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" sheetId="1" r:id="rId4"/>
    <sheet state="visible" name="Анализ промокампании" sheetId="2" r:id="rId5"/>
    <sheet state="visible" name="Отчет по расходам и доходам" sheetId="3" r:id="rId6"/>
    <sheet state="visible" name="Отчёт о популярности товаров и " sheetId="4" r:id="rId7"/>
    <sheet state="visible" name="Промокоды" sheetId="5" r:id="rId8"/>
    <sheet state="visible" name="Определяем вид" sheetId="6" r:id="rId9"/>
    <sheet state="visible" name="Восстанавливаем стоимость" sheetId="7" r:id="rId10"/>
  </sheets>
  <definedNames>
    <definedName hidden="1" localSheetId="0" name="_xlnm._FilterDatabase">Export!$A$1:$AC$5571</definedName>
  </definedNames>
  <calcPr/>
  <pivotCaches>
    <pivotCache cacheId="0" r:id="rId11"/>
  </pivotCaches>
</workbook>
</file>

<file path=xl/sharedStrings.xml><?xml version="1.0" encoding="utf-8"?>
<sst xmlns="http://schemas.openxmlformats.org/spreadsheetml/2006/main" count="16965" uniqueCount="185">
  <si>
    <t>ID</t>
  </si>
  <si>
    <t>Операция</t>
  </si>
  <si>
    <t>Вид</t>
  </si>
  <si>
    <t>Тип</t>
  </si>
  <si>
    <t>Категория</t>
  </si>
  <si>
    <t>Дата и время заказа</t>
  </si>
  <si>
    <t>Месяц заказа</t>
  </si>
  <si>
    <t>Промокод</t>
  </si>
  <si>
    <t>ID промокампании</t>
  </si>
  <si>
    <t>Название промокампании</t>
  </si>
  <si>
    <t>Процент скидки</t>
  </si>
  <si>
    <t>Сумма скидки</t>
  </si>
  <si>
    <t>Стандартная стоимость</t>
  </si>
  <si>
    <t>Итоговая стоимость</t>
  </si>
  <si>
    <t xml:space="preserve"> </t>
  </si>
  <si>
    <t>Доход</t>
  </si>
  <si>
    <t>Безнал</t>
  </si>
  <si>
    <t>Стрижка и укладка</t>
  </si>
  <si>
    <t>Обычная стрижка</t>
  </si>
  <si>
    <t>Наличные</t>
  </si>
  <si>
    <t>Продажа шампуня</t>
  </si>
  <si>
    <t>Стрижка старшего мастера</t>
  </si>
  <si>
    <t>42gbcz1044846</t>
  </si>
  <si>
    <t>Продажа шампуня и кондиционера</t>
  </si>
  <si>
    <t>42gbcz926798</t>
  </si>
  <si>
    <t>Расход</t>
  </si>
  <si>
    <t>Рекламный бюджет</t>
  </si>
  <si>
    <t>42gbcz3340340</t>
  </si>
  <si>
    <t>Продажа геля</t>
  </si>
  <si>
    <t>42gbcz3389430</t>
  </si>
  <si>
    <t>Прочие расходы</t>
  </si>
  <si>
    <t>42gbcz3469079</t>
  </si>
  <si>
    <t>42gbcz3795303</t>
  </si>
  <si>
    <t>Закупка полотенец</t>
  </si>
  <si>
    <t>42gbcz3011764</t>
  </si>
  <si>
    <t>Закупка резинок</t>
  </si>
  <si>
    <t>42gbcz2498155</t>
  </si>
  <si>
    <t>42gbcz1438127</t>
  </si>
  <si>
    <t>42gbcz3332142</t>
  </si>
  <si>
    <t>42gbcz1135604</t>
  </si>
  <si>
    <t>42gbcz100626</t>
  </si>
  <si>
    <t>42gbcz1598194</t>
  </si>
  <si>
    <t>Зарплата</t>
  </si>
  <si>
    <t>42gbcz1806957</t>
  </si>
  <si>
    <t>42gbcz2241778</t>
  </si>
  <si>
    <t>42gbcz1855642</t>
  </si>
  <si>
    <t>42gbcz3653421</t>
  </si>
  <si>
    <t>42gbcz1900914</t>
  </si>
  <si>
    <t>42gbcz2210653</t>
  </si>
  <si>
    <t>42gbcz620728</t>
  </si>
  <si>
    <t>42gbcz2997451</t>
  </si>
  <si>
    <t>42gbcz322269</t>
  </si>
  <si>
    <t>42gbcz2909384</t>
  </si>
  <si>
    <t>42gbcz2137010</t>
  </si>
  <si>
    <t>42gbcz3674916</t>
  </si>
  <si>
    <t>42gbcz1055518</t>
  </si>
  <si>
    <t>42gbcz2972594</t>
  </si>
  <si>
    <t>42gbcz2656723</t>
  </si>
  <si>
    <t>42gbcz252360</t>
  </si>
  <si>
    <t>42gbcz3638299</t>
  </si>
  <si>
    <t>42gbcz749732</t>
  </si>
  <si>
    <t>42gbcz1983291</t>
  </si>
  <si>
    <t>42gbcz2190807</t>
  </si>
  <si>
    <t>42gbcz1063849</t>
  </si>
  <si>
    <t>42gbcz139161</t>
  </si>
  <si>
    <t>42gbcz1531983</t>
  </si>
  <si>
    <t>42gbcz1899417</t>
  </si>
  <si>
    <t>42gbcz2052640</t>
  </si>
  <si>
    <t>42gbcz3594236</t>
  </si>
  <si>
    <t>42gbcz2600902</t>
  </si>
  <si>
    <t>42gbcz2371026</t>
  </si>
  <si>
    <t>42gbcz648174</t>
  </si>
  <si>
    <t>42gbcz1824018</t>
  </si>
  <si>
    <t>42gbcz2275761</t>
  </si>
  <si>
    <t>42gbcz1886457</t>
  </si>
  <si>
    <t>42gbcz2671723</t>
  </si>
  <si>
    <t>42gbcz1938051</t>
  </si>
  <si>
    <t>42gbcz3189003</t>
  </si>
  <si>
    <t>42gbcz448440</t>
  </si>
  <si>
    <t>42gbcz1279299</t>
  </si>
  <si>
    <t>42gbcz2933929</t>
  </si>
  <si>
    <t>42gbcz1270766</t>
  </si>
  <si>
    <t>42gbcz3099569</t>
  </si>
  <si>
    <t>42gbcz432984</t>
  </si>
  <si>
    <t>Бухгалетрия и РКО</t>
  </si>
  <si>
    <t>Эквайринг</t>
  </si>
  <si>
    <t>42gbcz1651516</t>
  </si>
  <si>
    <t>42gbcz363404</t>
  </si>
  <si>
    <t>42gbcz2888620</t>
  </si>
  <si>
    <t>42gbcz789185</t>
  </si>
  <si>
    <t>42gbcz3051081</t>
  </si>
  <si>
    <t>42gbcz3020020</t>
  </si>
  <si>
    <t>42gbcz2683934</t>
  </si>
  <si>
    <t>42gbcz2621644</t>
  </si>
  <si>
    <t>42gbcz911625</t>
  </si>
  <si>
    <t>42gbcz1021196</t>
  </si>
  <si>
    <t>42gbcz108947</t>
  </si>
  <si>
    <t>42gbcz676166</t>
  </si>
  <si>
    <t>42gbcz1735887</t>
  </si>
  <si>
    <t>42gbcz2461835</t>
  </si>
  <si>
    <t>42gbcz1256997</t>
  </si>
  <si>
    <t>42gbcz1476043</t>
  </si>
  <si>
    <t>42gbcz3134310</t>
  </si>
  <si>
    <t>42gbcz1500454</t>
  </si>
  <si>
    <t>42gbcz1953119</t>
  </si>
  <si>
    <t>42gbcz3835356</t>
  </si>
  <si>
    <t>42gbcz3433865</t>
  </si>
  <si>
    <t>42gbcz3625214</t>
  </si>
  <si>
    <t>42gbcz2949901</t>
  </si>
  <si>
    <t>42gbcz2040603</t>
  </si>
  <si>
    <t>42gbcz1742768</t>
  </si>
  <si>
    <t>42gbcz1501220</t>
  </si>
  <si>
    <t>Аренда</t>
  </si>
  <si>
    <t>Коммунальные услуги</t>
  </si>
  <si>
    <t>42gbcz3647017</t>
  </si>
  <si>
    <t>42gbcz1665813</t>
  </si>
  <si>
    <t>42gbcz1642755</t>
  </si>
  <si>
    <t>42gbcz2329189</t>
  </si>
  <si>
    <t>42gbcz2955350</t>
  </si>
  <si>
    <t>42gbcz3256737</t>
  </si>
  <si>
    <t>42gbcz2696545</t>
  </si>
  <si>
    <t>42gbcz549378</t>
  </si>
  <si>
    <t>42gbcz1663341</t>
  </si>
  <si>
    <t>42gbcz2637736</t>
  </si>
  <si>
    <t>42gbcz1126452</t>
  </si>
  <si>
    <t>42gbcz2271492</t>
  </si>
  <si>
    <t>42gbcz2160230</t>
  </si>
  <si>
    <t>42gbcz559278</t>
  </si>
  <si>
    <t>42gbcz2510800</t>
  </si>
  <si>
    <t>42gbcz3115108</t>
  </si>
  <si>
    <t>42gbcz2233002</t>
  </si>
  <si>
    <t>42gbcz1346546</t>
  </si>
  <si>
    <t>42gbcz574542</t>
  </si>
  <si>
    <t>42gbcz2416797</t>
  </si>
  <si>
    <t>42gbcz2896547</t>
  </si>
  <si>
    <t>42gbcz745459</t>
  </si>
  <si>
    <t>42gbcz211174</t>
  </si>
  <si>
    <t>42gbcz1057829</t>
  </si>
  <si>
    <t>42gbcz3643868</t>
  </si>
  <si>
    <t>42gbcz638331</t>
  </si>
  <si>
    <t>42gbcz2191879</t>
  </si>
  <si>
    <t>42gbcz1776891</t>
  </si>
  <si>
    <t>42gbcz2059392</t>
  </si>
  <si>
    <t>42gbcz1804175</t>
  </si>
  <si>
    <t>42gbcz2942725</t>
  </si>
  <si>
    <t>42gbcz1810843</t>
  </si>
  <si>
    <t>42gbcz841292</t>
  </si>
  <si>
    <t>42gbcz755521</t>
  </si>
  <si>
    <t>42gbcz1598198</t>
  </si>
  <si>
    <t>Кол-во примененных промокодов</t>
  </si>
  <si>
    <t>Недополученная выручка (сумма скидки)</t>
  </si>
  <si>
    <t>Сумма среднего чека с применением промокода</t>
  </si>
  <si>
    <t>Поисковые запросы в Гугле</t>
  </si>
  <si>
    <t>Поисковые запросы в Яндексе</t>
  </si>
  <si>
    <t>Посты в Telegram</t>
  </si>
  <si>
    <t>Посты в VK</t>
  </si>
  <si>
    <t>Реклама в VK</t>
  </si>
  <si>
    <t>Сторис в VK</t>
  </si>
  <si>
    <t>Итого:</t>
  </si>
  <si>
    <t>Общая информация по расходам и доходам</t>
  </si>
  <si>
    <t>Доход от товаров и услуг</t>
  </si>
  <si>
    <t>Товар</t>
  </si>
  <si>
    <t>Услуга</t>
  </si>
  <si>
    <t>Итого</t>
  </si>
  <si>
    <t>Детализация доходов по категориям</t>
  </si>
  <si>
    <t>Детализация расходов по категориям</t>
  </si>
  <si>
    <t>Информация по кол-ву</t>
  </si>
  <si>
    <t>Месяц</t>
  </si>
  <si>
    <t>Услуги</t>
  </si>
  <si>
    <t>Кол-во</t>
  </si>
  <si>
    <t>Товары</t>
  </si>
  <si>
    <t>Информация по выручке</t>
  </si>
  <si>
    <t>Выручка</t>
  </si>
  <si>
    <t>Информация по чистой прибыли</t>
  </si>
  <si>
    <t xml:space="preserve"> Общее кол-во</t>
  </si>
  <si>
    <t>Общая выручка</t>
  </si>
  <si>
    <t>Себестоимость</t>
  </si>
  <si>
    <t>Чистая прибыль</t>
  </si>
  <si>
    <t>-</t>
  </si>
  <si>
    <t>promocode</t>
  </si>
  <si>
    <t>id_campaign</t>
  </si>
  <si>
    <t>discount</t>
  </si>
  <si>
    <t>campaign_name</t>
  </si>
  <si>
    <t>Обещаем скидки</t>
  </si>
  <si>
    <t>Стоимость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</si>
</sst>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[$р.-419]#,##0.00"/>
    <numFmt numFmtId="166" formatCode="&quot; &quot;yyyy&quot;-&quot;m&quot;-&quot;d"/>
    <numFmt numFmtId="167" formatCode="[$р.-419]#,##0"/>
  </numFmts>
  <fonts count="12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b/>
      <sz val="11.0"/>
      <color theme="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/>
    <font>
      <b/>
      <sz val="10.0"/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193B3"/>
        <bgColor rgb="FF8193B3"/>
      </patternFill>
    </fill>
    <fill>
      <patternFill patternType="solid">
        <fgColor rgb="FFF4F6F8"/>
        <bgColor rgb="FFF4F6F8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165" xfId="0" applyAlignment="1" applyFont="1" applyNumberFormat="1">
      <alignment vertical="bottom"/>
    </xf>
    <xf borderId="0" fillId="0" fontId="1" numFmtId="165" xfId="0" applyAlignment="1" applyFont="1" applyNumberFormat="1">
      <alignment readingOrder="0" vertical="bottom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6" xfId="0" applyAlignment="1" applyFont="1" applyNumberFormat="1">
      <alignment vertical="bottom"/>
    </xf>
    <xf borderId="0" fillId="0" fontId="3" numFmtId="164" xfId="0" applyAlignment="1" applyFont="1" applyNumberFormat="1">
      <alignment horizontal="right"/>
    </xf>
    <xf borderId="0" fillId="0" fontId="3" numFmtId="3" xfId="0" applyAlignment="1" applyFont="1" applyNumberFormat="1">
      <alignment horizontal="right"/>
    </xf>
    <xf borderId="0" fillId="0" fontId="3" numFmtId="165" xfId="0" applyFont="1" applyNumberFormat="1"/>
    <xf borderId="0" fillId="3" fontId="4" numFmtId="0" xfId="0" applyAlignment="1" applyFill="1" applyFont="1">
      <alignment readingOrder="0" shrinkToFit="0" wrapText="1"/>
    </xf>
    <xf borderId="0" fillId="3" fontId="4" numFmtId="167" xfId="0" applyAlignment="1" applyFont="1" applyNumberForma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0"/>
    </xf>
    <xf borderId="0" fillId="0" fontId="6" numFmtId="0" xfId="0" applyFont="1"/>
    <xf borderId="0" fillId="0" fontId="6" numFmtId="167" xfId="0" applyFont="1" applyNumberFormat="1"/>
    <xf borderId="0" fillId="3" fontId="4" numFmtId="0" xfId="0" applyAlignment="1" applyFont="1">
      <alignment readingOrder="0" shrinkToFit="0" wrapText="0"/>
    </xf>
    <xf borderId="0" fillId="3" fontId="4" numFmtId="0" xfId="0" applyFont="1"/>
    <xf borderId="0" fillId="3" fontId="4" numFmtId="167" xfId="0" applyFont="1" applyNumberFormat="1"/>
    <xf borderId="0" fillId="0" fontId="7" numFmtId="0" xfId="0" applyAlignment="1" applyFont="1">
      <alignment shrinkToFit="0" wrapText="1"/>
    </xf>
    <xf borderId="0" fillId="0" fontId="3" numFmtId="3" xfId="0" applyFont="1" applyNumberFormat="1"/>
    <xf borderId="0" fillId="0" fontId="3" numFmtId="0" xfId="0" applyFont="1"/>
    <xf borderId="0" fillId="0" fontId="3" numFmtId="165" xfId="0" applyFont="1" applyNumberFormat="1"/>
    <xf borderId="0" fillId="0" fontId="3" numFmtId="49" xfId="0" applyFont="1" applyNumberFormat="1"/>
    <xf borderId="0" fillId="3" fontId="3" numFmtId="3" xfId="0" applyFont="1" applyNumberFormat="1"/>
    <xf borderId="1" fillId="0" fontId="8" numFmtId="0" xfId="0" applyAlignment="1" applyBorder="1" applyFont="1">
      <alignment horizontal="center" readingOrder="0" vertical="center"/>
    </xf>
    <xf borderId="2" fillId="0" fontId="9" numFmtId="0" xfId="0" applyBorder="1" applyFont="1"/>
    <xf borderId="3" fillId="0" fontId="10" numFmtId="0" xfId="0" applyBorder="1" applyFont="1"/>
    <xf borderId="4" fillId="3" fontId="11" numFmtId="0" xfId="0" applyAlignment="1" applyBorder="1" applyFont="1">
      <alignment horizontal="center" readingOrder="0"/>
    </xf>
    <xf borderId="5" fillId="0" fontId="10" numFmtId="0" xfId="0" applyBorder="1" applyFont="1"/>
    <xf borderId="6" fillId="0" fontId="10" numFmtId="0" xfId="0" applyBorder="1" applyFont="1"/>
    <xf borderId="7" fillId="0" fontId="10" numFmtId="0" xfId="0" applyBorder="1" applyFont="1"/>
    <xf borderId="2" fillId="3" fontId="1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2" fillId="4" fontId="9" numFmtId="0" xfId="0" applyAlignment="1" applyBorder="1" applyFill="1" applyFont="1">
      <alignment readingOrder="0"/>
    </xf>
    <xf borderId="2" fillId="4" fontId="2" numFmtId="0" xfId="0" applyAlignment="1" applyBorder="1" applyFont="1">
      <alignment vertical="bottom"/>
    </xf>
    <xf borderId="2" fillId="3" fontId="9" numFmtId="0" xfId="0" applyBorder="1" applyFont="1"/>
    <xf borderId="0" fillId="0" fontId="9" numFmtId="0" xfId="0" applyFont="1"/>
    <xf borderId="2" fillId="0" fontId="9" numFmtId="165" xfId="0" applyBorder="1" applyFont="1" applyNumberFormat="1"/>
    <xf borderId="2" fillId="3" fontId="9" numFmtId="165" xfId="0" applyBorder="1" applyFont="1" applyNumberFormat="1"/>
    <xf borderId="2" fillId="5" fontId="9" numFmtId="0" xfId="0" applyAlignment="1" applyBorder="1" applyFill="1" applyFont="1">
      <alignment readingOrder="0"/>
    </xf>
    <xf borderId="2" fillId="0" fontId="9" numFmtId="0" xfId="0" applyAlignment="1" applyBorder="1" applyFont="1">
      <alignment readingOrder="0"/>
    </xf>
    <xf borderId="2" fillId="0" fontId="9" numFmtId="165" xfId="0" applyAlignment="1" applyBorder="1" applyFont="1" applyNumberFormat="1">
      <alignment readingOrder="0"/>
    </xf>
    <xf borderId="0" fillId="0" fontId="1" numFmtId="49" xfId="0" applyAlignment="1" applyFont="1" applyNumberFormat="1">
      <alignment textRotation="0" vertical="bottom"/>
    </xf>
    <xf borderId="0" fillId="0" fontId="1" numFmtId="0" xfId="0" applyAlignment="1" applyFont="1">
      <alignment textRotation="0" vertical="bottom"/>
    </xf>
    <xf borderId="0" fillId="0" fontId="2" numFmtId="0" xfId="0" applyAlignment="1" applyFont="1">
      <alignment textRotation="0"/>
    </xf>
    <xf borderId="0" fillId="0" fontId="2" numFmtId="49" xfId="0" applyAlignment="1" applyFont="1" applyNumberFormat="1">
      <alignment textRotation="0" vertical="bottom"/>
    </xf>
    <xf borderId="0" fillId="0" fontId="1" numFmtId="0" xfId="0" applyAlignment="1" applyFont="1">
      <alignment horizontal="right" textRotation="0" vertical="bottom"/>
    </xf>
    <xf borderId="0" fillId="0" fontId="2" numFmtId="0" xfId="0" applyAlignment="1" applyFont="1">
      <alignment textRotation="0"/>
    </xf>
    <xf borderId="0" fillId="0" fontId="2" numFmtId="0" xfId="0" applyAlignment="1" applyFont="1">
      <alignment horizontal="right" textRotation="0" vertical="bottom"/>
    </xf>
    <xf borderId="0" fillId="4" fontId="2" numFmtId="0" xfId="0" applyAlignment="1" applyFont="1">
      <alignment textRotation="0" vertical="bottom"/>
    </xf>
    <xf borderId="0" fillId="0" fontId="2" numFmtId="0" xfId="0" applyAlignment="1" applyFont="1">
      <alignment readingOrder="0" textRotation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Анти-топ по недополученной выручке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'Анализ промокампании'!$C$1</c:f>
            </c:strRef>
          </c:tx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dPt>
            <c:idx val="3"/>
            <c:spPr>
              <a:solidFill>
                <a:srgbClr val="674EA7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B4A7D6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8E7CC3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'Анализ промокампании'!$A$2:$A$8</c:f>
            </c:strRef>
          </c:cat>
          <c:val>
            <c:numRef>
              <c:f>'Анализ промокампании'!$C$2:$C$8</c:f>
              <c:numCache/>
            </c:numRef>
          </c:val>
        </c:ser>
        <c:axId val="1661448359"/>
        <c:axId val="465851589"/>
      </c:barChart>
      <c:catAx>
        <c:axId val="166144835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5851589"/>
      </c:catAx>
      <c:valAx>
        <c:axId val="465851589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144835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Анти-топ по размеру среднего чека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'Анализ промокампании'!$D$1</c:f>
            </c:strRef>
          </c:tx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dPt>
            <c:idx val="3"/>
            <c:spPr>
              <a:solidFill>
                <a:srgbClr val="674EA7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8E7CC3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spPr>
              <a:solidFill>
                <a:srgbClr val="B4A7D6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'Анализ промокампании'!$A$2:$A$8</c:f>
            </c:strRef>
          </c:cat>
          <c:val>
            <c:numRef>
              <c:f>'Анализ промокампании'!$D$2:$D$8</c:f>
              <c:numCache/>
            </c:numRef>
          </c:val>
        </c:ser>
        <c:axId val="1519977709"/>
        <c:axId val="2102981346"/>
      </c:barChart>
      <c:catAx>
        <c:axId val="151997770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2981346"/>
      </c:catAx>
      <c:valAx>
        <c:axId val="2102981346"/>
        <c:scaling>
          <c:orientation val="minMax"/>
        </c:scaling>
        <c:delete val="0"/>
        <c:axPos val="b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997770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Динамика доходов и расходов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'Отчет по расходам и доходам'!$A$3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[$р.-419]#,##0" sourceLinked="0"/>
            <c:txPr>
              <a:bodyPr/>
              <a:lstStyle/>
              <a:p>
                <a:pPr lvl="0">
                  <a:defRPr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'Отчет по расходам и доходам'!$B$2:$G$2</c:f>
            </c:strRef>
          </c:cat>
          <c:val>
            <c:numRef>
              <c:f>'Отчет по расходам и доходам'!$B$3:$G$3</c:f>
              <c:numCache/>
            </c:numRef>
          </c:val>
        </c:ser>
        <c:ser>
          <c:idx val="1"/>
          <c:order val="1"/>
          <c:tx>
            <c:strRef>
              <c:f>'Отчет по расходам и доходам'!$A$4</c:f>
            </c:strRef>
          </c:tx>
          <c:spPr>
            <a:solidFill>
              <a:srgbClr val="674EA7"/>
            </a:solidFill>
            <a:ln cmpd="sng">
              <a:solidFill>
                <a:srgbClr val="000000"/>
              </a:solidFill>
            </a:ln>
          </c:spPr>
          <c:dLbls>
            <c:numFmt formatCode="[$р.-419]#,##0" sourceLinked="0"/>
            <c:txPr>
              <a:bodyPr/>
              <a:lstStyle/>
              <a:p>
                <a:pPr lvl="0">
                  <a:defRPr>
                    <a:latin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'Отчет по расходам и доходам'!$B$2:$G$2</c:f>
            </c:strRef>
          </c:cat>
          <c:val>
            <c:numRef>
              <c:f>'Отчет по расходам и доходам'!$B$4:$G$4</c:f>
              <c:numCache/>
            </c:numRef>
          </c:val>
        </c:ser>
        <c:axId val="1689688295"/>
        <c:axId val="1231592670"/>
      </c:barChart>
      <c:catAx>
        <c:axId val="1689688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1592670"/>
      </c:catAx>
      <c:valAx>
        <c:axId val="1231592670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[$р.-419]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6896882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Динамика спроса на услуги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'!$A$5</c:f>
            </c:strRef>
          </c:tx>
          <c:spPr>
            <a:ln cmpd="sng">
              <a:solidFill>
                <a:srgbClr val="8193B3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'Отчёт о популярности товаров и '!$B$5:$G$5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'!$A$6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'Отчёт о популярности товаров и '!$B$6:$G$6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'!$A$7</c:f>
            </c:strRef>
          </c:tx>
          <c:spPr>
            <a:ln cmpd="sng">
              <a:solidFill>
                <a:srgbClr val="674EA7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'Отчёт о популярности товаров и '!$B$7:$G$7</c:f>
              <c:numCache/>
            </c:numRef>
          </c:val>
          <c:smooth val="1"/>
        </c:ser>
        <c:axId val="1598132349"/>
        <c:axId val="101242135"/>
      </c:lineChart>
      <c:catAx>
        <c:axId val="15981323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242135"/>
      </c:catAx>
      <c:valAx>
        <c:axId val="101242135"/>
        <c:scaling>
          <c:orientation val="minMax"/>
          <c:max val="22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5981323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Динамика спроса на товары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'!$A$9</c:f>
            </c:strRef>
          </c:tx>
          <c:spPr>
            <a:ln cmpd="sng">
              <a:solidFill>
                <a:srgbClr val="8193B3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'Отчёт о популярности товаров и '!$B$9:$G$9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'!$A$10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'Отчёт о популярности товаров и '!$B$10:$G$10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'!$A$11</c:f>
            </c:strRef>
          </c:tx>
          <c:spPr>
            <a:ln cmpd="sng">
              <a:solidFill>
                <a:srgbClr val="674EA7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'Отчёт о популярности товаров и '!$B$11:$G$11</c:f>
              <c:numCache/>
            </c:numRef>
          </c:val>
          <c:smooth val="1"/>
        </c:ser>
        <c:axId val="1058100950"/>
        <c:axId val="1349210902"/>
      </c:lineChart>
      <c:catAx>
        <c:axId val="10581009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9210902"/>
      </c:catAx>
      <c:valAx>
        <c:axId val="1349210902"/>
        <c:scaling>
          <c:orientation val="minMax"/>
          <c:max val="6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81009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Динамика выручки за услуги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'!$A$17</c:f>
            </c:strRef>
          </c:tx>
          <c:spPr>
            <a:ln cmpd="sng">
              <a:solidFill>
                <a:srgbClr val="8193B3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'Отчёт о популярности товаров и '!$B$17:$G$17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'!$A$18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'Отчёт о популярности товаров и '!$B$18:$G$18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'!$A$19</c:f>
            </c:strRef>
          </c:tx>
          <c:spPr>
            <a:ln cmpd="sng">
              <a:solidFill>
                <a:srgbClr val="351C75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'Отчёт о популярности товаров и '!$B$19:$G$19</c:f>
              <c:numCache/>
            </c:numRef>
          </c:val>
          <c:smooth val="1"/>
        </c:ser>
        <c:axId val="667765313"/>
        <c:axId val="1349311677"/>
      </c:lineChart>
      <c:catAx>
        <c:axId val="6677653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9311677"/>
      </c:catAx>
      <c:valAx>
        <c:axId val="1349311677"/>
        <c:scaling>
          <c:orientation val="minMax"/>
          <c:min val="55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[$р.-419]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77653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b="1">
                <a:solidFill>
                  <a:srgbClr val="757575"/>
                </a:solidFill>
                <a:latin typeface="Arial"/>
              </a:rPr>
              <a:t>Динамика выручки за товары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'Отчёт о популярности товаров и '!$A$21</c:f>
            </c:strRef>
          </c:tx>
          <c:spPr>
            <a:ln cmpd="sng">
              <a:solidFill>
                <a:srgbClr val="8193B3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'Отчёт о популярности товаров и '!$B$21:$G$21</c:f>
              <c:numCache/>
            </c:numRef>
          </c:val>
          <c:smooth val="1"/>
        </c:ser>
        <c:ser>
          <c:idx val="1"/>
          <c:order val="1"/>
          <c:tx>
            <c:strRef>
              <c:f>'Отчёт о популярности товаров и '!$A$22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val>
            <c:numRef>
              <c:f>'Отчёт о популярности товаров и '!$B$22:$G$22</c:f>
              <c:numCache/>
            </c:numRef>
          </c:val>
          <c:smooth val="1"/>
        </c:ser>
        <c:ser>
          <c:idx val="2"/>
          <c:order val="2"/>
          <c:tx>
            <c:strRef>
              <c:f>'Отчёт о популярности товаров и '!$A$23</c:f>
            </c:strRef>
          </c:tx>
          <c:spPr>
            <a:ln cmpd="sng">
              <a:solidFill>
                <a:srgbClr val="674EA7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'Отчёт о популярности товаров и '!$B$23:$G$23</c:f>
              <c:numCache/>
            </c:numRef>
          </c:val>
          <c:smooth val="1"/>
        </c:ser>
        <c:axId val="27673255"/>
        <c:axId val="874490860"/>
      </c:lineChart>
      <c:catAx>
        <c:axId val="27673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4490860"/>
      </c:catAx>
      <c:valAx>
        <c:axId val="874490860"/>
        <c:scaling>
          <c:orientation val="minMax"/>
          <c:max val="5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6732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561975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942975</xdr:colOff>
      <xdr:row>19</xdr:row>
      <xdr:rowOff>9525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47625</xdr:colOff>
      <xdr:row>0</xdr:row>
      <xdr:rowOff>38100</xdr:rowOff>
    </xdr:from>
    <xdr:ext cx="5715000" cy="35337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142875</xdr:colOff>
      <xdr:row>0</xdr:row>
      <xdr:rowOff>133350</xdr:rowOff>
    </xdr:from>
    <xdr:ext cx="4953000" cy="306705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571500</xdr:colOff>
      <xdr:row>0</xdr:row>
      <xdr:rowOff>133350</xdr:rowOff>
    </xdr:from>
    <xdr:ext cx="4914900" cy="306705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142875</xdr:colOff>
      <xdr:row>18</xdr:row>
      <xdr:rowOff>19050</xdr:rowOff>
    </xdr:from>
    <xdr:ext cx="4953000" cy="3067050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552450</xdr:colOff>
      <xdr:row>18</xdr:row>
      <xdr:rowOff>19050</xdr:rowOff>
    </xdr:from>
    <xdr:ext cx="4953000" cy="306705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C5571" sheet="Export"/>
  </cacheSource>
  <cacheFields>
    <cacheField name="ID" numFmtId="0">
      <sharedItems containsString="0" containsBlank="1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2.0"/>
        <n v="133.0"/>
        <n v="134.0"/>
        <n v="135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0.0"/>
        <n v="161.0"/>
        <n v="162.0"/>
        <n v="163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26.0"/>
        <n v="227.0"/>
        <n v="228.0"/>
        <n v="229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0.0"/>
        <n v="251.0"/>
        <n v="252.0"/>
        <n v="253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4.0"/>
        <n v="335.0"/>
        <n v="336.0"/>
        <n v="337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4001.0"/>
        <n v="4002.0"/>
        <n v="4003.0"/>
        <n v="4004.0"/>
        <n v="4005.0"/>
        <n v="4006.0"/>
        <n v="4007.0"/>
        <n v="4008.0"/>
        <n v="4009.0"/>
        <n v="4010.0"/>
        <n v="4011.0"/>
        <n v="4012.0"/>
        <n v="4013.0"/>
        <n v="4014.0"/>
        <n v="4015.0"/>
        <n v="4016.0"/>
        <n v="4017.0"/>
        <n v="4018.0"/>
        <n v="4019.0"/>
        <n v="4020.0"/>
        <n v="4021.0"/>
        <n v="4022.0"/>
        <n v="4023.0"/>
        <n v="4024.0"/>
        <n v="4025.0"/>
        <n v="4026.0"/>
        <n v="4027.0"/>
        <n v="4028.0"/>
        <n v="4029.0"/>
        <n v="4030.0"/>
        <n v="4031.0"/>
        <n v="4032.0"/>
        <n v="4033.0"/>
        <n v="4034.0"/>
        <n v="4035.0"/>
        <n v="4036.0"/>
        <n v="4037.0"/>
        <n v="4038.0"/>
        <n v="4039.0"/>
        <n v="4040.0"/>
        <n v="4041.0"/>
        <n v="4042.0"/>
        <n v="4043.0"/>
        <n v="4044.0"/>
        <n v="4045.0"/>
        <n v="4046.0"/>
        <n v="4047.0"/>
        <n v="4048.0"/>
        <n v="4049.0"/>
        <n v="4050.0"/>
        <n v="4051.0"/>
        <n v="4052.0"/>
        <n v="4053.0"/>
        <n v="4054.0"/>
        <n v="4055.0"/>
        <n v="4056.0"/>
        <n v="4057.0"/>
        <n v="4058.0"/>
        <n v="4059.0"/>
        <n v="4060.0"/>
        <n v="4061.0"/>
        <n v="4062.0"/>
        <n v="4063.0"/>
        <n v="4064.0"/>
        <n v="4065.0"/>
        <n v="4066.0"/>
        <n v="4067.0"/>
        <n v="4068.0"/>
        <n v="4069.0"/>
        <n v="4070.0"/>
        <n v="4071.0"/>
        <n v="4072.0"/>
        <n v="4073.0"/>
        <n v="4074.0"/>
        <n v="4075.0"/>
        <n v="4076.0"/>
        <n v="4077.0"/>
        <n v="4078.0"/>
        <n v="4079.0"/>
        <n v="4080.0"/>
        <n v="4081.0"/>
        <n v="4082.0"/>
        <n v="4083.0"/>
        <n v="4084.0"/>
        <n v="4085.0"/>
        <n v="4086.0"/>
        <n v="4087.0"/>
        <n v="4088.0"/>
        <n v="4089.0"/>
        <n v="4090.0"/>
        <n v="4091.0"/>
        <n v="4092.0"/>
        <n v="4093.0"/>
        <n v="4094.0"/>
        <n v="4095.0"/>
        <n v="4096.0"/>
        <n v="4097.0"/>
        <n v="4098.0"/>
        <n v="4099.0"/>
        <n v="4100.0"/>
        <n v="4101.0"/>
        <n v="4102.0"/>
        <n v="4103.0"/>
        <n v="4104.0"/>
        <n v="4105.0"/>
        <n v="4106.0"/>
        <n v="4107.0"/>
        <n v="4108.0"/>
        <n v="4109.0"/>
        <n v="4110.0"/>
        <n v="4111.0"/>
        <n v="4112.0"/>
        <n v="4113.0"/>
        <n v="4114.0"/>
        <n v="4115.0"/>
        <n v="4116.0"/>
        <n v="4117.0"/>
        <n v="4118.0"/>
        <n v="4119.0"/>
        <n v="4120.0"/>
        <n v="4121.0"/>
        <n v="4122.0"/>
        <n v="4123.0"/>
        <n v="4124.0"/>
        <n v="4125.0"/>
        <n v="4126.0"/>
        <n v="4127.0"/>
        <n v="4128.0"/>
        <n v="4129.0"/>
        <n v="4130.0"/>
        <n v="4131.0"/>
        <n v="4132.0"/>
        <n v="4133.0"/>
        <n v="4134.0"/>
        <n v="4135.0"/>
        <n v="4136.0"/>
        <n v="4137.0"/>
        <n v="4138.0"/>
        <n v="4139.0"/>
        <n v="4140.0"/>
        <n v="4141.0"/>
        <n v="4142.0"/>
        <n v="4143.0"/>
        <n v="4144.0"/>
        <n v="4145.0"/>
        <n v="4146.0"/>
        <n v="4147.0"/>
        <n v="4148.0"/>
        <n v="4149.0"/>
        <n v="4150.0"/>
        <n v="4151.0"/>
        <n v="4152.0"/>
        <n v="4153.0"/>
        <n v="4154.0"/>
        <n v="4155.0"/>
        <n v="4156.0"/>
        <n v="4157.0"/>
        <n v="4158.0"/>
        <n v="4159.0"/>
        <n v="4160.0"/>
        <n v="4161.0"/>
        <n v="4162.0"/>
        <n v="4163.0"/>
        <n v="4164.0"/>
        <n v="4165.0"/>
        <n v="4166.0"/>
        <n v="4167.0"/>
        <n v="4168.0"/>
        <n v="4169.0"/>
        <n v="4170.0"/>
        <n v="4171.0"/>
        <n v="4172.0"/>
        <n v="4173.0"/>
        <n v="4174.0"/>
        <n v="4175.0"/>
        <n v="4176.0"/>
        <n v="4177.0"/>
        <n v="4178.0"/>
        <n v="4179.0"/>
        <n v="4180.0"/>
        <n v="4181.0"/>
        <n v="4182.0"/>
        <n v="4183.0"/>
        <n v="4184.0"/>
        <n v="4185.0"/>
        <n v="4186.0"/>
        <n v="4187.0"/>
        <n v="4188.0"/>
        <n v="4189.0"/>
        <n v="4190.0"/>
        <n v="4191.0"/>
        <n v="4192.0"/>
        <n v="4193.0"/>
        <n v="4194.0"/>
        <n v="4195.0"/>
        <n v="4196.0"/>
        <n v="4197.0"/>
        <n v="4198.0"/>
        <n v="4199.0"/>
        <n v="4200.0"/>
        <n v="4201.0"/>
        <n v="4202.0"/>
        <n v="4203.0"/>
        <n v="4204.0"/>
        <n v="4205.0"/>
        <n v="4206.0"/>
        <n v="4207.0"/>
        <n v="4208.0"/>
        <n v="4209.0"/>
        <n v="4210.0"/>
        <n v="4211.0"/>
        <n v="4212.0"/>
        <n v="4213.0"/>
        <n v="4214.0"/>
        <n v="4215.0"/>
        <n v="4216.0"/>
        <n v="4217.0"/>
        <n v="4218.0"/>
        <n v="4219.0"/>
        <n v="4220.0"/>
        <n v="4221.0"/>
        <n v="4222.0"/>
        <n v="4223.0"/>
        <n v="4224.0"/>
        <n v="4225.0"/>
        <n v="4226.0"/>
        <n v="4227.0"/>
        <n v="4228.0"/>
        <n v="4229.0"/>
        <n v="4230.0"/>
        <n v="4231.0"/>
        <n v="4232.0"/>
        <n v="4233.0"/>
        <n v="4234.0"/>
        <n v="4235.0"/>
        <n v="4236.0"/>
        <n v="4237.0"/>
        <n v="4238.0"/>
        <n v="4239.0"/>
        <n v="4240.0"/>
        <n v="4241.0"/>
        <n v="4242.0"/>
        <n v="4243.0"/>
        <n v="4244.0"/>
        <n v="4245.0"/>
        <n v="4246.0"/>
        <n v="4247.0"/>
        <n v="4248.0"/>
        <n v="4249.0"/>
        <n v="4250.0"/>
        <n v="4251.0"/>
        <n v="4252.0"/>
        <n v="4253.0"/>
        <n v="4254.0"/>
        <n v="4255.0"/>
        <n v="4256.0"/>
        <n v="4257.0"/>
        <n v="4258.0"/>
        <n v="4259.0"/>
        <n v="4260.0"/>
        <n v="4261.0"/>
        <n v="4262.0"/>
        <n v="4263.0"/>
        <n v="4264.0"/>
        <n v="4265.0"/>
        <n v="4266.0"/>
        <n v="4267.0"/>
        <n v="4268.0"/>
        <n v="4269.0"/>
        <n v="4270.0"/>
        <n v="4271.0"/>
        <n v="4272.0"/>
        <n v="4273.0"/>
        <n v="4274.0"/>
        <n v="4275.0"/>
        <n v="4276.0"/>
        <n v="4277.0"/>
        <n v="4278.0"/>
        <n v="4279.0"/>
        <n v="4280.0"/>
        <n v="4281.0"/>
        <n v="4282.0"/>
        <n v="4283.0"/>
        <n v="4284.0"/>
        <n v="4285.0"/>
        <n v="4286.0"/>
        <n v="4287.0"/>
        <n v="4288.0"/>
        <n v="4289.0"/>
        <n v="4290.0"/>
        <n v="4291.0"/>
        <n v="4292.0"/>
        <n v="4293.0"/>
        <n v="4294.0"/>
        <n v="4295.0"/>
        <n v="4296.0"/>
        <n v="4297.0"/>
        <n v="4298.0"/>
        <n v="4299.0"/>
        <n v="4300.0"/>
        <n v="4301.0"/>
        <n v="4302.0"/>
        <n v="4303.0"/>
        <n v="4304.0"/>
        <n v="4305.0"/>
        <n v="4306.0"/>
        <n v="4307.0"/>
        <n v="4308.0"/>
        <n v="4309.0"/>
        <n v="4310.0"/>
        <n v="4311.0"/>
        <n v="4312.0"/>
        <n v="4313.0"/>
        <n v="4314.0"/>
        <n v="4315.0"/>
        <n v="4316.0"/>
        <n v="4317.0"/>
        <n v="4318.0"/>
        <n v="4319.0"/>
        <n v="4320.0"/>
        <n v="4321.0"/>
        <n v="4322.0"/>
        <n v="4323.0"/>
        <n v="4324.0"/>
        <n v="4325.0"/>
        <n v="4326.0"/>
        <n v="4327.0"/>
        <n v="4328.0"/>
        <n v="4329.0"/>
        <n v="4330.0"/>
        <n v="4331.0"/>
        <n v="4332.0"/>
        <n v="4333.0"/>
        <n v="4334.0"/>
        <n v="4335.0"/>
        <n v="4336.0"/>
        <n v="4337.0"/>
        <n v="4338.0"/>
        <n v="4339.0"/>
        <n v="4340.0"/>
        <n v="4341.0"/>
        <n v="4342.0"/>
        <n v="4343.0"/>
        <n v="4344.0"/>
        <n v="4345.0"/>
        <n v="4346.0"/>
        <n v="4347.0"/>
        <n v="4348.0"/>
        <n v="4349.0"/>
        <n v="4350.0"/>
        <n v="4351.0"/>
        <n v="4352.0"/>
        <n v="4353.0"/>
        <n v="4354.0"/>
        <n v="4355.0"/>
        <n v="4356.0"/>
        <n v="4357.0"/>
        <n v="4358.0"/>
        <n v="4359.0"/>
        <n v="4360.0"/>
        <n v="4361.0"/>
        <n v="4362.0"/>
        <n v="4363.0"/>
        <n v="4364.0"/>
        <n v="4365.0"/>
        <n v="4366.0"/>
        <n v="4367.0"/>
        <n v="4368.0"/>
        <n v="4369.0"/>
        <n v="4370.0"/>
        <n v="4371.0"/>
        <n v="4372.0"/>
        <n v="4373.0"/>
        <n v="4374.0"/>
        <n v="4375.0"/>
        <n v="4376.0"/>
        <n v="4377.0"/>
        <n v="4378.0"/>
        <n v="4379.0"/>
        <n v="4380.0"/>
        <n v="4381.0"/>
        <n v="4382.0"/>
        <n v="4383.0"/>
        <n v="4384.0"/>
        <n v="4385.0"/>
        <n v="4386.0"/>
        <n v="4387.0"/>
        <n v="4388.0"/>
        <n v="4389.0"/>
        <n v="4390.0"/>
        <n v="4391.0"/>
        <n v="4392.0"/>
        <n v="4393.0"/>
        <n v="4394.0"/>
        <n v="4395.0"/>
        <n v="4396.0"/>
        <n v="4397.0"/>
        <n v="4398.0"/>
        <n v="4399.0"/>
        <n v="4400.0"/>
        <n v="4401.0"/>
        <n v="4402.0"/>
        <n v="4403.0"/>
        <n v="4404.0"/>
        <n v="4405.0"/>
        <n v="4406.0"/>
        <n v="4407.0"/>
        <n v="4408.0"/>
        <n v="4409.0"/>
        <n v="4410.0"/>
        <n v="4411.0"/>
        <n v="4412.0"/>
        <n v="4413.0"/>
        <n v="4414.0"/>
        <n v="4415.0"/>
        <n v="4416.0"/>
        <n v="4417.0"/>
        <n v="4418.0"/>
        <n v="4419.0"/>
        <n v="4420.0"/>
        <n v="4421.0"/>
        <n v="4422.0"/>
        <n v="4423.0"/>
        <n v="4424.0"/>
        <n v="4425.0"/>
        <n v="4426.0"/>
        <n v="4427.0"/>
        <n v="4428.0"/>
        <n v="4429.0"/>
        <n v="4430.0"/>
        <n v="4431.0"/>
        <n v="4432.0"/>
        <n v="4433.0"/>
        <n v="4434.0"/>
        <n v="4435.0"/>
        <n v="4436.0"/>
        <n v="4437.0"/>
        <n v="4438.0"/>
        <n v="4439.0"/>
        <n v="4440.0"/>
        <n v="4441.0"/>
        <n v="4442.0"/>
        <n v="4443.0"/>
        <n v="4444.0"/>
        <n v="4445.0"/>
        <n v="4446.0"/>
        <n v="4447.0"/>
        <n v="4448.0"/>
        <n v="4449.0"/>
        <n v="4450.0"/>
        <n v="4451.0"/>
        <n v="4452.0"/>
        <n v="4453.0"/>
        <n v="4454.0"/>
        <n v="4455.0"/>
        <n v="4456.0"/>
        <n v="4457.0"/>
        <n v="4458.0"/>
        <n v="4459.0"/>
        <n v="4460.0"/>
        <n v="4461.0"/>
        <n v="4462.0"/>
        <n v="4463.0"/>
        <n v="4464.0"/>
        <n v="4465.0"/>
        <n v="4466.0"/>
        <n v="4467.0"/>
        <n v="4468.0"/>
        <n v="4469.0"/>
        <n v="4470.0"/>
        <n v="4471.0"/>
        <n v="4472.0"/>
        <n v="4473.0"/>
        <n v="4474.0"/>
        <n v="4475.0"/>
        <n v="4476.0"/>
        <n v="4477.0"/>
        <n v="4478.0"/>
        <n v="4479.0"/>
        <n v="4480.0"/>
        <n v="4481.0"/>
        <n v="4482.0"/>
        <n v="4483.0"/>
        <n v="4484.0"/>
        <n v="4485.0"/>
        <n v="4486.0"/>
        <n v="4487.0"/>
        <n v="4488.0"/>
        <n v="4489.0"/>
        <n v="4490.0"/>
        <n v="4491.0"/>
        <n v="4492.0"/>
        <n v="4493.0"/>
        <n v="4494.0"/>
        <n v="4495.0"/>
        <n v="4496.0"/>
        <n v="4497.0"/>
        <n v="4498.0"/>
        <n v="4499.0"/>
        <n v="4500.0"/>
        <n v="4501.0"/>
        <n v="4502.0"/>
        <n v="4503.0"/>
        <n v="4504.0"/>
        <n v="4505.0"/>
        <n v="4506.0"/>
        <n v="4507.0"/>
        <n v="4508.0"/>
        <n v="4509.0"/>
        <n v="4510.0"/>
        <n v="4511.0"/>
        <n v="4512.0"/>
        <n v="4513.0"/>
        <n v="4514.0"/>
        <n v="4515.0"/>
        <n v="4516.0"/>
        <n v="4517.0"/>
        <n v="4518.0"/>
        <n v="4519.0"/>
        <n v="4520.0"/>
        <n v="4521.0"/>
        <n v="4522.0"/>
        <n v="4523.0"/>
        <n v="4524.0"/>
        <n v="4525.0"/>
        <n v="4526.0"/>
        <n v="4527.0"/>
        <n v="4528.0"/>
        <n v="4529.0"/>
        <n v="4530.0"/>
        <n v="4531.0"/>
        <n v="4532.0"/>
        <n v="4533.0"/>
        <n v="4534.0"/>
        <n v="4535.0"/>
        <n v="4536.0"/>
        <n v="4537.0"/>
        <n v="4538.0"/>
        <n v="4539.0"/>
        <n v="4540.0"/>
        <n v="4541.0"/>
        <n v="4542.0"/>
        <n v="4543.0"/>
        <n v="4544.0"/>
        <n v="4545.0"/>
        <n v="4546.0"/>
        <n v="4547.0"/>
        <n v="4548.0"/>
        <n v="4549.0"/>
        <n v="4550.0"/>
        <n v="4551.0"/>
        <n v="4552.0"/>
        <n v="4553.0"/>
        <n v="4554.0"/>
        <n v="4555.0"/>
        <n v="4556.0"/>
        <n v="4557.0"/>
        <n v="4558.0"/>
        <n v="4559.0"/>
        <n v="4560.0"/>
        <n v="4561.0"/>
        <n v="4562.0"/>
        <n v="4563.0"/>
        <n v="4564.0"/>
        <n v="4565.0"/>
        <n v="4566.0"/>
        <n v="4567.0"/>
        <n v="4568.0"/>
        <n v="4569.0"/>
        <n v="4570.0"/>
        <n v="4571.0"/>
        <n v="4572.0"/>
        <n v="4573.0"/>
        <n v="4574.0"/>
        <n v="4575.0"/>
        <n v="4576.0"/>
        <n v="4577.0"/>
        <n v="4578.0"/>
        <n v="4579.0"/>
        <n v="4580.0"/>
        <n v="4581.0"/>
        <n v="4582.0"/>
        <n v="4583.0"/>
        <n v="4584.0"/>
        <n v="4585.0"/>
        <n v="4586.0"/>
        <n v="4587.0"/>
        <n v="4588.0"/>
        <n v="4589.0"/>
        <n v="4590.0"/>
        <n v="4591.0"/>
        <n v="4592.0"/>
        <n v="4593.0"/>
        <n v="4594.0"/>
        <n v="4595.0"/>
        <n v="4596.0"/>
        <n v="4597.0"/>
        <n v="4598.0"/>
        <n v="4599.0"/>
        <n v="4600.0"/>
        <n v="4601.0"/>
        <n v="4602.0"/>
        <n v="4603.0"/>
        <n v="4604.0"/>
        <n v="4605.0"/>
        <n v="4606.0"/>
        <n v="4607.0"/>
        <n v="4608.0"/>
        <n v="4609.0"/>
        <n v="4610.0"/>
        <n v="4611.0"/>
        <n v="4612.0"/>
        <n v="4613.0"/>
        <n v="4614.0"/>
        <n v="4615.0"/>
        <n v="4616.0"/>
        <n v="4617.0"/>
        <n v="4618.0"/>
        <n v="4619.0"/>
        <n v="4620.0"/>
        <n v="4621.0"/>
        <n v="4622.0"/>
        <n v="4623.0"/>
        <n v="4624.0"/>
        <n v="4625.0"/>
        <n v="4626.0"/>
        <n v="4627.0"/>
        <n v="4628.0"/>
        <n v="4629.0"/>
        <n v="4630.0"/>
        <n v="4631.0"/>
        <n v="4632.0"/>
        <n v="4633.0"/>
        <n v="4634.0"/>
        <n v="4635.0"/>
        <n v="4636.0"/>
        <n v="4637.0"/>
        <n v="4638.0"/>
        <n v="4639.0"/>
        <n v="4640.0"/>
        <n v="4641.0"/>
        <n v="4642.0"/>
        <n v="4643.0"/>
        <n v="4644.0"/>
        <n v="4645.0"/>
        <n v="4646.0"/>
        <n v="4647.0"/>
        <n v="4648.0"/>
        <n v="4649.0"/>
        <n v="4650.0"/>
        <n v="4651.0"/>
        <n v="4652.0"/>
        <n v="4653.0"/>
        <n v="4654.0"/>
        <n v="4655.0"/>
        <n v="4656.0"/>
        <n v="4657.0"/>
        <n v="4658.0"/>
        <n v="4659.0"/>
        <n v="4660.0"/>
        <n v="4661.0"/>
        <n v="4662.0"/>
        <n v="4663.0"/>
        <n v="4664.0"/>
        <n v="4665.0"/>
        <n v="4666.0"/>
        <n v="4667.0"/>
        <n v="4668.0"/>
        <n v="4669.0"/>
        <n v="4670.0"/>
        <n v="4671.0"/>
        <n v="4672.0"/>
        <n v="4673.0"/>
        <n v="4674.0"/>
        <n v="4675.0"/>
        <n v="4676.0"/>
        <n v="4677.0"/>
        <n v="4678.0"/>
        <n v="4679.0"/>
        <n v="4680.0"/>
        <n v="4681.0"/>
        <n v="4682.0"/>
        <n v="4683.0"/>
        <n v="4684.0"/>
        <n v="4685.0"/>
        <n v="4686.0"/>
        <n v="4687.0"/>
        <n v="4688.0"/>
        <n v="4689.0"/>
        <n v="4690.0"/>
        <n v="4691.0"/>
        <n v="4692.0"/>
        <n v="4693.0"/>
        <n v="4694.0"/>
        <n v="4695.0"/>
        <n v="4696.0"/>
        <n v="4697.0"/>
        <n v="4698.0"/>
        <n v="4699.0"/>
        <n v="4700.0"/>
        <n v="4701.0"/>
        <n v="4702.0"/>
        <n v="4703.0"/>
        <n v="4704.0"/>
        <n v="4705.0"/>
        <n v="4706.0"/>
        <n v="4707.0"/>
        <n v="4708.0"/>
        <n v="4709.0"/>
        <n v="4710.0"/>
        <n v="4711.0"/>
        <n v="4712.0"/>
        <n v="4713.0"/>
        <n v="4714.0"/>
        <n v="4715.0"/>
        <n v="4716.0"/>
        <n v="4717.0"/>
        <n v="4718.0"/>
        <n v="4719.0"/>
        <n v="4720.0"/>
        <n v="4721.0"/>
        <n v="4722.0"/>
        <n v="4723.0"/>
        <n v="4724.0"/>
        <n v="4725.0"/>
        <n v="4726.0"/>
        <n v="4727.0"/>
        <n v="4728.0"/>
        <n v="4729.0"/>
        <n v="4730.0"/>
        <n v="4731.0"/>
        <n v="4732.0"/>
        <n v="4733.0"/>
        <n v="4734.0"/>
        <n v="4735.0"/>
        <n v="4736.0"/>
        <n v="4737.0"/>
        <n v="4738.0"/>
        <n v="4739.0"/>
        <n v="4740.0"/>
        <n v="4741.0"/>
        <n v="4742.0"/>
        <n v="4743.0"/>
        <n v="4744.0"/>
        <n v="4745.0"/>
        <n v="4746.0"/>
        <n v="4747.0"/>
        <n v="4748.0"/>
        <n v="4749.0"/>
        <n v="4750.0"/>
        <n v="4751.0"/>
        <n v="4752.0"/>
        <n v="4753.0"/>
        <n v="4754.0"/>
        <n v="4755.0"/>
        <n v="4756.0"/>
        <n v="4757.0"/>
        <n v="4758.0"/>
        <n v="4759.0"/>
        <n v="4760.0"/>
        <n v="4761.0"/>
        <n v="4762.0"/>
        <n v="4763.0"/>
        <n v="4764.0"/>
        <n v="4765.0"/>
        <n v="4766.0"/>
        <n v="4767.0"/>
        <n v="4768.0"/>
        <n v="4769.0"/>
        <n v="4770.0"/>
        <n v="4771.0"/>
        <n v="4772.0"/>
        <n v="4773.0"/>
        <n v="4774.0"/>
        <n v="4775.0"/>
        <n v="4776.0"/>
        <n v="4777.0"/>
        <n v="4778.0"/>
        <n v="4779.0"/>
        <n v="4780.0"/>
        <n v="4781.0"/>
        <n v="4782.0"/>
        <n v="4783.0"/>
        <n v="4784.0"/>
        <n v="4785.0"/>
        <n v="4786.0"/>
        <n v="4787.0"/>
        <n v="4788.0"/>
        <n v="4789.0"/>
        <n v="4790.0"/>
        <n v="4791.0"/>
        <n v="4792.0"/>
        <n v="4793.0"/>
        <n v="4794.0"/>
        <n v="4795.0"/>
        <n v="4796.0"/>
        <n v="4797.0"/>
        <n v="4798.0"/>
        <n v="4799.0"/>
        <n v="4800.0"/>
        <n v="4801.0"/>
        <n v="4802.0"/>
        <n v="4803.0"/>
        <n v="4804.0"/>
        <n v="4805.0"/>
        <n v="4806.0"/>
        <n v="4807.0"/>
        <n v="4808.0"/>
        <n v="4809.0"/>
        <n v="4810.0"/>
        <n v="4811.0"/>
        <n v="4812.0"/>
        <n v="4813.0"/>
        <n v="4814.0"/>
        <n v="4815.0"/>
        <n v="4816.0"/>
        <n v="4817.0"/>
        <n v="4818.0"/>
        <n v="4819.0"/>
        <n v="4820.0"/>
        <n v="4821.0"/>
        <n v="4822.0"/>
        <n v="4823.0"/>
        <n v="4824.0"/>
        <n v="4825.0"/>
        <n v="4826.0"/>
        <n v="4827.0"/>
        <n v="4828.0"/>
        <n v="4829.0"/>
        <n v="4830.0"/>
        <n v="4831.0"/>
        <n v="4832.0"/>
        <n v="4833.0"/>
        <n v="4834.0"/>
        <n v="4835.0"/>
        <n v="4836.0"/>
        <n v="4837.0"/>
        <n v="4838.0"/>
        <n v="4839.0"/>
        <n v="4840.0"/>
        <n v="4841.0"/>
        <n v="4842.0"/>
        <n v="4843.0"/>
        <n v="4844.0"/>
        <n v="4845.0"/>
        <n v="4846.0"/>
        <n v="4847.0"/>
        <n v="4848.0"/>
        <n v="4849.0"/>
        <n v="4850.0"/>
        <n v="4851.0"/>
        <n v="4852.0"/>
        <n v="4853.0"/>
        <n v="4854.0"/>
        <n v="4855.0"/>
        <n v="4856.0"/>
        <n v="4857.0"/>
        <n v="4858.0"/>
        <n v="4859.0"/>
        <n v="4860.0"/>
        <n v="4861.0"/>
        <n v="4862.0"/>
        <n v="4863.0"/>
        <n v="4864.0"/>
        <n v="4865.0"/>
        <n v="4866.0"/>
        <n v="4867.0"/>
        <n v="4868.0"/>
        <n v="4869.0"/>
        <n v="4870.0"/>
        <n v="4871.0"/>
        <n v="4872.0"/>
        <n v="4873.0"/>
        <n v="4874.0"/>
        <n v="4875.0"/>
        <n v="4876.0"/>
        <n v="4877.0"/>
        <n v="4878.0"/>
        <n v="4879.0"/>
        <n v="4880.0"/>
        <n v="4881.0"/>
        <n v="4882.0"/>
        <n v="4883.0"/>
        <n v="4884.0"/>
        <n v="4885.0"/>
        <n v="4886.0"/>
        <n v="4887.0"/>
        <n v="4888.0"/>
        <n v="4889.0"/>
        <n v="4890.0"/>
        <n v="4891.0"/>
        <n v="4892.0"/>
        <n v="4893.0"/>
        <n v="4894.0"/>
        <n v="4895.0"/>
        <n v="4896.0"/>
        <n v="4897.0"/>
        <n v="4898.0"/>
        <n v="4899.0"/>
        <n v="4900.0"/>
        <n v="4901.0"/>
        <n v="4902.0"/>
        <n v="4903.0"/>
        <n v="4904.0"/>
        <n v="4905.0"/>
        <n v="4906.0"/>
        <n v="4907.0"/>
        <n v="4908.0"/>
        <n v="4909.0"/>
        <n v="4910.0"/>
        <n v="4911.0"/>
        <n v="4912.0"/>
        <n v="4913.0"/>
        <n v="4914.0"/>
        <n v="4915.0"/>
        <n v="4916.0"/>
        <n v="4917.0"/>
        <n v="4918.0"/>
        <n v="4919.0"/>
        <n v="4920.0"/>
        <n v="4921.0"/>
        <n v="4922.0"/>
        <n v="4923.0"/>
        <n v="4924.0"/>
        <n v="4925.0"/>
        <n v="4926.0"/>
        <n v="4927.0"/>
        <n v="4928.0"/>
        <n v="4929.0"/>
        <n v="4930.0"/>
        <n v="4931.0"/>
        <n v="4932.0"/>
        <n v="4933.0"/>
        <n v="4934.0"/>
        <n v="4935.0"/>
        <n v="4936.0"/>
        <n v="4937.0"/>
        <n v="4938.0"/>
        <n v="4939.0"/>
        <n v="4940.0"/>
        <n v="4941.0"/>
        <n v="4942.0"/>
        <n v="4943.0"/>
        <n v="4944.0"/>
        <n v="4945.0"/>
        <n v="4946.0"/>
        <n v="4947.0"/>
        <n v="4948.0"/>
        <n v="4949.0"/>
        <n v="4950.0"/>
        <n v="4951.0"/>
        <n v="4952.0"/>
        <n v="4953.0"/>
        <n v="4954.0"/>
        <n v="4955.0"/>
        <n v="4956.0"/>
        <n v="4957.0"/>
        <n v="4958.0"/>
        <n v="4959.0"/>
        <n v="4960.0"/>
        <n v="4961.0"/>
        <n v="4962.0"/>
        <n v="4963.0"/>
        <n v="4964.0"/>
        <n v="4965.0"/>
        <n v="4966.0"/>
        <n v="4967.0"/>
        <n v="4968.0"/>
        <n v="4969.0"/>
        <n v="4970.0"/>
        <n v="4971.0"/>
        <n v="4972.0"/>
        <n v="4973.0"/>
        <n v="4974.0"/>
        <n v="4975.0"/>
        <n v="4976.0"/>
        <n v="4977.0"/>
        <n v="4978.0"/>
        <n v="4979.0"/>
        <n v="4980.0"/>
        <n v="4981.0"/>
        <n v="4982.0"/>
        <n v="4983.0"/>
        <n v="4984.0"/>
        <n v="4985.0"/>
        <n v="4986.0"/>
        <n v="4987.0"/>
        <n v="4988.0"/>
        <n v="4989.0"/>
        <n v="4990.0"/>
        <n v="4991.0"/>
        <n v="4992.0"/>
        <n v="4993.0"/>
        <n v="4994.0"/>
        <n v="4995.0"/>
        <n v="4996.0"/>
        <n v="4997.0"/>
        <n v="4998.0"/>
        <n v="4999.0"/>
        <n v="5000.0"/>
        <n v="5001.0"/>
        <n v="5002.0"/>
        <n v="5003.0"/>
        <n v="5004.0"/>
        <n v="5005.0"/>
        <n v="5006.0"/>
        <n v="5007.0"/>
        <n v="5008.0"/>
        <n v="5009.0"/>
        <n v="5010.0"/>
        <n v="5011.0"/>
        <n v="5012.0"/>
        <n v="5013.0"/>
        <n v="5014.0"/>
        <n v="5015.0"/>
        <n v="5016.0"/>
        <n v="5017.0"/>
        <n v="5018.0"/>
        <n v="5019.0"/>
        <n v="5020.0"/>
        <n v="5021.0"/>
        <n v="5022.0"/>
        <n v="5023.0"/>
        <n v="5024.0"/>
        <n v="5025.0"/>
        <n v="5026.0"/>
        <n v="5027.0"/>
        <n v="5028.0"/>
        <n v="5029.0"/>
        <n v="5030.0"/>
        <n v="5031.0"/>
        <n v="5032.0"/>
        <n v="5033.0"/>
        <n v="5034.0"/>
        <n v="5035.0"/>
        <n v="5036.0"/>
        <n v="5037.0"/>
        <n v="5038.0"/>
        <n v="5039.0"/>
        <n v="5040.0"/>
        <n v="5041.0"/>
        <n v="5042.0"/>
        <n v="5043.0"/>
        <n v="5044.0"/>
        <n v="5045.0"/>
        <n v="5046.0"/>
        <n v="5047.0"/>
        <n v="5048.0"/>
        <n v="5049.0"/>
        <n v="5050.0"/>
        <n v="5051.0"/>
        <n v="5052.0"/>
        <n v="5053.0"/>
        <n v="5054.0"/>
        <n v="5055.0"/>
        <n v="5056.0"/>
        <n v="5057.0"/>
        <n v="5058.0"/>
        <n v="5059.0"/>
        <n v="5060.0"/>
        <n v="5061.0"/>
        <n v="5062.0"/>
        <n v="5063.0"/>
        <n v="5064.0"/>
        <n v="5065.0"/>
        <n v="5066.0"/>
        <n v="5067.0"/>
        <n v="5068.0"/>
        <n v="5069.0"/>
        <n v="5070.0"/>
        <n v="5071.0"/>
        <n v="5072.0"/>
        <n v="5073.0"/>
        <n v="5074.0"/>
        <n v="5075.0"/>
        <n v="5076.0"/>
        <n v="5077.0"/>
        <n v="5078.0"/>
        <n v="5079.0"/>
        <n v="5080.0"/>
        <n v="5081.0"/>
        <n v="5082.0"/>
        <n v="5083.0"/>
        <n v="5084.0"/>
        <n v="5085.0"/>
        <n v="5086.0"/>
        <n v="5087.0"/>
        <n v="5088.0"/>
        <n v="5089.0"/>
        <n v="5090.0"/>
        <n v="5091.0"/>
        <n v="5092.0"/>
        <n v="5093.0"/>
        <n v="5094.0"/>
        <n v="5095.0"/>
        <n v="5096.0"/>
        <n v="5097.0"/>
        <n v="5098.0"/>
        <n v="5099.0"/>
        <n v="5100.0"/>
        <n v="5101.0"/>
        <n v="5102.0"/>
        <n v="5103.0"/>
        <n v="5104.0"/>
        <n v="5105.0"/>
        <n v="5106.0"/>
        <n v="5107.0"/>
        <n v="5108.0"/>
        <n v="5109.0"/>
        <n v="5110.0"/>
        <n v="5111.0"/>
        <n v="5112.0"/>
        <n v="5113.0"/>
        <n v="5114.0"/>
        <n v="5115.0"/>
        <n v="5116.0"/>
        <n v="5117.0"/>
        <n v="5118.0"/>
        <n v="5119.0"/>
        <n v="5120.0"/>
        <n v="5121.0"/>
        <n v="5122.0"/>
        <n v="5123.0"/>
        <n v="5124.0"/>
        <n v="5125.0"/>
        <n v="5126.0"/>
        <n v="5127.0"/>
        <n v="5128.0"/>
        <n v="5129.0"/>
        <n v="5130.0"/>
        <n v="5131.0"/>
        <n v="5132.0"/>
        <n v="5133.0"/>
        <n v="5134.0"/>
        <n v="5135.0"/>
        <n v="5136.0"/>
        <n v="5137.0"/>
        <n v="5138.0"/>
        <n v="5139.0"/>
        <n v="5140.0"/>
        <n v="5141.0"/>
        <n v="5142.0"/>
        <n v="5143.0"/>
        <n v="5144.0"/>
        <n v="5145.0"/>
        <n v="5146.0"/>
        <n v="5147.0"/>
        <n v="5148.0"/>
        <n v="5149.0"/>
        <n v="5150.0"/>
        <n v="5151.0"/>
        <n v="5152.0"/>
        <n v="5153.0"/>
        <n v="5154.0"/>
        <n v="5155.0"/>
        <n v="5156.0"/>
        <n v="5157.0"/>
        <n v="5158.0"/>
        <n v="5159.0"/>
        <n v="5160.0"/>
        <n v="5161.0"/>
        <n v="5162.0"/>
        <n v="5163.0"/>
        <n v="5164.0"/>
        <n v="5165.0"/>
        <n v="5166.0"/>
        <n v="5167.0"/>
        <n v="5168.0"/>
        <n v="5169.0"/>
        <n v="5170.0"/>
        <n v="5171.0"/>
        <n v="5172.0"/>
        <n v="5173.0"/>
        <n v="5174.0"/>
        <n v="5175.0"/>
        <n v="5176.0"/>
        <n v="5177.0"/>
        <n v="5178.0"/>
        <n v="5179.0"/>
        <n v="5180.0"/>
        <n v="5181.0"/>
        <n v="5182.0"/>
        <n v="5183.0"/>
        <n v="5184.0"/>
        <n v="5185.0"/>
        <n v="5186.0"/>
        <n v="5187.0"/>
        <n v="5188.0"/>
        <n v="5189.0"/>
        <n v="5190.0"/>
        <n v="5191.0"/>
        <n v="5192.0"/>
        <n v="5193.0"/>
        <n v="5194.0"/>
        <n v="5195.0"/>
        <n v="5196.0"/>
        <n v="5197.0"/>
        <n v="5198.0"/>
        <n v="5199.0"/>
        <n v="5200.0"/>
        <n v="5201.0"/>
        <n v="5202.0"/>
        <n v="5203.0"/>
        <n v="5204.0"/>
        <n v="5205.0"/>
        <n v="5206.0"/>
        <n v="5207.0"/>
        <n v="5208.0"/>
        <n v="5209.0"/>
        <n v="5210.0"/>
        <n v="5211.0"/>
        <n v="5212.0"/>
        <n v="5213.0"/>
        <n v="5214.0"/>
        <n v="5215.0"/>
        <n v="5216.0"/>
        <n v="5217.0"/>
        <n v="5218.0"/>
        <n v="5219.0"/>
        <n v="5220.0"/>
        <n v="5221.0"/>
        <n v="5222.0"/>
        <n v="5223.0"/>
        <n v="5224.0"/>
        <n v="5225.0"/>
        <n v="5226.0"/>
        <n v="5227.0"/>
        <n v="5228.0"/>
        <n v="5229.0"/>
        <n v="5230.0"/>
        <n v="5231.0"/>
        <n v="5232.0"/>
        <n v="5233.0"/>
        <n v="5234.0"/>
        <n v="5235.0"/>
        <n v="5236.0"/>
        <n v="5237.0"/>
        <n v="5238.0"/>
        <n v="5239.0"/>
        <n v="5240.0"/>
        <n v="5241.0"/>
        <n v="5242.0"/>
        <n v="5243.0"/>
        <n v="5244.0"/>
        <n v="5245.0"/>
        <n v="5246.0"/>
        <n v="5247.0"/>
        <n v="5248.0"/>
        <n v="5249.0"/>
        <n v="5250.0"/>
        <n v="5251.0"/>
        <n v="5252.0"/>
        <n v="5253.0"/>
        <n v="5254.0"/>
        <n v="5255.0"/>
        <n v="5256.0"/>
        <n v="5257.0"/>
        <n v="5258.0"/>
        <n v="5259.0"/>
        <n v="5260.0"/>
        <n v="5261.0"/>
        <n v="5262.0"/>
        <n v="5263.0"/>
        <n v="5264.0"/>
        <n v="5265.0"/>
        <n v="5266.0"/>
        <n v="5267.0"/>
        <n v="5268.0"/>
        <n v="5269.0"/>
        <n v="5270.0"/>
        <n v="5271.0"/>
        <n v="5272.0"/>
        <n v="5273.0"/>
        <n v="5274.0"/>
        <n v="5275.0"/>
        <n v="5276.0"/>
        <n v="5277.0"/>
        <n v="5278.0"/>
        <n v="5279.0"/>
        <n v="5280.0"/>
        <n v="5281.0"/>
        <n v="5282.0"/>
        <n v="5283.0"/>
        <n v="5284.0"/>
        <n v="5285.0"/>
        <n v="5286.0"/>
        <n v="5287.0"/>
        <n v="5288.0"/>
        <n v="5289.0"/>
        <n v="5290.0"/>
        <n v="5291.0"/>
        <n v="5292.0"/>
        <n v="5293.0"/>
        <n v="5294.0"/>
        <n v="5295.0"/>
        <n v="5296.0"/>
        <n v="5297.0"/>
        <n v="5298.0"/>
        <n v="5299.0"/>
        <n v="5300.0"/>
        <n v="5301.0"/>
        <n v="5302.0"/>
        <n v="5303.0"/>
        <n v="5304.0"/>
        <n v="5305.0"/>
        <n v="5306.0"/>
        <n v="5307.0"/>
        <n v="5308.0"/>
        <n v="5309.0"/>
        <n v="5310.0"/>
        <n v="5311.0"/>
        <n v="5312.0"/>
        <n v="5313.0"/>
        <n v="5314.0"/>
        <n v="5315.0"/>
        <n v="5316.0"/>
        <n v="5317.0"/>
        <n v="5318.0"/>
        <n v="5319.0"/>
        <n v="5320.0"/>
        <n v="5321.0"/>
        <n v="5322.0"/>
        <n v="5323.0"/>
        <n v="5324.0"/>
        <n v="5325.0"/>
        <n v="5326.0"/>
        <n v="5327.0"/>
        <n v="5328.0"/>
        <n v="5329.0"/>
        <n v="5330.0"/>
        <n v="5331.0"/>
        <n v="5332.0"/>
        <n v="5333.0"/>
        <n v="5334.0"/>
        <n v="5335.0"/>
        <n v="5336.0"/>
        <n v="5337.0"/>
        <n v="5338.0"/>
        <n v="5339.0"/>
        <n v="5340.0"/>
        <n v="5341.0"/>
        <n v="5342.0"/>
        <n v="5343.0"/>
        <n v="5344.0"/>
        <n v="5345.0"/>
        <n v="5346.0"/>
        <n v="5347.0"/>
        <n v="5348.0"/>
        <n v="5349.0"/>
        <n v="5350.0"/>
        <n v="5351.0"/>
        <n v="5352.0"/>
        <n v="5353.0"/>
        <n v="5354.0"/>
        <n v="5355.0"/>
        <n v="5356.0"/>
        <m/>
      </sharedItems>
    </cacheField>
    <cacheField name="Операция" numFmtId="0">
      <sharedItems containsBlank="1">
        <s v="Доход"/>
        <s v="Расход"/>
        <m/>
      </sharedItems>
    </cacheField>
    <cacheField name="Вид" numFmtId="0">
      <sharedItems containsBlank="1">
        <s v="Услуга"/>
        <s v="Товар"/>
        <m/>
      </sharedItems>
    </cacheField>
    <cacheField name="Тип" numFmtId="0">
      <sharedItems containsBlank="1">
        <s v="Безнал"/>
        <s v="Наличные"/>
        <m/>
      </sharedItems>
    </cacheField>
    <cacheField name="Категория" numFmtId="0">
      <sharedItems containsBlank="1">
        <s v="Стрижка и укладка"/>
        <s v="Обычная стрижка"/>
        <s v="Продажа шампуня"/>
        <s v="Стрижка старшего мастера"/>
        <s v="Продажа шампуня и кондиционера"/>
        <s v="Рекламный бюджет"/>
        <s v="Продажа геля"/>
        <s v="Прочие расходы"/>
        <s v="Закупка полотенец"/>
        <s v="Закупка резинок"/>
        <s v="Зарплата"/>
        <s v="Бухгалетрия и РКО"/>
        <s v="Эквайринг"/>
        <s v="Аренда"/>
        <s v="Коммунальные услуги"/>
        <m/>
      </sharedItems>
    </cacheField>
    <cacheField name="Дата и время заказа" numFmtId="164">
      <sharedItems containsDate="1" containsString="0" containsBlank="1">
        <d v="2025-01-01T00:00:00Z"/>
        <d v="2025-01-02T00:00:00Z"/>
        <d v="2025-01-03T00:00:00Z"/>
        <d v="2025-01-04T00:00:00Z"/>
        <d v="2025-01-05T00:00:00Z"/>
        <d v="2025-01-06T00:00:00Z"/>
        <d v="2025-01-07T00:00:00Z"/>
        <d v="2025-01-08T00:00:00Z"/>
        <d v="2025-01-09T00:00:00Z"/>
        <d v="2025-01-10T00:00:00Z"/>
        <d v="2025-01-11T00:00:00Z"/>
        <d v="2025-01-12T00:00:00Z"/>
        <d v="2025-01-13T00:00:00Z"/>
        <d v="2025-01-14T00:00:00Z"/>
        <d v="2025-01-15T00:00:00Z"/>
        <d v="2025-01-16T00:00:00Z"/>
        <d v="2025-01-17T00:00:00Z"/>
        <d v="2025-01-18T00:00:00Z"/>
        <d v="2025-01-19T00:00:00Z"/>
        <d v="2025-01-20T00:00:00Z"/>
        <d v="2025-01-21T00:00:00Z"/>
        <d v="2025-01-22T00:00:00Z"/>
        <d v="2025-01-23T00:00:00Z"/>
        <d v="2025-01-24T00:00:00Z"/>
        <d v="2025-01-25T00:00:00Z"/>
        <d v="2025-01-26T00:00:00Z"/>
        <d v="2025-01-27T00:00:00Z"/>
        <d v="2025-01-28T00:00:00Z"/>
        <d v="2025-01-29T00:00:00Z"/>
        <d v="2025-01-30T00:00:00Z"/>
        <d v="2025-01-31T00:00:00Z"/>
        <d v="2025-02-01T00:00:00Z"/>
        <d v="2025-02-02T00:00:00Z"/>
        <d v="2025-02-03T00:00:00Z"/>
        <d v="2025-02-04T00:00:00Z"/>
        <d v="2025-02-05T00:00:00Z"/>
        <d v="2025-02-06T00:00:00Z"/>
        <d v="2025-02-07T00:00:00Z"/>
        <d v="2025-02-08T00:00:00Z"/>
        <d v="2025-02-09T00:00:00Z"/>
        <d v="2025-02-10T00:00:00Z"/>
        <d v="2025-02-11T00:00:00Z"/>
        <d v="2025-02-12T00:00:00Z"/>
        <d v="2025-02-13T00:00:00Z"/>
        <d v="2025-02-14T00:00:00Z"/>
        <d v="2025-02-15T00:00:00Z"/>
        <d v="2025-02-16T00:00:00Z"/>
        <d v="2025-02-17T00:00:00Z"/>
        <d v="2025-02-18T00:00:00Z"/>
        <d v="2025-02-19T00:00:00Z"/>
        <d v="2025-02-20T00:00:00Z"/>
        <d v="2025-02-21T00:00:00Z"/>
        <d v="2025-02-22T00:00:00Z"/>
        <d v="2025-02-23T00:00:00Z"/>
        <d v="2025-02-24T00:00:00Z"/>
        <d v="2025-02-25T00:00:00Z"/>
        <d v="2025-02-26T00:00:00Z"/>
        <d v="2025-02-27T00:00:00Z"/>
        <d v="2025-02-28T00:00:00Z"/>
        <d v="2025-03-01T00:00:00Z"/>
        <d v="2025-03-02T00:00:00Z"/>
        <d v="2025-03-03T00:00:00Z"/>
        <d v="2025-03-04T00:00:00Z"/>
        <d v="2025-03-05T00:00:00Z"/>
        <d v="2025-03-06T00:00:00Z"/>
        <d v="2025-03-07T00:00:00Z"/>
        <d v="2025-03-08T00:00:00Z"/>
        <d v="2025-03-09T00:00:00Z"/>
        <d v="2025-03-10T00:00:00Z"/>
        <d v="2025-03-11T00:00:00Z"/>
        <d v="2025-03-12T00:00:00Z"/>
        <d v="2025-03-13T00:00:00Z"/>
        <d v="2025-03-14T00:00:00Z"/>
        <d v="2025-03-15T00:00:00Z"/>
        <d v="2025-03-16T00:00:00Z"/>
        <d v="2025-03-17T00:00:00Z"/>
        <d v="2025-03-18T00:00:00Z"/>
        <d v="2025-03-19T00:00:00Z"/>
        <d v="2025-03-20T00:00:00Z"/>
        <d v="2025-03-21T00:00:00Z"/>
        <d v="2025-03-22T00:00:00Z"/>
        <d v="2025-03-23T00:00:00Z"/>
        <d v="2025-03-24T00:00:00Z"/>
        <d v="2025-03-25T00:00:00Z"/>
        <d v="2025-03-26T00:00:00Z"/>
        <d v="2025-03-27T00:00:00Z"/>
        <d v="2025-03-28T00:00:00Z"/>
        <d v="2025-03-29T00:00:00Z"/>
        <d v="2025-03-30T00:00:00Z"/>
        <d v="2025-03-31T00:00:00Z"/>
        <d v="2025-04-01T00:00:00Z"/>
        <d v="2025-04-02T00:00:00Z"/>
        <d v="2025-04-03T00:00:00Z"/>
        <d v="2025-04-04T00:00:00Z"/>
        <d v="2025-04-05T00:00:00Z"/>
        <d v="2025-04-06T00:00:00Z"/>
        <d v="2025-04-07T00:00:00Z"/>
        <d v="2025-04-08T00:00:00Z"/>
        <d v="2025-04-09T00:00:00Z"/>
        <d v="2025-04-10T00:00:00Z"/>
        <d v="2025-04-11T00:00:00Z"/>
        <d v="2025-04-12T00:00:00Z"/>
        <d v="2025-04-13T00:00:00Z"/>
        <d v="2025-04-14T00:00:00Z"/>
        <d v="2025-04-15T00:00:00Z"/>
        <d v="2025-04-16T00:00:00Z"/>
        <d v="2025-04-17T00:00:00Z"/>
        <d v="2025-04-18T00:00:00Z"/>
        <d v="2025-04-19T00:00:00Z"/>
        <d v="2025-04-20T00:00:00Z"/>
        <d v="2025-04-21T00:00:00Z"/>
        <d v="2025-04-22T00:00:00Z"/>
        <d v="2025-04-23T00:00:00Z"/>
        <d v="2025-04-24T00:00:00Z"/>
        <d v="2025-04-25T00:00:00Z"/>
        <d v="2025-04-26T00:00:00Z"/>
        <d v="2025-04-27T00:00:00Z"/>
        <d v="2025-04-28T00:00:00Z"/>
        <d v="2025-04-29T00:00:00Z"/>
        <d v="2025-04-30T00:00:00Z"/>
        <d v="2025-05-01T00:00:00Z"/>
        <d v="2025-05-02T00:00:00Z"/>
        <d v="2025-05-03T00:00:00Z"/>
        <d v="2025-05-04T00:00:00Z"/>
        <d v="2025-05-05T00:00:00Z"/>
        <d v="2025-05-06T00:00:00Z"/>
        <d v="2025-05-07T00:00:00Z"/>
        <d v="2025-05-08T00:00:00Z"/>
        <d v="2025-05-09T00:00:00Z"/>
        <d v="2025-05-10T00:00:00Z"/>
        <d v="2025-05-11T00:00:00Z"/>
        <d v="2025-05-12T00:00:00Z"/>
        <d v="2025-05-13T00:00:00Z"/>
        <d v="2025-05-14T00:00:00Z"/>
        <d v="2025-05-15T00:00:00Z"/>
        <d v="2025-05-16T00:00:00Z"/>
        <d v="2025-05-17T00:00:00Z"/>
        <d v="2025-05-18T00:00:00Z"/>
        <d v="2025-05-19T00:00:00Z"/>
        <d v="2025-05-20T00:00:00Z"/>
        <d v="2025-05-21T00:00:00Z"/>
        <d v="2025-05-22T00:00:00Z"/>
        <d v="2025-05-23T00:00:00Z"/>
        <d v="2025-05-24T00:00:00Z"/>
        <d v="2025-05-25T00:00:00Z"/>
        <d v="2025-05-26T00:00:00Z"/>
        <d v="2025-05-27T00:00:00Z"/>
        <d v="2025-05-28T00:00:00Z"/>
        <d v="2025-05-29T00:00:00Z"/>
        <d v="2025-05-30T00:00:00Z"/>
        <d v="2025-05-31T00:00:00Z"/>
        <d v="2025-06-01T00:00:00Z"/>
        <d v="2025-06-02T00:00:00Z"/>
        <d v="2025-06-03T00:00:00Z"/>
        <d v="2025-06-04T00:00:00Z"/>
        <d v="2025-06-05T00:00:00Z"/>
        <d v="2025-06-06T00:00:00Z"/>
        <d v="2025-06-07T00:00:00Z"/>
        <d v="2025-06-08T00:00:00Z"/>
        <d v="2025-06-09T00:00:00Z"/>
        <d v="2025-06-10T00:00:00Z"/>
        <d v="2025-06-11T00:00:00Z"/>
        <d v="2025-06-12T00:00:00Z"/>
        <d v="2025-06-13T00:00:00Z"/>
        <d v="2025-06-14T00:00:00Z"/>
        <d v="2025-06-15T00:00:00Z"/>
        <d v="2025-06-16T00:00:00Z"/>
        <d v="2025-06-17T00:00:00Z"/>
        <d v="2025-06-18T00:00:00Z"/>
        <d v="2025-06-19T00:00:00Z"/>
        <d v="2025-06-20T00:00:00Z"/>
        <d v="2025-06-21T00:00:00Z"/>
        <d v="2025-06-22T00:00:00Z"/>
        <d v="2025-06-23T00:00:00Z"/>
        <d v="2025-06-24T00:00:00Z"/>
        <d v="2025-06-25T00:00:00Z"/>
        <d v="2025-06-26T00:00:00Z"/>
        <d v="2025-06-27T00:00:00Z"/>
        <d v="2025-06-28T00:00:00Z"/>
        <d v="2025-06-29T00:00:00Z"/>
        <d v="2025-06-30T00:00:00Z"/>
        <d v="2025-07-01T00:00:00Z"/>
        <d v="2025-07-02T00:00:00Z"/>
        <d v="2025-07-03T00:00:00Z"/>
        <d v="2025-07-04T00:00:00Z"/>
        <d v="2025-07-05T00:00:00Z"/>
        <d v="2025-07-06T00:00:00Z"/>
        <d v="2025-07-07T00:00:00Z"/>
        <m/>
      </sharedItems>
    </cacheField>
    <cacheField name="Месяц заказа" numFmtId="3">
      <sharedItems containsString="0" containsBlank="1" containsNumber="1" containsInteger="1">
        <n v="1.0"/>
        <n v="2.0"/>
        <n v="3.0"/>
        <n v="4.0"/>
        <n v="5.0"/>
        <n v="6.0"/>
        <n v="7.0"/>
        <m/>
      </sharedItems>
    </cacheField>
    <cacheField name="Промокод" numFmtId="0">
      <sharedItems containsBlank="1">
        <m/>
        <s v="42gbcz1044846"/>
        <s v="42gbcz926798"/>
        <s v="42gbcz3340340"/>
        <s v="42gbcz3389430"/>
        <s v="42gbcz3469079"/>
        <s v="42gbcz3795303"/>
        <s v="42gbcz3011764"/>
        <s v="42gbcz2498155"/>
        <s v="42gbcz1438127"/>
        <s v="42gbcz3332142"/>
        <s v="42gbcz1135604"/>
        <s v="42gbcz100626"/>
        <s v="42gbcz1598194"/>
        <s v="42gbcz1806957"/>
        <s v="42gbcz2241778"/>
        <s v="42gbcz1855642"/>
        <s v="42gbcz3653421"/>
        <s v="42gbcz1900914"/>
        <s v="42gbcz2210653"/>
        <s v="42gbcz620728"/>
        <s v="42gbcz2997451"/>
        <s v="42gbcz322269"/>
        <s v="42gbcz2909384"/>
        <s v="42gbcz2137010"/>
        <s v="42gbcz3674916"/>
        <s v="42gbcz1055518"/>
        <s v="42gbcz2972594"/>
        <s v="42gbcz2656723"/>
        <s v="42gbcz252360"/>
        <s v="42gbcz3638299"/>
        <s v="42gbcz749732"/>
        <s v="42gbcz1983291"/>
        <s v="42gbcz2190807"/>
        <s v="42gbcz1063849"/>
        <s v="42gbcz139161"/>
        <s v="42gbcz1531983"/>
        <s v="42gbcz1899417"/>
        <s v="42gbcz2052640"/>
        <s v="42gbcz3594236"/>
        <s v="42gbcz2600902"/>
        <s v="42gbcz2371026"/>
        <s v="42gbcz648174"/>
        <s v="42gbcz1824018"/>
        <s v="42gbcz2275761"/>
        <s v="42gbcz1886457"/>
        <s v="42gbcz2671723"/>
        <s v="42gbcz1938051"/>
        <s v="42gbcz3189003"/>
        <s v="42gbcz448440"/>
        <s v="42gbcz1279299"/>
        <s v="42gbcz2933929"/>
        <s v="42gbcz1270766"/>
        <s v="42gbcz3099569"/>
        <s v="42gbcz432984"/>
        <s v="42gbcz1651516"/>
        <s v="42gbcz363404"/>
        <s v="42gbcz2888620"/>
        <s v="42gbcz789185"/>
        <s v="42gbcz3051081"/>
        <s v="42gbcz3020020"/>
        <s v="42gbcz2683934"/>
        <s v="42gbcz2621644"/>
        <s v="42gbcz911625"/>
        <s v="42gbcz1021196"/>
        <s v="42gbcz108947"/>
        <s v="42gbcz676166"/>
        <s v="42gbcz1735887"/>
        <s v="42gbcz2461835"/>
        <s v="42gbcz1256997"/>
        <s v="42gbcz1476043"/>
        <s v="42gbcz3134310"/>
        <s v="42gbcz1500454"/>
        <s v="42gbcz1953119"/>
        <s v="42gbcz3835356"/>
        <s v="42gbcz3433865"/>
        <s v="42gbcz3625214"/>
        <s v="42gbcz2949901"/>
        <s v="42gbcz2040603"/>
        <s v="42gbcz1742768"/>
        <s v="42gbcz1501220"/>
        <s v="42gbcz3647017"/>
        <s v="42gbcz1665813"/>
        <s v="42gbcz1642755"/>
        <s v="42gbcz2329189"/>
        <s v="42gbcz2955350"/>
        <s v="42gbcz3256737"/>
        <s v="42gbcz2696545"/>
        <s v="42gbcz549378"/>
        <s v="42gbcz1663341"/>
        <s v="42gbcz2637736"/>
        <s v="42gbcz1126452"/>
        <s v="42gbcz2271492"/>
        <s v="42gbcz2160230"/>
        <s v="42gbcz559278"/>
        <s v="42gbcz2510800"/>
        <s v="42gbcz3115108"/>
        <s v="42gbcz2233002"/>
        <s v="42gbcz1346546"/>
        <s v="42gbcz574542"/>
        <s v="42gbcz2416797"/>
        <s v="42gbcz2896547"/>
        <s v="42gbcz745459"/>
        <s v="42gbcz211174"/>
        <s v="42gbcz1057829"/>
        <s v="42gbcz3643868"/>
        <s v="42gbcz638331"/>
        <s v="42gbcz2191879"/>
        <s v="42gbcz1776891"/>
        <s v="42gbcz2059392"/>
        <s v="42gbcz1804175"/>
        <s v="42gbcz2942725"/>
        <s v="42gbcz1810843"/>
        <s v="42gbcz841292"/>
        <s v="42gbcz755521"/>
        <s v="42gbcz1598198"/>
      </sharedItems>
    </cacheField>
    <cacheField name="ID промокампании">
      <sharedItems containsBlank="1" containsMixedTypes="1" containsNumber="1" containsInteger="1">
        <s v=""/>
        <n v="5.0"/>
        <n v="4.0"/>
        <n v="6.0"/>
        <n v="3.0"/>
        <n v="2.0"/>
        <n v="7.0"/>
        <n v="1.0"/>
        <m/>
      </sharedItems>
    </cacheField>
    <cacheField name="Название промокампании" numFmtId="0">
      <sharedItems containsBlank="1">
        <s v=""/>
        <s v="Посты в VK"/>
        <s v="Посты в Telegram"/>
        <s v="Реклама в VK"/>
        <s v="Поисковые запросы в Яндексе"/>
        <s v="Поисковые запросы в Гугле"/>
        <s v="Сторис в VK"/>
        <s v="Обещаем скидки"/>
        <m/>
      </sharedItems>
    </cacheField>
    <cacheField name="Процент скидки">
      <sharedItems containsBlank="1" containsMixedTypes="1" containsNumber="1">
        <s v=""/>
        <n v="0.15"/>
        <n v="0.5"/>
        <n v="0.2"/>
        <n v="0.05"/>
        <n v="0.1"/>
        <m/>
      </sharedItems>
    </cacheField>
    <cacheField name="Сумма скидки" numFmtId="165">
      <sharedItems containsString="0" containsBlank="1" containsNumber="1" containsInteger="1">
        <n v="0.0"/>
        <n v="825.0"/>
        <n v="2750.0"/>
        <n v="700.0"/>
        <n v="225.0"/>
        <n v="350.0"/>
        <n v="150.0"/>
        <n v="1100.0"/>
        <n v="900.0"/>
        <n v="550.0"/>
        <n v="200.0"/>
        <n v="275.0"/>
        <n v="675.0"/>
        <n v="450.0"/>
        <n v="525.0"/>
        <n v="15.0"/>
        <n v="2250.0"/>
        <n v="1750.0"/>
        <n v="175.0"/>
        <n v="60.0"/>
        <n v="50.0"/>
        <n v="45.0"/>
        <n v="75.0"/>
        <n v="100.0"/>
        <n v="30.0"/>
        <n v="25.0"/>
        <n v="500.0"/>
        <m/>
      </sharedItems>
    </cacheField>
    <cacheField name="Стандартная стоимость" numFmtId="165">
      <sharedItems containsString="0" containsBlank="1" containsNumber="1">
        <n v="4500.0"/>
        <n v="3500.0"/>
        <n v="500.0"/>
        <n v="5500.0"/>
        <n v="1000.0"/>
        <n v="50000.0"/>
        <n v="300.0"/>
        <n v="82500.0"/>
        <n v="75350.0"/>
        <n v="15000.0"/>
        <n v="56700.0"/>
        <n v="70000.0"/>
        <n v="7000.0"/>
        <n v="56700.00000000001"/>
        <m/>
      </sharedItems>
    </cacheField>
    <cacheField name="Итоговая стоимость" numFmtId="165">
      <sharedItems containsString="0" containsBlank="1" containsNumber="1">
        <n v="4500.0"/>
        <n v="3500.0"/>
        <n v="500.0"/>
        <n v="4675.0"/>
        <n v="5500.0"/>
        <n v="1000.0"/>
        <n v="2750.0"/>
        <n v="50000.0"/>
        <n v="2800.0"/>
        <n v="300.0"/>
        <n v="4275.0"/>
        <n v="3150.0"/>
        <n v="850.0"/>
        <n v="4400.0"/>
        <n v="3600.0"/>
        <n v="4950.0"/>
        <n v="800.0"/>
        <n v="82500.0"/>
        <n v="5225.0"/>
        <n v="3825.0"/>
        <n v="4050.0"/>
        <n v="2975.0"/>
        <n v="285.0"/>
        <n v="2250.0"/>
        <n v="1750.0"/>
        <n v="3325.0"/>
        <n v="75350.0"/>
        <n v="15000.0"/>
        <n v="56700.0"/>
        <n v="240.0"/>
        <n v="950.0"/>
        <n v="255.0"/>
        <n v="425.0"/>
        <n v="70000.0"/>
        <n v="7000.0"/>
        <n v="900.0"/>
        <n v="150.0"/>
        <n v="400.0"/>
        <n v="270.0"/>
        <n v="475.0"/>
        <n v="56700.00000000001"/>
        <n v="450.0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  <cacheField name=" 14" numFmtId="0">
      <sharedItems containsString="0" containsBlank="1">
        <m/>
      </sharedItems>
    </cacheField>
    <cacheField name=" 15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Отчет по расходам и доходам" cacheId="0" dataCaption="" rowGrandTotals="0" colGrandTotals="0" compact="0" compactData="0">
  <location ref="A1:H4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t="default"/>
      </items>
    </pivotField>
    <pivotField name="Операция" axis="axisRow" compact="0" outline="0" multipleItemSelectionAllowed="1" showAll="0" sortType="ascending">
      <items>
        <item h="1" x="2"/>
        <item x="0"/>
        <item x="1"/>
        <item t="default"/>
      </items>
    </pivotField>
    <pivotField name="Вид" compact="0" outline="0" multipleItemSelectionAllowed="1" showAll="0">
      <items>
        <item x="0"/>
        <item x="1"/>
        <item x="2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Категория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Месяц заказа" axis="axisCol" compact="0" numFmtId="3" outline="0" multipleItemSelectionAllowed="1" showAll="0" sortType="ascending">
      <items>
        <item h="1" x="7"/>
        <item x="0"/>
        <item x="1"/>
        <item x="2"/>
        <item x="3"/>
        <item x="4"/>
        <item x="5"/>
        <item x="6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Процент скидки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Сумма скидки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Итоговая стоимость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</pivotFields>
  <rowFields>
    <field x="1"/>
  </rowFields>
  <colFields>
    <field x="6"/>
  </colFields>
  <dataFields>
    <dataField name="Общая информация по расходам и доходам" fld="13" baseField="0"/>
  </dataFields>
</pivotTableDefinition>
</file>

<file path=xl/pivotTables/pivotTable2.xml><?xml version="1.0" encoding="utf-8"?>
<pivotTableDefinition xmlns="http://schemas.openxmlformats.org/spreadsheetml/2006/main" name="Отчет по расходам и доходам 2" cacheId="0" dataCaption="" colGrandTotals="0" compact="0" compactData="0">
  <location ref="A24:H35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t="default"/>
      </items>
    </pivotField>
    <pivotField name="Операция" axis="axisPage" compact="0" outline="0" multipleItemSelectionAllowed="1" showAll="0">
      <items>
        <item h="1" x="0"/>
        <item x="1"/>
        <item h="1" x="2"/>
        <item t="default"/>
      </items>
    </pivotField>
    <pivotField name="Вид" compact="0" outline="0" multipleItemSelectionAllowed="1" showAll="0">
      <items>
        <item x="0"/>
        <item x="1"/>
        <item x="2"/>
        <item t="default"/>
      </items>
    </pivotField>
    <pivotField name="Тип" compact="0" outline="0" multipleItemSelectionAllowed="1" showAll="0">
      <items>
        <item x="0"/>
        <item x="1"/>
        <item x="2"/>
        <item t="default"/>
      </items>
    </pivotField>
    <pivotField name="Категория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h="1" x="15"/>
        <item t="default"/>
      </items>
      <autoSortScope>
        <pivotArea>
          <references>
            <reference field="4294967294">
              <x v="0"/>
            </reference>
            <reference field="6">
              <x v="1"/>
            </reference>
          </references>
        </pivotArea>
      </autoSortScope>
    </pivotField>
    <pivotField name="Дата и время заказа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t="default"/>
      </items>
    </pivotField>
    <pivotField name="Месяц заказа" axis="axisCol" compact="0" numFmtId="3" outline="0" multipleItemSelectionAllowed="1" showAll="0" sortType="ascending">
      <items>
        <item h="1" x="7"/>
        <item x="0"/>
        <item x="1"/>
        <item x="2"/>
        <item x="3"/>
        <item x="4"/>
        <item x="5"/>
        <item x="6"/>
        <item t="default"/>
      </items>
    </pivotField>
    <pivotField name="Промокод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ID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Название промокампании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Процент скидки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Сумма скидки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Стандартная стоимость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Итоговая стоимость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  <pivotField name=" 14" compact="0" outline="0" multipleItemSelectionAllowed="1" showAll="0">
      <items>
        <item x="0"/>
        <item t="default"/>
      </items>
    </pivotField>
    <pivotField name=" 15" compact="0" outline="0" multipleItemSelectionAllowed="1" showAll="0">
      <items>
        <item x="0"/>
        <item t="default"/>
      </items>
    </pivotField>
  </pivotFields>
  <rowFields>
    <field x="4"/>
  </rowFields>
  <colFields>
    <field x="6"/>
  </colFields>
  <pageFields>
    <pageField fld="1"/>
  </pageFields>
  <dataFields>
    <dataField name="Детализация расходов по категориям" fld="13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3" width="10.0"/>
    <col customWidth="1" min="4" max="4" width="9.75"/>
    <col customWidth="1" min="5" max="5" width="31.0"/>
    <col customWidth="1" min="6" max="6" width="21.88"/>
    <col customWidth="1" min="7" max="7" width="15.5"/>
    <col customWidth="1" min="8" max="8" width="14.0"/>
    <col customWidth="1" min="9" max="9" width="20.38"/>
    <col customWidth="1" min="10" max="10" width="27.25"/>
    <col customWidth="1" min="11" max="11" width="18.0"/>
    <col customWidth="1" min="12" max="12" width="16.25"/>
    <col customWidth="1" min="13" max="14" width="22.8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14</v>
      </c>
      <c r="Q1" s="9" t="s">
        <v>14</v>
      </c>
      <c r="R1" s="9" t="s">
        <v>14</v>
      </c>
      <c r="S1" s="9" t="s">
        <v>14</v>
      </c>
      <c r="T1" s="9" t="s">
        <v>14</v>
      </c>
      <c r="U1" s="9" t="s">
        <v>14</v>
      </c>
      <c r="V1" s="9" t="s">
        <v>14</v>
      </c>
      <c r="W1" s="9" t="s">
        <v>14</v>
      </c>
      <c r="X1" s="9" t="s">
        <v>14</v>
      </c>
      <c r="Y1" s="9" t="s">
        <v>14</v>
      </c>
      <c r="Z1" s="9" t="s">
        <v>14</v>
      </c>
      <c r="AA1" s="9" t="s">
        <v>14</v>
      </c>
      <c r="AB1" s="9" t="s">
        <v>14</v>
      </c>
      <c r="AC1" s="9" t="s">
        <v>14</v>
      </c>
    </row>
    <row r="2" ht="15.75" customHeight="1">
      <c r="A2" s="10">
        <v>1.0</v>
      </c>
      <c r="B2" s="10" t="s">
        <v>15</v>
      </c>
      <c r="C2" s="10" t="str">
        <f>VLOOKUP($E2,'Определяем вид'!$A$2:$B$16,2,0)</f>
        <v>Услуга</v>
      </c>
      <c r="D2" s="10" t="s">
        <v>16</v>
      </c>
      <c r="E2" s="10" t="s">
        <v>17</v>
      </c>
      <c r="F2" s="11">
        <v>45658.0</v>
      </c>
      <c r="G2" s="12">
        <f t="shared" ref="G2:G5357" si="1">MONTH(F2)</f>
        <v>1</v>
      </c>
      <c r="H2" s="10"/>
      <c r="I2" s="10" t="str">
        <f>IFNA(VLOOKUP($H2,'Промокоды'!$A$2:$B$115,2,0),"")</f>
        <v/>
      </c>
      <c r="J2" s="10" t="str">
        <f>IFNA(VLOOKUP($I2,'Промокоды'!$E$2:$F$8,2,0),"")</f>
        <v/>
      </c>
      <c r="K2" s="10" t="str">
        <f>IFNA(VLOOKUP($H2,'Промокоды'!$A$2:$C$115,3,0),"")</f>
        <v/>
      </c>
      <c r="L2" s="13">
        <f t="shared" ref="L2:L5357" si="2">IF($K2&lt;&gt;"",M2*K2,0)</f>
        <v>0</v>
      </c>
      <c r="M2" s="14">
        <v>4500.0</v>
      </c>
      <c r="N2" s="14">
        <f t="shared" ref="N2:N5357" si="3">M2-L2</f>
        <v>4500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ht="15.75" customHeight="1">
      <c r="A3" s="10">
        <v>2.0</v>
      </c>
      <c r="B3" s="10" t="s">
        <v>15</v>
      </c>
      <c r="C3" s="10" t="str">
        <f>VLOOKUP($E3,'Определяем вид'!$A$2:$B$16,2,0)</f>
        <v>Услуга</v>
      </c>
      <c r="D3" s="10" t="s">
        <v>16</v>
      </c>
      <c r="E3" s="10" t="s">
        <v>18</v>
      </c>
      <c r="F3" s="11">
        <v>45658.0</v>
      </c>
      <c r="G3" s="12">
        <f t="shared" si="1"/>
        <v>1</v>
      </c>
      <c r="H3" s="10"/>
      <c r="I3" s="10" t="str">
        <f>IFNA(VLOOKUP($H3,'Промокоды'!$A$2:$B$115,2,0),"")</f>
        <v/>
      </c>
      <c r="J3" s="10" t="str">
        <f>IFNA(VLOOKUP($I3,'Промокоды'!$E$2:$F$8,2,0),"")</f>
        <v/>
      </c>
      <c r="K3" s="10" t="str">
        <f>IFNA(VLOOKUP($H3,'Промокоды'!$A$2:$C$115,3,0),"")</f>
        <v/>
      </c>
      <c r="L3" s="13">
        <f t="shared" si="2"/>
        <v>0</v>
      </c>
      <c r="M3" s="14">
        <v>3500.0</v>
      </c>
      <c r="N3" s="14">
        <f t="shared" si="3"/>
        <v>3500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ht="15.75" customHeight="1">
      <c r="A4" s="10">
        <v>3.0</v>
      </c>
      <c r="B4" s="10" t="s">
        <v>15</v>
      </c>
      <c r="C4" s="10" t="str">
        <f>VLOOKUP($E4,'Определяем вид'!$A$2:$B$16,2,0)</f>
        <v>Товар</v>
      </c>
      <c r="D4" s="10" t="s">
        <v>19</v>
      </c>
      <c r="E4" s="10" t="s">
        <v>20</v>
      </c>
      <c r="F4" s="11">
        <v>45658.0</v>
      </c>
      <c r="G4" s="12">
        <f t="shared" si="1"/>
        <v>1</v>
      </c>
      <c r="H4" s="10"/>
      <c r="I4" s="10" t="str">
        <f>IFNA(VLOOKUP($H4,'Промокоды'!$A$2:$B$115,2,0),"")</f>
        <v/>
      </c>
      <c r="J4" s="10" t="str">
        <f>IFNA(VLOOKUP($I4,'Промокоды'!$E$2:$F$8,2,0),"")</f>
        <v/>
      </c>
      <c r="K4" s="10" t="str">
        <f>IFNA(VLOOKUP($H4,'Промокоды'!$A$2:$C$115,3,0),"")</f>
        <v/>
      </c>
      <c r="L4" s="13">
        <f t="shared" si="2"/>
        <v>0</v>
      </c>
      <c r="M4" s="14">
        <v>500.0</v>
      </c>
      <c r="N4" s="14">
        <f t="shared" si="3"/>
        <v>500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ht="15.75" customHeight="1">
      <c r="A5" s="10">
        <v>4.0</v>
      </c>
      <c r="B5" s="10" t="s">
        <v>15</v>
      </c>
      <c r="C5" s="10" t="str">
        <f>VLOOKUP($E5,'Определяем вид'!$A$2:$B$16,2,0)</f>
        <v>Услуга</v>
      </c>
      <c r="D5" s="10" t="s">
        <v>16</v>
      </c>
      <c r="E5" s="10" t="s">
        <v>17</v>
      </c>
      <c r="F5" s="11">
        <v>45658.0</v>
      </c>
      <c r="G5" s="12">
        <f t="shared" si="1"/>
        <v>1</v>
      </c>
      <c r="H5" s="10"/>
      <c r="I5" s="10" t="str">
        <f>IFNA(VLOOKUP($H5,'Промокоды'!$A$2:$B$115,2,0),"")</f>
        <v/>
      </c>
      <c r="J5" s="10" t="str">
        <f>IFNA(VLOOKUP($I5,'Промокоды'!$E$2:$F$8,2,0),"")</f>
        <v/>
      </c>
      <c r="K5" s="10" t="str">
        <f>IFNA(VLOOKUP($H5,'Промокоды'!$A$2:$C$115,3,0),"")</f>
        <v/>
      </c>
      <c r="L5" s="13">
        <f t="shared" si="2"/>
        <v>0</v>
      </c>
      <c r="M5" s="14">
        <v>4500.0</v>
      </c>
      <c r="N5" s="14">
        <f t="shared" si="3"/>
        <v>4500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t="15.75" customHeight="1">
      <c r="A6" s="10">
        <v>5.0</v>
      </c>
      <c r="B6" s="10" t="s">
        <v>15</v>
      </c>
      <c r="C6" s="10" t="str">
        <f>VLOOKUP($E6,'Определяем вид'!$A$2:$B$16,2,0)</f>
        <v>Услуга</v>
      </c>
      <c r="D6" s="10" t="s">
        <v>16</v>
      </c>
      <c r="E6" s="10" t="s">
        <v>21</v>
      </c>
      <c r="F6" s="11">
        <v>45658.0</v>
      </c>
      <c r="G6" s="12">
        <f t="shared" si="1"/>
        <v>1</v>
      </c>
      <c r="H6" s="10" t="s">
        <v>22</v>
      </c>
      <c r="I6" s="10">
        <f>IFNA(VLOOKUP($H6,'Промокоды'!$A$2:$B$115,2,0),"")</f>
        <v>5</v>
      </c>
      <c r="J6" s="10" t="str">
        <f>IFNA(VLOOKUP($I6,'Промокоды'!$E$2:$F$8,2,0),"")</f>
        <v>Посты в VK</v>
      </c>
      <c r="K6" s="10">
        <f>IFNA(VLOOKUP($H6,'Промокоды'!$A$2:$C$115,3,0),"")</f>
        <v>0.15</v>
      </c>
      <c r="L6" s="13">
        <f t="shared" si="2"/>
        <v>825</v>
      </c>
      <c r="M6" s="14">
        <v>5500.0</v>
      </c>
      <c r="N6" s="14">
        <f t="shared" si="3"/>
        <v>4675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ht="15.75" customHeight="1">
      <c r="A7" s="10">
        <v>6.0</v>
      </c>
      <c r="B7" s="10" t="s">
        <v>15</v>
      </c>
      <c r="C7" s="10" t="str">
        <f>VLOOKUP($E7,'Определяем вид'!$A$2:$B$16,2,0)</f>
        <v>Товар</v>
      </c>
      <c r="D7" s="10" t="s">
        <v>16</v>
      </c>
      <c r="E7" s="10" t="s">
        <v>20</v>
      </c>
      <c r="F7" s="11">
        <v>45658.0</v>
      </c>
      <c r="G7" s="12">
        <f t="shared" si="1"/>
        <v>1</v>
      </c>
      <c r="H7" s="10"/>
      <c r="I7" s="10" t="str">
        <f>IFNA(VLOOKUP($H7,'Промокоды'!$A$2:$B$115,2,0),"")</f>
        <v/>
      </c>
      <c r="J7" s="10" t="str">
        <f>IFNA(VLOOKUP($I7,'Промокоды'!$E$2:$F$8,2,0),"")</f>
        <v/>
      </c>
      <c r="K7" s="10" t="str">
        <f>IFNA(VLOOKUP($H7,'Промокоды'!$A$2:$C$115,3,0),"")</f>
        <v/>
      </c>
      <c r="L7" s="13">
        <f t="shared" si="2"/>
        <v>0</v>
      </c>
      <c r="M7" s="14">
        <v>500.0</v>
      </c>
      <c r="N7" s="14">
        <f t="shared" si="3"/>
        <v>500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ht="15.75" customHeight="1">
      <c r="A8" s="10">
        <v>7.0</v>
      </c>
      <c r="B8" s="10" t="s">
        <v>15</v>
      </c>
      <c r="C8" s="10" t="str">
        <f>VLOOKUP($E8,'Определяем вид'!$A$2:$B$16,2,0)</f>
        <v>Услуга</v>
      </c>
      <c r="D8" s="10" t="s">
        <v>16</v>
      </c>
      <c r="E8" s="10" t="s">
        <v>21</v>
      </c>
      <c r="F8" s="11">
        <v>45658.0</v>
      </c>
      <c r="G8" s="12">
        <f t="shared" si="1"/>
        <v>1</v>
      </c>
      <c r="H8" s="10"/>
      <c r="I8" s="10" t="str">
        <f>IFNA(VLOOKUP($H8,'Промокоды'!$A$2:$B$115,2,0),"")</f>
        <v/>
      </c>
      <c r="J8" s="10" t="str">
        <f>IFNA(VLOOKUP($I8,'Промокоды'!$E$2:$F$8,2,0),"")</f>
        <v/>
      </c>
      <c r="K8" s="10" t="str">
        <f>IFNA(VLOOKUP($H8,'Промокоды'!$A$2:$C$115,3,0),"")</f>
        <v/>
      </c>
      <c r="L8" s="13">
        <f t="shared" si="2"/>
        <v>0</v>
      </c>
      <c r="M8" s="15">
        <v>5500.0</v>
      </c>
      <c r="N8" s="14">
        <f t="shared" si="3"/>
        <v>5500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ht="15.75" customHeight="1">
      <c r="A9" s="10">
        <v>8.0</v>
      </c>
      <c r="B9" s="10" t="s">
        <v>15</v>
      </c>
      <c r="C9" s="10" t="str">
        <f>VLOOKUP($E9,'Определяем вид'!$A$2:$B$16,2,0)</f>
        <v>Товар</v>
      </c>
      <c r="D9" s="10" t="s">
        <v>16</v>
      </c>
      <c r="E9" s="10" t="s">
        <v>23</v>
      </c>
      <c r="F9" s="11">
        <v>45658.0</v>
      </c>
      <c r="G9" s="12">
        <f t="shared" si="1"/>
        <v>1</v>
      </c>
      <c r="H9" s="10"/>
      <c r="I9" s="10" t="str">
        <f>IFNA(VLOOKUP($H9,'Промокоды'!$A$2:$B$115,2,0),"")</f>
        <v/>
      </c>
      <c r="J9" s="10" t="str">
        <f>IFNA(VLOOKUP($I9,'Промокоды'!$E$2:$F$8,2,0),"")</f>
        <v/>
      </c>
      <c r="K9" s="10" t="str">
        <f>IFNA(VLOOKUP($H9,'Промокоды'!$A$2:$C$115,3,0),"")</f>
        <v/>
      </c>
      <c r="L9" s="13">
        <f t="shared" si="2"/>
        <v>0</v>
      </c>
      <c r="M9" s="14">
        <v>1000.0</v>
      </c>
      <c r="N9" s="14">
        <f t="shared" si="3"/>
        <v>1000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ht="15.75" customHeight="1">
      <c r="A10" s="10">
        <v>9.0</v>
      </c>
      <c r="B10" s="10" t="s">
        <v>15</v>
      </c>
      <c r="C10" s="10" t="str">
        <f>VLOOKUP($E10,'Определяем вид'!$A$2:$B$16,2,0)</f>
        <v>Услуга</v>
      </c>
      <c r="D10" s="10" t="s">
        <v>16</v>
      </c>
      <c r="E10" s="10" t="s">
        <v>21</v>
      </c>
      <c r="F10" s="11">
        <v>45658.0</v>
      </c>
      <c r="G10" s="12">
        <f t="shared" si="1"/>
        <v>1</v>
      </c>
      <c r="H10" s="10" t="s">
        <v>24</v>
      </c>
      <c r="I10" s="10">
        <f>IFNA(VLOOKUP($H10,'Промокоды'!$A$2:$B$115,2,0),"")</f>
        <v>4</v>
      </c>
      <c r="J10" s="10" t="str">
        <f>IFNA(VLOOKUP($I10,'Промокоды'!$E$2:$F$8,2,0),"")</f>
        <v>Посты в Telegram</v>
      </c>
      <c r="K10" s="10">
        <f>IFNA(VLOOKUP($H10,'Промокоды'!$A$2:$C$115,3,0),"")</f>
        <v>0.5</v>
      </c>
      <c r="L10" s="13">
        <f t="shared" si="2"/>
        <v>2750</v>
      </c>
      <c r="M10" s="14">
        <v>5500.0</v>
      </c>
      <c r="N10" s="14">
        <f t="shared" si="3"/>
        <v>2750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ht="15.75" customHeight="1">
      <c r="A11" s="10">
        <v>10.0</v>
      </c>
      <c r="B11" s="10" t="s">
        <v>15</v>
      </c>
      <c r="C11" s="10" t="str">
        <f>VLOOKUP($E11,'Определяем вид'!$A$2:$B$16,2,0)</f>
        <v>Услуга</v>
      </c>
      <c r="D11" s="10" t="s">
        <v>16</v>
      </c>
      <c r="E11" s="10" t="s">
        <v>17</v>
      </c>
      <c r="F11" s="11">
        <v>45658.0</v>
      </c>
      <c r="G11" s="12">
        <f t="shared" si="1"/>
        <v>1</v>
      </c>
      <c r="H11" s="10"/>
      <c r="I11" s="10" t="str">
        <f>IFNA(VLOOKUP($H11,'Промокоды'!$A$2:$B$115,2,0),"")</f>
        <v/>
      </c>
      <c r="J11" s="10" t="str">
        <f>IFNA(VLOOKUP($I11,'Промокоды'!$E$2:$F$8,2,0),"")</f>
        <v/>
      </c>
      <c r="K11" s="10" t="str">
        <f>IFNA(VLOOKUP($H11,'Промокоды'!$A$2:$C$115,3,0),"")</f>
        <v/>
      </c>
      <c r="L11" s="13">
        <f t="shared" si="2"/>
        <v>0</v>
      </c>
      <c r="M11" s="14">
        <v>4500.0</v>
      </c>
      <c r="N11" s="14">
        <f t="shared" si="3"/>
        <v>4500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ht="15.75" customHeight="1">
      <c r="A12" s="10">
        <v>11.0</v>
      </c>
      <c r="B12" s="10" t="s">
        <v>15</v>
      </c>
      <c r="C12" s="10" t="str">
        <f>VLOOKUP($E12,'Определяем вид'!$A$2:$B$16,2,0)</f>
        <v>Услуга</v>
      </c>
      <c r="D12" s="10" t="s">
        <v>16</v>
      </c>
      <c r="E12" s="10" t="s">
        <v>18</v>
      </c>
      <c r="F12" s="11">
        <v>45658.0</v>
      </c>
      <c r="G12" s="12">
        <f t="shared" si="1"/>
        <v>1</v>
      </c>
      <c r="H12" s="10"/>
      <c r="I12" s="10" t="str">
        <f>IFNA(VLOOKUP($H12,'Промокоды'!$A$2:$B$115,2,0),"")</f>
        <v/>
      </c>
      <c r="J12" s="10" t="str">
        <f>IFNA(VLOOKUP($I12,'Промокоды'!$E$2:$F$8,2,0),"")</f>
        <v/>
      </c>
      <c r="K12" s="10" t="str">
        <f>IFNA(VLOOKUP($H12,'Промокоды'!$A$2:$C$115,3,0),"")</f>
        <v/>
      </c>
      <c r="L12" s="13">
        <f t="shared" si="2"/>
        <v>0</v>
      </c>
      <c r="M12" s="14">
        <v>3500.0</v>
      </c>
      <c r="N12" s="14">
        <f t="shared" si="3"/>
        <v>3500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ht="15.75" customHeight="1">
      <c r="A13" s="10">
        <v>12.0</v>
      </c>
      <c r="B13" s="10" t="s">
        <v>15</v>
      </c>
      <c r="C13" s="10" t="str">
        <f>VLOOKUP($E13,'Определяем вид'!$A$2:$B$16,2,0)</f>
        <v>Услуга</v>
      </c>
      <c r="D13" s="10" t="s">
        <v>16</v>
      </c>
      <c r="E13" s="10" t="s">
        <v>21</v>
      </c>
      <c r="F13" s="11">
        <v>45658.0</v>
      </c>
      <c r="G13" s="12">
        <f t="shared" si="1"/>
        <v>1</v>
      </c>
      <c r="H13" s="10"/>
      <c r="I13" s="10" t="str">
        <f>IFNA(VLOOKUP($H13,'Промокоды'!$A$2:$B$115,2,0),"")</f>
        <v/>
      </c>
      <c r="J13" s="10" t="str">
        <f>IFNA(VLOOKUP($I13,'Промокоды'!$E$2:$F$8,2,0),"")</f>
        <v/>
      </c>
      <c r="K13" s="10" t="str">
        <f>IFNA(VLOOKUP($H13,'Промокоды'!$A$2:$C$115,3,0),"")</f>
        <v/>
      </c>
      <c r="L13" s="13">
        <f t="shared" si="2"/>
        <v>0</v>
      </c>
      <c r="M13" s="14">
        <v>5500.0</v>
      </c>
      <c r="N13" s="14">
        <f t="shared" si="3"/>
        <v>5500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ht="15.75" customHeight="1">
      <c r="A14" s="10">
        <v>13.0</v>
      </c>
      <c r="B14" s="10" t="s">
        <v>15</v>
      </c>
      <c r="C14" s="10" t="str">
        <f>VLOOKUP($E14,'Определяем вид'!$A$2:$B$16,2,0)</f>
        <v>Услуга</v>
      </c>
      <c r="D14" s="10" t="s">
        <v>16</v>
      </c>
      <c r="E14" s="10" t="s">
        <v>17</v>
      </c>
      <c r="F14" s="11">
        <v>45658.0</v>
      </c>
      <c r="G14" s="12">
        <f t="shared" si="1"/>
        <v>1</v>
      </c>
      <c r="H14" s="10"/>
      <c r="I14" s="10" t="str">
        <f>IFNA(VLOOKUP($H14,'Промокоды'!$A$2:$B$115,2,0),"")</f>
        <v/>
      </c>
      <c r="J14" s="10" t="str">
        <f>IFNA(VLOOKUP($I14,'Промокоды'!$E$2:$F$8,2,0),"")</f>
        <v/>
      </c>
      <c r="K14" s="10" t="str">
        <f>IFNA(VLOOKUP($H14,'Промокоды'!$A$2:$C$115,3,0),"")</f>
        <v/>
      </c>
      <c r="L14" s="13">
        <f t="shared" si="2"/>
        <v>0</v>
      </c>
      <c r="M14" s="14">
        <v>4500.0</v>
      </c>
      <c r="N14" s="14">
        <f t="shared" si="3"/>
        <v>4500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ht="15.75" customHeight="1">
      <c r="A15" s="10">
        <v>14.0</v>
      </c>
      <c r="B15" s="10" t="s">
        <v>15</v>
      </c>
      <c r="C15" s="10" t="str">
        <f>VLOOKUP($E15,'Определяем вид'!$A$2:$B$16,2,0)</f>
        <v>Услуга</v>
      </c>
      <c r="D15" s="10" t="s">
        <v>16</v>
      </c>
      <c r="E15" s="10" t="s">
        <v>21</v>
      </c>
      <c r="F15" s="11">
        <v>45658.0</v>
      </c>
      <c r="G15" s="12">
        <f t="shared" si="1"/>
        <v>1</v>
      </c>
      <c r="H15" s="10"/>
      <c r="I15" s="10" t="str">
        <f>IFNA(VLOOKUP($H15,'Промокоды'!$A$2:$B$115,2,0),"")</f>
        <v/>
      </c>
      <c r="J15" s="10" t="str">
        <f>IFNA(VLOOKUP($I15,'Промокоды'!$E$2:$F$8,2,0),"")</f>
        <v/>
      </c>
      <c r="K15" s="10" t="str">
        <f>IFNA(VLOOKUP($H15,'Промокоды'!$A$2:$C$115,3,0),"")</f>
        <v/>
      </c>
      <c r="L15" s="13">
        <f t="shared" si="2"/>
        <v>0</v>
      </c>
      <c r="M15" s="14">
        <v>5500.0</v>
      </c>
      <c r="N15" s="14">
        <f t="shared" si="3"/>
        <v>5500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ht="15.75" customHeight="1">
      <c r="A16" s="10">
        <v>15.0</v>
      </c>
      <c r="B16" s="10" t="s">
        <v>15</v>
      </c>
      <c r="C16" s="10" t="str">
        <f>VLOOKUP($E16,'Определяем вид'!$A$2:$B$16,2,0)</f>
        <v>Товар</v>
      </c>
      <c r="D16" s="10" t="s">
        <v>16</v>
      </c>
      <c r="E16" s="10" t="s">
        <v>20</v>
      </c>
      <c r="F16" s="11">
        <v>45658.0</v>
      </c>
      <c r="G16" s="12">
        <f t="shared" si="1"/>
        <v>1</v>
      </c>
      <c r="H16" s="10"/>
      <c r="I16" s="10" t="str">
        <f>IFNA(VLOOKUP($H16,'Промокоды'!$A$2:$B$115,2,0),"")</f>
        <v/>
      </c>
      <c r="J16" s="10" t="str">
        <f>IFNA(VLOOKUP($I16,'Промокоды'!$E$2:$F$8,2,0),"")</f>
        <v/>
      </c>
      <c r="K16" s="10" t="str">
        <f>IFNA(VLOOKUP($H16,'Промокоды'!$A$2:$C$115,3,0),"")</f>
        <v/>
      </c>
      <c r="L16" s="13">
        <f t="shared" si="2"/>
        <v>0</v>
      </c>
      <c r="M16" s="14">
        <v>500.0</v>
      </c>
      <c r="N16" s="14">
        <f t="shared" si="3"/>
        <v>500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ht="15.75" customHeight="1">
      <c r="A17" s="10">
        <v>16.0</v>
      </c>
      <c r="B17" s="10" t="s">
        <v>15</v>
      </c>
      <c r="C17" s="10" t="str">
        <f>VLOOKUP($E17,'Определяем вид'!$A$2:$B$16,2,0)</f>
        <v>Услуга</v>
      </c>
      <c r="D17" s="10" t="s">
        <v>16</v>
      </c>
      <c r="E17" s="10" t="s">
        <v>18</v>
      </c>
      <c r="F17" s="11">
        <v>45658.0</v>
      </c>
      <c r="G17" s="12">
        <f t="shared" si="1"/>
        <v>1</v>
      </c>
      <c r="H17" s="10"/>
      <c r="I17" s="10" t="str">
        <f>IFNA(VLOOKUP($H17,'Промокоды'!$A$2:$B$115,2,0),"")</f>
        <v/>
      </c>
      <c r="J17" s="10" t="str">
        <f>IFNA(VLOOKUP($I17,'Промокоды'!$E$2:$F$8,2,0),"")</f>
        <v/>
      </c>
      <c r="K17" s="10" t="str">
        <f>IFNA(VLOOKUP($H17,'Промокоды'!$A$2:$C$115,3,0),"")</f>
        <v/>
      </c>
      <c r="L17" s="13">
        <f t="shared" si="2"/>
        <v>0</v>
      </c>
      <c r="M17" s="14">
        <v>3500.0</v>
      </c>
      <c r="N17" s="14">
        <f t="shared" si="3"/>
        <v>3500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ht="15.75" customHeight="1">
      <c r="A18" s="10">
        <v>17.0</v>
      </c>
      <c r="B18" s="10" t="s">
        <v>15</v>
      </c>
      <c r="C18" s="10" t="str">
        <f>VLOOKUP($E18,'Определяем вид'!$A$2:$B$16,2,0)</f>
        <v>Услуга</v>
      </c>
      <c r="D18" s="10" t="s">
        <v>16</v>
      </c>
      <c r="E18" s="10" t="s">
        <v>21</v>
      </c>
      <c r="F18" s="11">
        <v>45658.0</v>
      </c>
      <c r="G18" s="12">
        <f t="shared" si="1"/>
        <v>1</v>
      </c>
      <c r="H18" s="10"/>
      <c r="I18" s="10" t="str">
        <f>IFNA(VLOOKUP($H18,'Промокоды'!$A$2:$B$115,2,0),"")</f>
        <v/>
      </c>
      <c r="J18" s="10" t="str">
        <f>IFNA(VLOOKUP($I18,'Промокоды'!$E$2:$F$8,2,0),"")</f>
        <v/>
      </c>
      <c r="K18" s="10" t="str">
        <f>IFNA(VLOOKUP($H18,'Промокоды'!$A$2:$C$115,3,0),"")</f>
        <v/>
      </c>
      <c r="L18" s="13">
        <f t="shared" si="2"/>
        <v>0</v>
      </c>
      <c r="M18" s="14">
        <v>5500.0</v>
      </c>
      <c r="N18" s="14">
        <f t="shared" si="3"/>
        <v>5500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ht="15.75" customHeight="1">
      <c r="A19" s="10">
        <v>18.0</v>
      </c>
      <c r="B19" s="10" t="s">
        <v>25</v>
      </c>
      <c r="C19" s="10" t="str">
        <f>VLOOKUP($E19,'Определяем вид'!$A$2:$B$16,2,0)</f>
        <v>Услуга</v>
      </c>
      <c r="D19" s="10" t="s">
        <v>16</v>
      </c>
      <c r="E19" s="10" t="s">
        <v>26</v>
      </c>
      <c r="F19" s="11">
        <v>45658.0</v>
      </c>
      <c r="G19" s="12">
        <f t="shared" si="1"/>
        <v>1</v>
      </c>
      <c r="H19" s="10"/>
      <c r="I19" s="10" t="str">
        <f>IFNA(VLOOKUP($H19,'Промокоды'!$A$2:$B$115,2,0),"")</f>
        <v/>
      </c>
      <c r="J19" s="10" t="str">
        <f>IFNA(VLOOKUP($I19,'Промокоды'!$E$2:$F$8,2,0),"")</f>
        <v/>
      </c>
      <c r="K19" s="10" t="str">
        <f>IFNA(VLOOKUP($H19,'Промокоды'!$A$2:$C$115,3,0),"")</f>
        <v/>
      </c>
      <c r="L19" s="13">
        <f t="shared" si="2"/>
        <v>0</v>
      </c>
      <c r="M19" s="14">
        <v>50000.0</v>
      </c>
      <c r="N19" s="14">
        <f t="shared" si="3"/>
        <v>50000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ht="15.75" customHeight="1">
      <c r="A20" s="10">
        <v>19.0</v>
      </c>
      <c r="B20" s="10" t="s">
        <v>15</v>
      </c>
      <c r="C20" s="10" t="str">
        <f>VLOOKUP($E20,'Определяем вид'!$A$2:$B$16,2,0)</f>
        <v>Услуга</v>
      </c>
      <c r="D20" s="16" t="s">
        <v>16</v>
      </c>
      <c r="E20" s="10" t="s">
        <v>18</v>
      </c>
      <c r="F20" s="11">
        <v>45658.0</v>
      </c>
      <c r="G20" s="12">
        <f t="shared" si="1"/>
        <v>1</v>
      </c>
      <c r="H20" s="10"/>
      <c r="I20" s="10" t="str">
        <f>IFNA(VLOOKUP($H20,'Промокоды'!$A$2:$B$115,2,0),"")</f>
        <v/>
      </c>
      <c r="J20" s="10" t="str">
        <f>IFNA(VLOOKUP($I20,'Промокоды'!$E$2:$F$8,2,0),"")</f>
        <v/>
      </c>
      <c r="K20" s="10" t="str">
        <f>IFNA(VLOOKUP($H20,'Промокоды'!$A$2:$C$115,3,0),"")</f>
        <v/>
      </c>
      <c r="L20" s="13">
        <f t="shared" si="2"/>
        <v>0</v>
      </c>
      <c r="M20" s="14">
        <v>3500.0</v>
      </c>
      <c r="N20" s="14">
        <f t="shared" si="3"/>
        <v>3500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ht="15.75" customHeight="1">
      <c r="A21" s="10">
        <v>20.0</v>
      </c>
      <c r="B21" s="10" t="s">
        <v>15</v>
      </c>
      <c r="C21" s="10" t="str">
        <f>VLOOKUP($E21,'Определяем вид'!$A$2:$B$16,2,0)</f>
        <v>Услуга</v>
      </c>
      <c r="D21" s="10" t="s">
        <v>16</v>
      </c>
      <c r="E21" s="10" t="s">
        <v>21</v>
      </c>
      <c r="F21" s="11">
        <v>45658.0</v>
      </c>
      <c r="G21" s="12">
        <f t="shared" si="1"/>
        <v>1</v>
      </c>
      <c r="H21" s="10"/>
      <c r="I21" s="10" t="str">
        <f>IFNA(VLOOKUP($H21,'Промокоды'!$A$2:$B$115,2,0),"")</f>
        <v/>
      </c>
      <c r="J21" s="10" t="str">
        <f>IFNA(VLOOKUP($I21,'Промокоды'!$E$2:$F$8,2,0),"")</f>
        <v/>
      </c>
      <c r="K21" s="10" t="str">
        <f>IFNA(VLOOKUP($H21,'Промокоды'!$A$2:$C$115,3,0),"")</f>
        <v/>
      </c>
      <c r="L21" s="13">
        <f t="shared" si="2"/>
        <v>0</v>
      </c>
      <c r="M21" s="14">
        <v>5500.0</v>
      </c>
      <c r="N21" s="14">
        <f t="shared" si="3"/>
        <v>5500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ht="15.75" customHeight="1">
      <c r="A22" s="10">
        <v>21.0</v>
      </c>
      <c r="B22" s="10" t="s">
        <v>15</v>
      </c>
      <c r="C22" s="10" t="str">
        <f>VLOOKUP($E22,'Определяем вид'!$A$2:$B$16,2,0)</f>
        <v>Услуга</v>
      </c>
      <c r="D22" s="10" t="s">
        <v>16</v>
      </c>
      <c r="E22" s="16" t="s">
        <v>18</v>
      </c>
      <c r="F22" s="11">
        <v>45658.0</v>
      </c>
      <c r="G22" s="12">
        <f t="shared" si="1"/>
        <v>1</v>
      </c>
      <c r="H22" s="10"/>
      <c r="I22" s="10" t="str">
        <f>IFNA(VLOOKUP($H22,'Промокоды'!$A$2:$B$115,2,0),"")</f>
        <v/>
      </c>
      <c r="J22" s="10" t="str">
        <f>IFNA(VLOOKUP($I22,'Промокоды'!$E$2:$F$8,2,0),"")</f>
        <v/>
      </c>
      <c r="K22" s="10" t="str">
        <f>IFNA(VLOOKUP($H22,'Промокоды'!$A$2:$C$115,3,0),"")</f>
        <v/>
      </c>
      <c r="L22" s="13">
        <f t="shared" si="2"/>
        <v>0</v>
      </c>
      <c r="M22" s="14">
        <v>3500.0</v>
      </c>
      <c r="N22" s="14">
        <f t="shared" si="3"/>
        <v>3500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ht="15.75" customHeight="1">
      <c r="A23" s="10">
        <v>22.0</v>
      </c>
      <c r="B23" s="10" t="s">
        <v>15</v>
      </c>
      <c r="C23" s="10" t="str">
        <f>VLOOKUP($E23,'Определяем вид'!$A$2:$B$16,2,0)</f>
        <v>Услуга</v>
      </c>
      <c r="D23" s="10" t="s">
        <v>19</v>
      </c>
      <c r="E23" s="10" t="s">
        <v>21</v>
      </c>
      <c r="F23" s="11">
        <v>45658.0</v>
      </c>
      <c r="G23" s="12">
        <f t="shared" si="1"/>
        <v>1</v>
      </c>
      <c r="H23" s="10"/>
      <c r="I23" s="10" t="str">
        <f>IFNA(VLOOKUP($H23,'Промокоды'!$A$2:$B$115,2,0),"")</f>
        <v/>
      </c>
      <c r="J23" s="10" t="str">
        <f>IFNA(VLOOKUP($I23,'Промокоды'!$E$2:$F$8,2,0),"")</f>
        <v/>
      </c>
      <c r="K23" s="10" t="str">
        <f>IFNA(VLOOKUP($H23,'Промокоды'!$A$2:$C$115,3,0),"")</f>
        <v/>
      </c>
      <c r="L23" s="13">
        <f t="shared" si="2"/>
        <v>0</v>
      </c>
      <c r="M23" s="14">
        <v>5500.0</v>
      </c>
      <c r="N23" s="14">
        <f t="shared" si="3"/>
        <v>5500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ht="15.75" customHeight="1">
      <c r="A24" s="10">
        <v>23.0</v>
      </c>
      <c r="B24" s="10" t="s">
        <v>15</v>
      </c>
      <c r="C24" s="10" t="str">
        <f>VLOOKUP($E24,'Определяем вид'!$A$2:$B$16,2,0)</f>
        <v>Товар</v>
      </c>
      <c r="D24" s="16" t="s">
        <v>16</v>
      </c>
      <c r="E24" s="10" t="s">
        <v>20</v>
      </c>
      <c r="F24" s="11">
        <v>45658.0</v>
      </c>
      <c r="G24" s="12">
        <f t="shared" si="1"/>
        <v>1</v>
      </c>
      <c r="H24" s="10"/>
      <c r="I24" s="10" t="str">
        <f>IFNA(VLOOKUP($H24,'Промокоды'!$A$2:$B$115,2,0),"")</f>
        <v/>
      </c>
      <c r="J24" s="10" t="str">
        <f>IFNA(VLOOKUP($I24,'Промокоды'!$E$2:$F$8,2,0),"")</f>
        <v/>
      </c>
      <c r="K24" s="10" t="str">
        <f>IFNA(VLOOKUP($H24,'Промокоды'!$A$2:$C$115,3,0),"")</f>
        <v/>
      </c>
      <c r="L24" s="13">
        <f t="shared" si="2"/>
        <v>0</v>
      </c>
      <c r="M24" s="14">
        <v>500.0</v>
      </c>
      <c r="N24" s="14">
        <f t="shared" si="3"/>
        <v>500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ht="15.75" customHeight="1">
      <c r="A25" s="10">
        <v>24.0</v>
      </c>
      <c r="B25" s="10" t="s">
        <v>15</v>
      </c>
      <c r="C25" s="10" t="str">
        <f>VLOOKUP($E25,'Определяем вид'!$A$2:$B$16,2,0)</f>
        <v>Услуга</v>
      </c>
      <c r="D25" s="10" t="s">
        <v>16</v>
      </c>
      <c r="E25" s="10" t="s">
        <v>17</v>
      </c>
      <c r="F25" s="11">
        <v>45658.0</v>
      </c>
      <c r="G25" s="12">
        <f t="shared" si="1"/>
        <v>1</v>
      </c>
      <c r="H25" s="10"/>
      <c r="I25" s="10" t="str">
        <f>IFNA(VLOOKUP($H25,'Промокоды'!$A$2:$B$115,2,0),"")</f>
        <v/>
      </c>
      <c r="J25" s="10" t="str">
        <f>IFNA(VLOOKUP($I25,'Промокоды'!$E$2:$F$8,2,0),"")</f>
        <v/>
      </c>
      <c r="K25" s="10" t="str">
        <f>IFNA(VLOOKUP($H25,'Промокоды'!$A$2:$C$115,3,0),"")</f>
        <v/>
      </c>
      <c r="L25" s="13">
        <f t="shared" si="2"/>
        <v>0</v>
      </c>
      <c r="M25" s="14">
        <v>4500.0</v>
      </c>
      <c r="N25" s="14">
        <f t="shared" si="3"/>
        <v>4500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ht="15.75" customHeight="1">
      <c r="A26" s="10">
        <v>25.0</v>
      </c>
      <c r="B26" s="10" t="s">
        <v>15</v>
      </c>
      <c r="C26" s="10" t="str">
        <f>VLOOKUP($E26,'Определяем вид'!$A$2:$B$16,2,0)</f>
        <v>Услуга</v>
      </c>
      <c r="D26" s="16" t="s">
        <v>16</v>
      </c>
      <c r="E26" s="10" t="s">
        <v>21</v>
      </c>
      <c r="F26" s="11">
        <v>45658.0</v>
      </c>
      <c r="G26" s="12">
        <f t="shared" si="1"/>
        <v>1</v>
      </c>
      <c r="H26" s="10"/>
      <c r="I26" s="10" t="str">
        <f>IFNA(VLOOKUP($H26,'Промокоды'!$A$2:$B$115,2,0),"")</f>
        <v/>
      </c>
      <c r="J26" s="10" t="str">
        <f>IFNA(VLOOKUP($I26,'Промокоды'!$E$2:$F$8,2,0),"")</f>
        <v/>
      </c>
      <c r="K26" s="10" t="str">
        <f>IFNA(VLOOKUP($H26,'Промокоды'!$A$2:$C$115,3,0),"")</f>
        <v/>
      </c>
      <c r="L26" s="13">
        <f t="shared" si="2"/>
        <v>0</v>
      </c>
      <c r="M26" s="14">
        <v>5500.0</v>
      </c>
      <c r="N26" s="14">
        <f t="shared" si="3"/>
        <v>5500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ht="15.75" customHeight="1">
      <c r="A27" s="10">
        <v>26.0</v>
      </c>
      <c r="B27" s="10" t="s">
        <v>15</v>
      </c>
      <c r="C27" s="10" t="str">
        <f>VLOOKUP($E27,'Определяем вид'!$A$2:$B$16,2,0)</f>
        <v>Услуга</v>
      </c>
      <c r="D27" s="10" t="s">
        <v>16</v>
      </c>
      <c r="E27" s="10" t="s">
        <v>21</v>
      </c>
      <c r="F27" s="11">
        <v>45658.0</v>
      </c>
      <c r="G27" s="12">
        <f t="shared" si="1"/>
        <v>1</v>
      </c>
      <c r="H27" s="10"/>
      <c r="I27" s="10" t="str">
        <f>IFNA(VLOOKUP($H27,'Промокоды'!$A$2:$B$115,2,0),"")</f>
        <v/>
      </c>
      <c r="J27" s="10" t="str">
        <f>IFNA(VLOOKUP($I27,'Промокоды'!$E$2:$F$8,2,0),"")</f>
        <v/>
      </c>
      <c r="K27" s="10" t="str">
        <f>IFNA(VLOOKUP($H27,'Промокоды'!$A$2:$C$115,3,0),"")</f>
        <v/>
      </c>
      <c r="L27" s="13">
        <f t="shared" si="2"/>
        <v>0</v>
      </c>
      <c r="M27" s="14">
        <v>5500.0</v>
      </c>
      <c r="N27" s="14">
        <f t="shared" si="3"/>
        <v>5500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ht="15.75" customHeight="1">
      <c r="A28" s="10">
        <v>27.0</v>
      </c>
      <c r="B28" s="10" t="s">
        <v>15</v>
      </c>
      <c r="C28" s="10" t="str">
        <f>VLOOKUP($E28,'Определяем вид'!$A$2:$B$16,2,0)</f>
        <v>Услуга</v>
      </c>
      <c r="D28" s="10" t="s">
        <v>16</v>
      </c>
      <c r="E28" s="10" t="s">
        <v>18</v>
      </c>
      <c r="F28" s="11">
        <v>45658.0</v>
      </c>
      <c r="G28" s="12">
        <f t="shared" si="1"/>
        <v>1</v>
      </c>
      <c r="H28" s="10" t="s">
        <v>27</v>
      </c>
      <c r="I28" s="10">
        <f>IFNA(VLOOKUP($H28,'Промокоды'!$A$2:$B$115,2,0),"")</f>
        <v>6</v>
      </c>
      <c r="J28" s="10" t="str">
        <f>IFNA(VLOOKUP($I28,'Промокоды'!$E$2:$F$8,2,0),"")</f>
        <v>Реклама в VK</v>
      </c>
      <c r="K28" s="10">
        <f>IFNA(VLOOKUP($H28,'Промокоды'!$A$2:$C$115,3,0),"")</f>
        <v>0.2</v>
      </c>
      <c r="L28" s="13">
        <f t="shared" si="2"/>
        <v>700</v>
      </c>
      <c r="M28" s="14">
        <v>3500.0</v>
      </c>
      <c r="N28" s="14">
        <f t="shared" si="3"/>
        <v>2800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ht="15.75" customHeight="1">
      <c r="A29" s="10">
        <v>28.0</v>
      </c>
      <c r="B29" s="10" t="s">
        <v>15</v>
      </c>
      <c r="C29" s="10" t="str">
        <f>VLOOKUP($E29,'Определяем вид'!$A$2:$B$16,2,0)</f>
        <v>Услуга</v>
      </c>
      <c r="D29" s="10" t="s">
        <v>16</v>
      </c>
      <c r="E29" s="10" t="s">
        <v>21</v>
      </c>
      <c r="F29" s="11">
        <v>45658.0</v>
      </c>
      <c r="G29" s="12">
        <f t="shared" si="1"/>
        <v>1</v>
      </c>
      <c r="H29" s="10"/>
      <c r="I29" s="10" t="str">
        <f>IFNA(VLOOKUP($H29,'Промокоды'!$A$2:$B$115,2,0),"")</f>
        <v/>
      </c>
      <c r="J29" s="10" t="str">
        <f>IFNA(VLOOKUP($I29,'Промокоды'!$E$2:$F$8,2,0),"")</f>
        <v/>
      </c>
      <c r="K29" s="10" t="str">
        <f>IFNA(VLOOKUP($H29,'Промокоды'!$A$2:$C$115,3,0),"")</f>
        <v/>
      </c>
      <c r="L29" s="13">
        <f t="shared" si="2"/>
        <v>0</v>
      </c>
      <c r="M29" s="14">
        <v>5500.0</v>
      </c>
      <c r="N29" s="14">
        <f t="shared" si="3"/>
        <v>5500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ht="15.75" customHeight="1">
      <c r="A30" s="10">
        <v>29.0</v>
      </c>
      <c r="B30" s="10" t="s">
        <v>15</v>
      </c>
      <c r="C30" s="10" t="str">
        <f>VLOOKUP($E30,'Определяем вид'!$A$2:$B$16,2,0)</f>
        <v>Товар</v>
      </c>
      <c r="D30" s="10" t="s">
        <v>16</v>
      </c>
      <c r="E30" s="10" t="s">
        <v>28</v>
      </c>
      <c r="F30" s="11">
        <v>45659.0</v>
      </c>
      <c r="G30" s="12">
        <f t="shared" si="1"/>
        <v>1</v>
      </c>
      <c r="H30" s="10"/>
      <c r="I30" s="10" t="str">
        <f>IFNA(VLOOKUP($H30,'Промокоды'!$A$2:$B$115,2,0),"")</f>
        <v/>
      </c>
      <c r="J30" s="10" t="str">
        <f>IFNA(VLOOKUP($I30,'Промокоды'!$E$2:$F$8,2,0),"")</f>
        <v/>
      </c>
      <c r="K30" s="10" t="str">
        <f>IFNA(VLOOKUP($H30,'Промокоды'!$A$2:$C$115,3,0),"")</f>
        <v/>
      </c>
      <c r="L30" s="13">
        <f t="shared" si="2"/>
        <v>0</v>
      </c>
      <c r="M30" s="14">
        <v>300.0</v>
      </c>
      <c r="N30" s="14">
        <f t="shared" si="3"/>
        <v>300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ht="15.75" customHeight="1">
      <c r="A31" s="10">
        <v>30.0</v>
      </c>
      <c r="B31" s="10" t="s">
        <v>15</v>
      </c>
      <c r="C31" s="10" t="str">
        <f>VLOOKUP($E31,'Определяем вид'!$A$2:$B$16,2,0)</f>
        <v>Услуга</v>
      </c>
      <c r="D31" s="10" t="s">
        <v>16</v>
      </c>
      <c r="E31" s="10" t="s">
        <v>17</v>
      </c>
      <c r="F31" s="11">
        <v>45659.0</v>
      </c>
      <c r="G31" s="12">
        <f t="shared" si="1"/>
        <v>1</v>
      </c>
      <c r="H31" s="10" t="s">
        <v>29</v>
      </c>
      <c r="I31" s="10">
        <f>IFNA(VLOOKUP($H31,'Промокоды'!$A$2:$B$115,2,0),"")</f>
        <v>3</v>
      </c>
      <c r="J31" s="10" t="str">
        <f>IFNA(VLOOKUP($I31,'Промокоды'!$E$2:$F$8,2,0),"")</f>
        <v>Поисковые запросы в Яндексе</v>
      </c>
      <c r="K31" s="10">
        <f>IFNA(VLOOKUP($H31,'Промокоды'!$A$2:$C$115,3,0),"")</f>
        <v>0.05</v>
      </c>
      <c r="L31" s="13">
        <f t="shared" si="2"/>
        <v>225</v>
      </c>
      <c r="M31" s="14">
        <v>4500.0</v>
      </c>
      <c r="N31" s="14">
        <f t="shared" si="3"/>
        <v>4275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ht="15.75" customHeight="1">
      <c r="A32" s="10">
        <v>31.0</v>
      </c>
      <c r="B32" s="10" t="s">
        <v>25</v>
      </c>
      <c r="C32" s="10" t="str">
        <f>VLOOKUP($E32,'Определяем вид'!$A$2:$B$16,2,0)</f>
        <v>Товар</v>
      </c>
      <c r="D32" s="10" t="s">
        <v>16</v>
      </c>
      <c r="E32" s="10" t="s">
        <v>30</v>
      </c>
      <c r="F32" s="11">
        <v>45659.0</v>
      </c>
      <c r="G32" s="12">
        <f t="shared" si="1"/>
        <v>1</v>
      </c>
      <c r="H32" s="10"/>
      <c r="I32" s="10" t="str">
        <f>IFNA(VLOOKUP($H32,'Промокоды'!$A$2:$B$115,2,0),"")</f>
        <v/>
      </c>
      <c r="J32" s="10" t="str">
        <f>IFNA(VLOOKUP($I32,'Промокоды'!$E$2:$F$8,2,0),"")</f>
        <v/>
      </c>
      <c r="K32" s="10" t="str">
        <f>IFNA(VLOOKUP($H32,'Промокоды'!$A$2:$C$115,3,0),"")</f>
        <v/>
      </c>
      <c r="L32" s="13">
        <f t="shared" si="2"/>
        <v>0</v>
      </c>
      <c r="M32" s="14">
        <v>300.0</v>
      </c>
      <c r="N32" s="14">
        <f t="shared" si="3"/>
        <v>300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ht="15.75" customHeight="1">
      <c r="A33" s="10">
        <v>32.0</v>
      </c>
      <c r="B33" s="10" t="s">
        <v>15</v>
      </c>
      <c r="C33" s="10" t="str">
        <f>VLOOKUP($E33,'Определяем вид'!$A$2:$B$16,2,0)</f>
        <v>Услуга</v>
      </c>
      <c r="D33" s="10" t="s">
        <v>16</v>
      </c>
      <c r="E33" s="10" t="s">
        <v>21</v>
      </c>
      <c r="F33" s="11">
        <v>45659.0</v>
      </c>
      <c r="G33" s="12">
        <f t="shared" si="1"/>
        <v>1</v>
      </c>
      <c r="H33" s="10"/>
      <c r="I33" s="10" t="str">
        <f>IFNA(VLOOKUP($H33,'Промокоды'!$A$2:$B$115,2,0),"")</f>
        <v/>
      </c>
      <c r="J33" s="10" t="str">
        <f>IFNA(VLOOKUP($I33,'Промокоды'!$E$2:$F$8,2,0),"")</f>
        <v/>
      </c>
      <c r="K33" s="10" t="str">
        <f>IFNA(VLOOKUP($H33,'Промокоды'!$A$2:$C$115,3,0),"")</f>
        <v/>
      </c>
      <c r="L33" s="13">
        <f t="shared" si="2"/>
        <v>0</v>
      </c>
      <c r="M33" s="14">
        <v>5500.0</v>
      </c>
      <c r="N33" s="14">
        <f t="shared" si="3"/>
        <v>5500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ht="15.75" customHeight="1">
      <c r="A34" s="10">
        <v>33.0</v>
      </c>
      <c r="B34" s="10" t="s">
        <v>15</v>
      </c>
      <c r="C34" s="10" t="str">
        <f>VLOOKUP($E34,'Определяем вид'!$A$2:$B$16,2,0)</f>
        <v>Услуга</v>
      </c>
      <c r="D34" s="10" t="s">
        <v>16</v>
      </c>
      <c r="E34" s="10" t="s">
        <v>18</v>
      </c>
      <c r="F34" s="11">
        <v>45659.0</v>
      </c>
      <c r="G34" s="12">
        <f t="shared" si="1"/>
        <v>1</v>
      </c>
      <c r="H34" s="10"/>
      <c r="I34" s="10" t="str">
        <f>IFNA(VLOOKUP($H34,'Промокоды'!$A$2:$B$115,2,0),"")</f>
        <v/>
      </c>
      <c r="J34" s="10" t="str">
        <f>IFNA(VLOOKUP($I34,'Промокоды'!$E$2:$F$8,2,0),"")</f>
        <v/>
      </c>
      <c r="K34" s="10" t="str">
        <f>IFNA(VLOOKUP($H34,'Промокоды'!$A$2:$C$115,3,0),"")</f>
        <v/>
      </c>
      <c r="L34" s="13">
        <f t="shared" si="2"/>
        <v>0</v>
      </c>
      <c r="M34" s="14">
        <v>3500.0</v>
      </c>
      <c r="N34" s="14">
        <f t="shared" si="3"/>
        <v>3500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ht="15.75" customHeight="1">
      <c r="A35" s="10">
        <v>34.0</v>
      </c>
      <c r="B35" s="10" t="s">
        <v>15</v>
      </c>
      <c r="C35" s="10" t="str">
        <f>VLOOKUP($E35,'Определяем вид'!$A$2:$B$16,2,0)</f>
        <v>Услуга</v>
      </c>
      <c r="D35" s="10" t="s">
        <v>19</v>
      </c>
      <c r="E35" s="10" t="s">
        <v>18</v>
      </c>
      <c r="F35" s="11">
        <v>45659.0</v>
      </c>
      <c r="G35" s="12">
        <f t="shared" si="1"/>
        <v>1</v>
      </c>
      <c r="H35" s="10" t="s">
        <v>31</v>
      </c>
      <c r="I35" s="10">
        <f>IFNA(VLOOKUP($H35,'Промокоды'!$A$2:$B$115,2,0),"")</f>
        <v>2</v>
      </c>
      <c r="J35" s="10" t="str">
        <f>IFNA(VLOOKUP($I35,'Промокоды'!$E$2:$F$8,2,0),"")</f>
        <v>Поисковые запросы в Гугле</v>
      </c>
      <c r="K35" s="10">
        <f>IFNA(VLOOKUP($H35,'Промокоды'!$A$2:$C$115,3,0),"")</f>
        <v>0.1</v>
      </c>
      <c r="L35" s="13">
        <f t="shared" si="2"/>
        <v>350</v>
      </c>
      <c r="M35" s="14">
        <v>3500.0</v>
      </c>
      <c r="N35" s="14">
        <f t="shared" si="3"/>
        <v>3150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ht="15.75" customHeight="1">
      <c r="A36" s="10">
        <v>35.0</v>
      </c>
      <c r="B36" s="10" t="s">
        <v>25</v>
      </c>
      <c r="C36" s="10" t="str">
        <f>VLOOKUP($E36,'Определяем вид'!$A$2:$B$16,2,0)</f>
        <v>Товар</v>
      </c>
      <c r="D36" s="10" t="s">
        <v>16</v>
      </c>
      <c r="E36" s="10" t="s">
        <v>30</v>
      </c>
      <c r="F36" s="11">
        <v>45659.0</v>
      </c>
      <c r="G36" s="12">
        <f t="shared" si="1"/>
        <v>1</v>
      </c>
      <c r="H36" s="10"/>
      <c r="I36" s="10" t="str">
        <f>IFNA(VLOOKUP($H36,'Промокоды'!$A$2:$B$115,2,0),"")</f>
        <v/>
      </c>
      <c r="J36" s="10" t="str">
        <f>IFNA(VLOOKUP($I36,'Промокоды'!$E$2:$F$8,2,0),"")</f>
        <v/>
      </c>
      <c r="K36" s="10" t="str">
        <f>IFNA(VLOOKUP($H36,'Промокоды'!$A$2:$C$115,3,0),"")</f>
        <v/>
      </c>
      <c r="L36" s="13">
        <f t="shared" si="2"/>
        <v>0</v>
      </c>
      <c r="M36" s="14">
        <v>300.0</v>
      </c>
      <c r="N36" s="14">
        <f t="shared" si="3"/>
        <v>300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ht="15.75" customHeight="1">
      <c r="A37" s="10">
        <v>36.0</v>
      </c>
      <c r="B37" s="10" t="s">
        <v>15</v>
      </c>
      <c r="C37" s="10" t="str">
        <f>VLOOKUP($E37,'Определяем вид'!$A$2:$B$16,2,0)</f>
        <v>Услуга</v>
      </c>
      <c r="D37" s="10" t="s">
        <v>16</v>
      </c>
      <c r="E37" s="10" t="s">
        <v>18</v>
      </c>
      <c r="F37" s="11">
        <v>45659.0</v>
      </c>
      <c r="G37" s="12">
        <f t="shared" si="1"/>
        <v>1</v>
      </c>
      <c r="H37" s="10"/>
      <c r="I37" s="10" t="str">
        <f>IFNA(VLOOKUP($H37,'Промокоды'!$A$2:$B$115,2,0),"")</f>
        <v/>
      </c>
      <c r="J37" s="10" t="str">
        <f>IFNA(VLOOKUP($I37,'Промокоды'!$E$2:$F$8,2,0),"")</f>
        <v/>
      </c>
      <c r="K37" s="10" t="str">
        <f>IFNA(VLOOKUP($H37,'Промокоды'!$A$2:$C$115,3,0),"")</f>
        <v/>
      </c>
      <c r="L37" s="13">
        <f t="shared" si="2"/>
        <v>0</v>
      </c>
      <c r="M37" s="14">
        <v>3500.0</v>
      </c>
      <c r="N37" s="14">
        <f t="shared" si="3"/>
        <v>3500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ht="15.75" customHeight="1">
      <c r="A38" s="10">
        <v>37.0</v>
      </c>
      <c r="B38" s="10" t="s">
        <v>15</v>
      </c>
      <c r="C38" s="10" t="str">
        <f>VLOOKUP($E38,'Определяем вид'!$A$2:$B$16,2,0)</f>
        <v>Услуга</v>
      </c>
      <c r="D38" s="10" t="s">
        <v>16</v>
      </c>
      <c r="E38" s="10" t="s">
        <v>17</v>
      </c>
      <c r="F38" s="11">
        <v>45659.0</v>
      </c>
      <c r="G38" s="12">
        <f t="shared" si="1"/>
        <v>1</v>
      </c>
      <c r="H38" s="10"/>
      <c r="I38" s="10" t="str">
        <f>IFNA(VLOOKUP($H38,'Промокоды'!$A$2:$B$115,2,0),"")</f>
        <v/>
      </c>
      <c r="J38" s="10" t="str">
        <f>IFNA(VLOOKUP($I38,'Промокоды'!$E$2:$F$8,2,0),"")</f>
        <v/>
      </c>
      <c r="K38" s="10" t="str">
        <f>IFNA(VLOOKUP($H38,'Промокоды'!$A$2:$C$115,3,0),"")</f>
        <v/>
      </c>
      <c r="L38" s="13">
        <f t="shared" si="2"/>
        <v>0</v>
      </c>
      <c r="M38" s="14">
        <v>4500.0</v>
      </c>
      <c r="N38" s="14">
        <f t="shared" si="3"/>
        <v>4500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ht="15.75" customHeight="1">
      <c r="A39" s="10">
        <v>38.0</v>
      </c>
      <c r="B39" s="10" t="s">
        <v>15</v>
      </c>
      <c r="C39" s="10" t="str">
        <f>VLOOKUP($E39,'Определяем вид'!$A$2:$B$16,2,0)</f>
        <v>Услуга</v>
      </c>
      <c r="D39" s="10" t="s">
        <v>16</v>
      </c>
      <c r="E39" s="10" t="s">
        <v>17</v>
      </c>
      <c r="F39" s="11">
        <v>45659.0</v>
      </c>
      <c r="G39" s="12">
        <f t="shared" si="1"/>
        <v>1</v>
      </c>
      <c r="H39" s="10"/>
      <c r="I39" s="10" t="str">
        <f>IFNA(VLOOKUP($H39,'Промокоды'!$A$2:$B$115,2,0),"")</f>
        <v/>
      </c>
      <c r="J39" s="10" t="str">
        <f>IFNA(VLOOKUP($I39,'Промокоды'!$E$2:$F$8,2,0),"")</f>
        <v/>
      </c>
      <c r="K39" s="10" t="str">
        <f>IFNA(VLOOKUP($H39,'Промокоды'!$A$2:$C$115,3,0),"")</f>
        <v/>
      </c>
      <c r="L39" s="13">
        <f t="shared" si="2"/>
        <v>0</v>
      </c>
      <c r="M39" s="14">
        <v>4500.0</v>
      </c>
      <c r="N39" s="14">
        <f t="shared" si="3"/>
        <v>4500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ht="15.75" customHeight="1">
      <c r="A40" s="10">
        <v>39.0</v>
      </c>
      <c r="B40" s="10" t="s">
        <v>15</v>
      </c>
      <c r="C40" s="10" t="str">
        <f>VLOOKUP($E40,'Определяем вид'!$A$2:$B$16,2,0)</f>
        <v>Услуга</v>
      </c>
      <c r="D40" s="10" t="s">
        <v>16</v>
      </c>
      <c r="E40" s="10" t="s">
        <v>17</v>
      </c>
      <c r="F40" s="11">
        <v>45659.0</v>
      </c>
      <c r="G40" s="12">
        <f t="shared" si="1"/>
        <v>1</v>
      </c>
      <c r="H40" s="10" t="s">
        <v>32</v>
      </c>
      <c r="I40" s="10">
        <f>IFNA(VLOOKUP($H40,'Промокоды'!$A$2:$B$115,2,0),"")</f>
        <v>3</v>
      </c>
      <c r="J40" s="10" t="str">
        <f>IFNA(VLOOKUP($I40,'Промокоды'!$E$2:$F$8,2,0),"")</f>
        <v>Поисковые запросы в Яндексе</v>
      </c>
      <c r="K40" s="10">
        <f>IFNA(VLOOKUP($H40,'Промокоды'!$A$2:$C$115,3,0),"")</f>
        <v>0.05</v>
      </c>
      <c r="L40" s="13">
        <f t="shared" si="2"/>
        <v>225</v>
      </c>
      <c r="M40" s="14">
        <v>4500.0</v>
      </c>
      <c r="N40" s="14">
        <f t="shared" si="3"/>
        <v>4275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ht="15.75" customHeight="1">
      <c r="A41" s="10">
        <v>40.0</v>
      </c>
      <c r="B41" s="10" t="s">
        <v>15</v>
      </c>
      <c r="C41" s="10" t="str">
        <f>VLOOKUP($E41,'Определяем вид'!$A$2:$B$16,2,0)</f>
        <v>Услуга</v>
      </c>
      <c r="D41" s="10" t="s">
        <v>16</v>
      </c>
      <c r="E41" s="10" t="s">
        <v>18</v>
      </c>
      <c r="F41" s="11">
        <v>45659.0</v>
      </c>
      <c r="G41" s="12">
        <f t="shared" si="1"/>
        <v>1</v>
      </c>
      <c r="H41" s="10"/>
      <c r="I41" s="10" t="str">
        <f>IFNA(VLOOKUP($H41,'Промокоды'!$A$2:$B$115,2,0),"")</f>
        <v/>
      </c>
      <c r="J41" s="10" t="str">
        <f>IFNA(VLOOKUP($I41,'Промокоды'!$E$2:$F$8,2,0),"")</f>
        <v/>
      </c>
      <c r="K41" s="10" t="str">
        <f>IFNA(VLOOKUP($H41,'Промокоды'!$A$2:$C$115,3,0),"")</f>
        <v/>
      </c>
      <c r="L41" s="13">
        <f t="shared" si="2"/>
        <v>0</v>
      </c>
      <c r="M41" s="14">
        <v>3500.0</v>
      </c>
      <c r="N41" s="14">
        <f t="shared" si="3"/>
        <v>3500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ht="15.75" customHeight="1">
      <c r="A42" s="10">
        <v>41.0</v>
      </c>
      <c r="B42" s="10" t="s">
        <v>15</v>
      </c>
      <c r="C42" s="10" t="str">
        <f>VLOOKUP($E42,'Определяем вид'!$A$2:$B$16,2,0)</f>
        <v>Услуга</v>
      </c>
      <c r="D42" s="10" t="s">
        <v>19</v>
      </c>
      <c r="E42" s="10" t="s">
        <v>17</v>
      </c>
      <c r="F42" s="11">
        <v>45659.0</v>
      </c>
      <c r="G42" s="12">
        <f t="shared" si="1"/>
        <v>1</v>
      </c>
      <c r="H42" s="10"/>
      <c r="I42" s="10" t="str">
        <f>IFNA(VLOOKUP($H42,'Промокоды'!$A$2:$B$115,2,0),"")</f>
        <v/>
      </c>
      <c r="J42" s="10" t="str">
        <f>IFNA(VLOOKUP($I42,'Промокоды'!$E$2:$F$8,2,0),"")</f>
        <v/>
      </c>
      <c r="K42" s="10" t="str">
        <f>IFNA(VLOOKUP($H42,'Промокоды'!$A$2:$C$115,3,0),"")</f>
        <v/>
      </c>
      <c r="L42" s="13">
        <f t="shared" si="2"/>
        <v>0</v>
      </c>
      <c r="M42" s="14">
        <v>4500.0</v>
      </c>
      <c r="N42" s="14">
        <f t="shared" si="3"/>
        <v>4500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ht="15.75" customHeight="1">
      <c r="A43" s="10">
        <v>42.0</v>
      </c>
      <c r="B43" s="10" t="s">
        <v>15</v>
      </c>
      <c r="C43" s="10" t="str">
        <f>VLOOKUP($E43,'Определяем вид'!$A$2:$B$16,2,0)</f>
        <v>Услуга</v>
      </c>
      <c r="D43" s="10" t="s">
        <v>19</v>
      </c>
      <c r="E43" s="10" t="s">
        <v>18</v>
      </c>
      <c r="F43" s="11">
        <v>45659.0</v>
      </c>
      <c r="G43" s="12">
        <f t="shared" si="1"/>
        <v>1</v>
      </c>
      <c r="H43" s="10"/>
      <c r="I43" s="10" t="str">
        <f>IFNA(VLOOKUP($H43,'Промокоды'!$A$2:$B$115,2,0),"")</f>
        <v/>
      </c>
      <c r="J43" s="10" t="str">
        <f>IFNA(VLOOKUP($I43,'Промокоды'!$E$2:$F$8,2,0),"")</f>
        <v/>
      </c>
      <c r="K43" s="10" t="str">
        <f>IFNA(VLOOKUP($H43,'Промокоды'!$A$2:$C$115,3,0),"")</f>
        <v/>
      </c>
      <c r="L43" s="13">
        <f t="shared" si="2"/>
        <v>0</v>
      </c>
      <c r="M43" s="14">
        <v>3500.0</v>
      </c>
      <c r="N43" s="14">
        <f t="shared" si="3"/>
        <v>3500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ht="15.75" customHeight="1">
      <c r="A44" s="10">
        <v>43.0</v>
      </c>
      <c r="B44" s="10" t="s">
        <v>15</v>
      </c>
      <c r="C44" s="10" t="str">
        <f>VLOOKUP($E44,'Определяем вид'!$A$2:$B$16,2,0)</f>
        <v>Услуга</v>
      </c>
      <c r="D44" s="10" t="s">
        <v>16</v>
      </c>
      <c r="E44" s="10" t="s">
        <v>17</v>
      </c>
      <c r="F44" s="11">
        <v>45659.0</v>
      </c>
      <c r="G44" s="12">
        <f t="shared" si="1"/>
        <v>1</v>
      </c>
      <c r="H44" s="10"/>
      <c r="I44" s="10" t="str">
        <f>IFNA(VLOOKUP($H44,'Промокоды'!$A$2:$B$115,2,0),"")</f>
        <v/>
      </c>
      <c r="J44" s="10" t="str">
        <f>IFNA(VLOOKUP($I44,'Промокоды'!$E$2:$F$8,2,0),"")</f>
        <v/>
      </c>
      <c r="K44" s="10" t="str">
        <f>IFNA(VLOOKUP($H44,'Промокоды'!$A$2:$C$115,3,0),"")</f>
        <v/>
      </c>
      <c r="L44" s="13">
        <f t="shared" si="2"/>
        <v>0</v>
      </c>
      <c r="M44" s="14">
        <v>4500.0</v>
      </c>
      <c r="N44" s="14">
        <f t="shared" si="3"/>
        <v>4500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ht="15.75" customHeight="1">
      <c r="A45" s="10">
        <v>44.0</v>
      </c>
      <c r="B45" s="10" t="s">
        <v>15</v>
      </c>
      <c r="C45" s="10" t="str">
        <f>VLOOKUP($E45,'Определяем вид'!$A$2:$B$16,2,0)</f>
        <v>Услуга</v>
      </c>
      <c r="D45" s="10" t="s">
        <v>16</v>
      </c>
      <c r="E45" s="10" t="s">
        <v>17</v>
      </c>
      <c r="F45" s="11">
        <v>45659.0</v>
      </c>
      <c r="G45" s="12">
        <f t="shared" si="1"/>
        <v>1</v>
      </c>
      <c r="H45" s="10"/>
      <c r="I45" s="10" t="str">
        <f>IFNA(VLOOKUP($H45,'Промокоды'!$A$2:$B$115,2,0),"")</f>
        <v/>
      </c>
      <c r="J45" s="10" t="str">
        <f>IFNA(VLOOKUP($I45,'Промокоды'!$E$2:$F$8,2,0),"")</f>
        <v/>
      </c>
      <c r="K45" s="10" t="str">
        <f>IFNA(VLOOKUP($H45,'Промокоды'!$A$2:$C$115,3,0),"")</f>
        <v/>
      </c>
      <c r="L45" s="13">
        <f t="shared" si="2"/>
        <v>0</v>
      </c>
      <c r="M45" s="14">
        <v>4500.0</v>
      </c>
      <c r="N45" s="14">
        <f t="shared" si="3"/>
        <v>4500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ht="15.75" customHeight="1">
      <c r="A46" s="10">
        <v>45.0</v>
      </c>
      <c r="B46" s="10" t="s">
        <v>15</v>
      </c>
      <c r="C46" s="10" t="str">
        <f>VLOOKUP($E46,'Определяем вид'!$A$2:$B$16,2,0)</f>
        <v>Услуга</v>
      </c>
      <c r="D46" s="10" t="s">
        <v>19</v>
      </c>
      <c r="E46" s="10" t="s">
        <v>18</v>
      </c>
      <c r="F46" s="11">
        <v>45659.0</v>
      </c>
      <c r="G46" s="12">
        <f t="shared" si="1"/>
        <v>1</v>
      </c>
      <c r="H46" s="10"/>
      <c r="I46" s="10" t="str">
        <f>IFNA(VLOOKUP($H46,'Промокоды'!$A$2:$B$115,2,0),"")</f>
        <v/>
      </c>
      <c r="J46" s="10" t="str">
        <f>IFNA(VLOOKUP($I46,'Промокоды'!$E$2:$F$8,2,0),"")</f>
        <v/>
      </c>
      <c r="K46" s="10" t="str">
        <f>IFNA(VLOOKUP($H46,'Промокоды'!$A$2:$C$115,3,0),"")</f>
        <v/>
      </c>
      <c r="L46" s="13">
        <f t="shared" si="2"/>
        <v>0</v>
      </c>
      <c r="M46" s="14">
        <v>3500.0</v>
      </c>
      <c r="N46" s="14">
        <f t="shared" si="3"/>
        <v>3500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ht="15.75" customHeight="1">
      <c r="A47" s="10">
        <v>46.0</v>
      </c>
      <c r="B47" s="10" t="s">
        <v>15</v>
      </c>
      <c r="C47" s="10" t="str">
        <f>VLOOKUP($E47,'Определяем вид'!$A$2:$B$16,2,0)</f>
        <v>Товар</v>
      </c>
      <c r="D47" s="10" t="s">
        <v>19</v>
      </c>
      <c r="E47" s="10" t="s">
        <v>28</v>
      </c>
      <c r="F47" s="11">
        <v>45659.0</v>
      </c>
      <c r="G47" s="12">
        <f t="shared" si="1"/>
        <v>1</v>
      </c>
      <c r="H47" s="10"/>
      <c r="I47" s="10" t="str">
        <f>IFNA(VLOOKUP($H47,'Промокоды'!$A$2:$B$115,2,0),"")</f>
        <v/>
      </c>
      <c r="J47" s="10" t="str">
        <f>IFNA(VLOOKUP($I47,'Промокоды'!$E$2:$F$8,2,0),"")</f>
        <v/>
      </c>
      <c r="K47" s="10" t="str">
        <f>IFNA(VLOOKUP($H47,'Промокоды'!$A$2:$C$115,3,0),"")</f>
        <v/>
      </c>
      <c r="L47" s="13">
        <f t="shared" si="2"/>
        <v>0</v>
      </c>
      <c r="M47" s="14">
        <v>300.0</v>
      </c>
      <c r="N47" s="14">
        <f t="shared" si="3"/>
        <v>300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ht="15.75" customHeight="1">
      <c r="A48" s="10">
        <v>47.0</v>
      </c>
      <c r="B48" s="10" t="s">
        <v>15</v>
      </c>
      <c r="C48" s="10" t="str">
        <f>VLOOKUP($E48,'Определяем вид'!$A$2:$B$16,2,0)</f>
        <v>Услуга</v>
      </c>
      <c r="D48" s="10" t="s">
        <v>16</v>
      </c>
      <c r="E48" s="10" t="s">
        <v>18</v>
      </c>
      <c r="F48" s="11">
        <v>45659.0</v>
      </c>
      <c r="G48" s="12">
        <f t="shared" si="1"/>
        <v>1</v>
      </c>
      <c r="H48" s="10"/>
      <c r="I48" s="10" t="str">
        <f>IFNA(VLOOKUP($H48,'Промокоды'!$A$2:$B$115,2,0),"")</f>
        <v/>
      </c>
      <c r="J48" s="10" t="str">
        <f>IFNA(VLOOKUP($I48,'Промокоды'!$E$2:$F$8,2,0),"")</f>
        <v/>
      </c>
      <c r="K48" s="10" t="str">
        <f>IFNA(VLOOKUP($H48,'Промокоды'!$A$2:$C$115,3,0),"")</f>
        <v/>
      </c>
      <c r="L48" s="13">
        <f t="shared" si="2"/>
        <v>0</v>
      </c>
      <c r="M48" s="14">
        <v>3500.0</v>
      </c>
      <c r="N48" s="14">
        <f t="shared" si="3"/>
        <v>3500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ht="15.75" customHeight="1">
      <c r="A49" s="10">
        <v>48.0</v>
      </c>
      <c r="B49" s="10" t="s">
        <v>25</v>
      </c>
      <c r="C49" s="10" t="str">
        <f>VLOOKUP($E49,'Определяем вид'!$A$2:$B$16,2,0)</f>
        <v>Товар</v>
      </c>
      <c r="D49" s="10" t="s">
        <v>16</v>
      </c>
      <c r="E49" s="10" t="s">
        <v>33</v>
      </c>
      <c r="F49" s="11">
        <v>45659.0</v>
      </c>
      <c r="G49" s="12">
        <f t="shared" si="1"/>
        <v>1</v>
      </c>
      <c r="H49" s="10"/>
      <c r="I49" s="10" t="str">
        <f>IFNA(VLOOKUP($H49,'Промокоды'!$A$2:$B$115,2,0),"")</f>
        <v/>
      </c>
      <c r="J49" s="10" t="str">
        <f>IFNA(VLOOKUP($I49,'Промокоды'!$E$2:$F$8,2,0),"")</f>
        <v/>
      </c>
      <c r="K49" s="10" t="str">
        <f>IFNA(VLOOKUP($H49,'Промокоды'!$A$2:$C$115,3,0),"")</f>
        <v/>
      </c>
      <c r="L49" s="13">
        <f t="shared" si="2"/>
        <v>0</v>
      </c>
      <c r="M49" s="14">
        <v>1000.0</v>
      </c>
      <c r="N49" s="14">
        <f t="shared" si="3"/>
        <v>1000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ht="15.75" customHeight="1">
      <c r="A50" s="10">
        <v>49.0</v>
      </c>
      <c r="B50" s="10" t="s">
        <v>15</v>
      </c>
      <c r="C50" s="10" t="str">
        <f>VLOOKUP($E50,'Определяем вид'!$A$2:$B$16,2,0)</f>
        <v>Товар</v>
      </c>
      <c r="D50" s="10" t="s">
        <v>19</v>
      </c>
      <c r="E50" s="10" t="s">
        <v>28</v>
      </c>
      <c r="F50" s="11">
        <v>45659.0</v>
      </c>
      <c r="G50" s="12">
        <f t="shared" si="1"/>
        <v>1</v>
      </c>
      <c r="H50" s="10"/>
      <c r="I50" s="10" t="str">
        <f>IFNA(VLOOKUP($H50,'Промокоды'!$A$2:$B$115,2,0),"")</f>
        <v/>
      </c>
      <c r="J50" s="10" t="str">
        <f>IFNA(VLOOKUP($I50,'Промокоды'!$E$2:$F$8,2,0),"")</f>
        <v/>
      </c>
      <c r="K50" s="10" t="str">
        <f>IFNA(VLOOKUP($H50,'Промокоды'!$A$2:$C$115,3,0),"")</f>
        <v/>
      </c>
      <c r="L50" s="13">
        <f t="shared" si="2"/>
        <v>0</v>
      </c>
      <c r="M50" s="14">
        <v>300.0</v>
      </c>
      <c r="N50" s="14">
        <f t="shared" si="3"/>
        <v>300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ht="15.75" customHeight="1">
      <c r="A51" s="10">
        <v>50.0</v>
      </c>
      <c r="B51" s="10" t="s">
        <v>25</v>
      </c>
      <c r="C51" s="10" t="str">
        <f>VLOOKUP($E51,'Определяем вид'!$A$2:$B$16,2,0)</f>
        <v>Товар</v>
      </c>
      <c r="D51" s="10" t="s">
        <v>16</v>
      </c>
      <c r="E51" s="10" t="s">
        <v>30</v>
      </c>
      <c r="F51" s="11">
        <v>45659.0</v>
      </c>
      <c r="G51" s="12">
        <f t="shared" si="1"/>
        <v>1</v>
      </c>
      <c r="H51" s="10"/>
      <c r="I51" s="10" t="str">
        <f>IFNA(VLOOKUP($H51,'Промокоды'!$A$2:$B$115,2,0),"")</f>
        <v/>
      </c>
      <c r="J51" s="10" t="str">
        <f>IFNA(VLOOKUP($I51,'Промокоды'!$E$2:$F$8,2,0),"")</f>
        <v/>
      </c>
      <c r="K51" s="10" t="str">
        <f>IFNA(VLOOKUP($H51,'Промокоды'!$A$2:$C$115,3,0),"")</f>
        <v/>
      </c>
      <c r="L51" s="13">
        <f t="shared" si="2"/>
        <v>0</v>
      </c>
      <c r="M51" s="14">
        <v>300.0</v>
      </c>
      <c r="N51" s="14">
        <f t="shared" si="3"/>
        <v>300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ht="15.75" customHeight="1">
      <c r="A52" s="10">
        <v>51.0</v>
      </c>
      <c r="B52" s="10" t="s">
        <v>15</v>
      </c>
      <c r="C52" s="10" t="str">
        <f>VLOOKUP($E52,'Определяем вид'!$A$2:$B$16,2,0)</f>
        <v>Услуга</v>
      </c>
      <c r="D52" s="10" t="s">
        <v>19</v>
      </c>
      <c r="E52" s="10" t="s">
        <v>18</v>
      </c>
      <c r="F52" s="11">
        <v>45659.0</v>
      </c>
      <c r="G52" s="12">
        <f t="shared" si="1"/>
        <v>1</v>
      </c>
      <c r="H52" s="10"/>
      <c r="I52" s="10" t="str">
        <f>IFNA(VLOOKUP($H52,'Промокоды'!$A$2:$B$115,2,0),"")</f>
        <v/>
      </c>
      <c r="J52" s="10" t="str">
        <f>IFNA(VLOOKUP($I52,'Промокоды'!$E$2:$F$8,2,0),"")</f>
        <v/>
      </c>
      <c r="K52" s="10" t="str">
        <f>IFNA(VLOOKUP($H52,'Промокоды'!$A$2:$C$115,3,0),"")</f>
        <v/>
      </c>
      <c r="L52" s="13">
        <f t="shared" si="2"/>
        <v>0</v>
      </c>
      <c r="M52" s="14">
        <v>3500.0</v>
      </c>
      <c r="N52" s="14">
        <f t="shared" si="3"/>
        <v>3500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ht="15.75" customHeight="1">
      <c r="A53" s="10">
        <v>52.0</v>
      </c>
      <c r="B53" s="10" t="s">
        <v>15</v>
      </c>
      <c r="C53" s="10" t="str">
        <f>VLOOKUP($E53,'Определяем вид'!$A$2:$B$16,2,0)</f>
        <v>Товар</v>
      </c>
      <c r="D53" s="10" t="s">
        <v>16</v>
      </c>
      <c r="E53" s="10" t="s">
        <v>23</v>
      </c>
      <c r="F53" s="11">
        <v>45659.0</v>
      </c>
      <c r="G53" s="12">
        <f t="shared" si="1"/>
        <v>1</v>
      </c>
      <c r="H53" s="10"/>
      <c r="I53" s="10" t="str">
        <f>IFNA(VLOOKUP($H53,'Промокоды'!$A$2:$B$115,2,0),"")</f>
        <v/>
      </c>
      <c r="J53" s="10" t="str">
        <f>IFNA(VLOOKUP($I53,'Промокоды'!$E$2:$F$8,2,0),"")</f>
        <v/>
      </c>
      <c r="K53" s="10" t="str">
        <f>IFNA(VLOOKUP($H53,'Промокоды'!$A$2:$C$115,3,0),"")</f>
        <v/>
      </c>
      <c r="L53" s="13">
        <f t="shared" si="2"/>
        <v>0</v>
      </c>
      <c r="M53" s="14">
        <v>1000.0</v>
      </c>
      <c r="N53" s="14">
        <f t="shared" si="3"/>
        <v>1000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ht="15.75" customHeight="1">
      <c r="A54" s="10">
        <v>53.0</v>
      </c>
      <c r="B54" s="10" t="s">
        <v>25</v>
      </c>
      <c r="C54" s="10" t="str">
        <f>VLOOKUP($E54,'Определяем вид'!$A$2:$B$16,2,0)</f>
        <v>Товар</v>
      </c>
      <c r="D54" s="10" t="s">
        <v>16</v>
      </c>
      <c r="E54" s="10" t="s">
        <v>30</v>
      </c>
      <c r="F54" s="11">
        <v>45659.0</v>
      </c>
      <c r="G54" s="12">
        <f t="shared" si="1"/>
        <v>1</v>
      </c>
      <c r="H54" s="10"/>
      <c r="I54" s="10" t="str">
        <f>IFNA(VLOOKUP($H54,'Промокоды'!$A$2:$B$115,2,0),"")</f>
        <v/>
      </c>
      <c r="J54" s="10" t="str">
        <f>IFNA(VLOOKUP($I54,'Промокоды'!$E$2:$F$8,2,0),"")</f>
        <v/>
      </c>
      <c r="K54" s="10" t="str">
        <f>IFNA(VLOOKUP($H54,'Промокоды'!$A$2:$C$115,3,0),"")</f>
        <v/>
      </c>
      <c r="L54" s="13">
        <f t="shared" si="2"/>
        <v>0</v>
      </c>
      <c r="M54" s="14">
        <v>300.0</v>
      </c>
      <c r="N54" s="14">
        <f t="shared" si="3"/>
        <v>300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ht="15.75" customHeight="1">
      <c r="A55" s="10">
        <v>54.0</v>
      </c>
      <c r="B55" s="10" t="s">
        <v>15</v>
      </c>
      <c r="C55" s="10" t="str">
        <f>VLOOKUP($E55,'Определяем вид'!$A$2:$B$16,2,0)</f>
        <v>Товар</v>
      </c>
      <c r="D55" s="10" t="s">
        <v>16</v>
      </c>
      <c r="E55" s="10" t="s">
        <v>23</v>
      </c>
      <c r="F55" s="11">
        <v>45659.0</v>
      </c>
      <c r="G55" s="12">
        <f t="shared" si="1"/>
        <v>1</v>
      </c>
      <c r="H55" s="10" t="s">
        <v>34</v>
      </c>
      <c r="I55" s="10">
        <f>IFNA(VLOOKUP($H55,'Промокоды'!$A$2:$B$115,2,0),"")</f>
        <v>7</v>
      </c>
      <c r="J55" s="10" t="str">
        <f>IFNA(VLOOKUP($I55,'Промокоды'!$E$2:$F$8,2,0),"")</f>
        <v>Сторис в VK</v>
      </c>
      <c r="K55" s="10">
        <f>IFNA(VLOOKUP($H55,'Промокоды'!$A$2:$C$115,3,0),"")</f>
        <v>0.15</v>
      </c>
      <c r="L55" s="13">
        <f t="shared" si="2"/>
        <v>150</v>
      </c>
      <c r="M55" s="14">
        <v>1000.0</v>
      </c>
      <c r="N55" s="14">
        <f t="shared" si="3"/>
        <v>850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ht="15.75" customHeight="1">
      <c r="A56" s="10">
        <v>55.0</v>
      </c>
      <c r="B56" s="10" t="s">
        <v>25</v>
      </c>
      <c r="C56" s="10" t="str">
        <f>VLOOKUP($E56,'Определяем вид'!$A$2:$B$16,2,0)</f>
        <v>Товар</v>
      </c>
      <c r="D56" s="10" t="s">
        <v>16</v>
      </c>
      <c r="E56" s="10" t="s">
        <v>35</v>
      </c>
      <c r="F56" s="11">
        <v>45659.0</v>
      </c>
      <c r="G56" s="12">
        <f t="shared" si="1"/>
        <v>1</v>
      </c>
      <c r="H56" s="10"/>
      <c r="I56" s="10" t="str">
        <f>IFNA(VLOOKUP($H56,'Промокоды'!$A$2:$B$115,2,0),"")</f>
        <v/>
      </c>
      <c r="J56" s="10" t="str">
        <f>IFNA(VLOOKUP($I56,'Промокоды'!$E$2:$F$8,2,0),"")</f>
        <v/>
      </c>
      <c r="K56" s="10" t="str">
        <f>IFNA(VLOOKUP($H56,'Промокоды'!$A$2:$C$115,3,0),"")</f>
        <v/>
      </c>
      <c r="L56" s="13">
        <f t="shared" si="2"/>
        <v>0</v>
      </c>
      <c r="M56" s="14">
        <v>500.0</v>
      </c>
      <c r="N56" s="14">
        <f t="shared" si="3"/>
        <v>500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ht="15.75" customHeight="1">
      <c r="A57" s="10">
        <v>56.0</v>
      </c>
      <c r="B57" s="10" t="s">
        <v>15</v>
      </c>
      <c r="C57" s="10" t="str">
        <f>VLOOKUP($E57,'Определяем вид'!$A$2:$B$16,2,0)</f>
        <v>Услуга</v>
      </c>
      <c r="D57" s="10" t="s">
        <v>16</v>
      </c>
      <c r="E57" s="10" t="s">
        <v>21</v>
      </c>
      <c r="F57" s="11">
        <v>45659.0</v>
      </c>
      <c r="G57" s="12">
        <f t="shared" si="1"/>
        <v>1</v>
      </c>
      <c r="H57" s="10"/>
      <c r="I57" s="10" t="str">
        <f>IFNA(VLOOKUP($H57,'Промокоды'!$A$2:$B$115,2,0),"")</f>
        <v/>
      </c>
      <c r="J57" s="10" t="str">
        <f>IFNA(VLOOKUP($I57,'Промокоды'!$E$2:$F$8,2,0),"")</f>
        <v/>
      </c>
      <c r="K57" s="10" t="str">
        <f>IFNA(VLOOKUP($H57,'Промокоды'!$A$2:$C$115,3,0),"")</f>
        <v/>
      </c>
      <c r="L57" s="13">
        <f t="shared" si="2"/>
        <v>0</v>
      </c>
      <c r="M57" s="14">
        <v>5500.0</v>
      </c>
      <c r="N57" s="14">
        <f t="shared" si="3"/>
        <v>5500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ht="15.75" customHeight="1">
      <c r="A58" s="10">
        <v>57.0</v>
      </c>
      <c r="B58" s="10" t="s">
        <v>15</v>
      </c>
      <c r="C58" s="10" t="str">
        <f>VLOOKUP($E58,'Определяем вид'!$A$2:$B$16,2,0)</f>
        <v>Услуга</v>
      </c>
      <c r="D58" s="10" t="s">
        <v>16</v>
      </c>
      <c r="E58" s="10" t="s">
        <v>21</v>
      </c>
      <c r="F58" s="11">
        <v>45660.0</v>
      </c>
      <c r="G58" s="12">
        <f t="shared" si="1"/>
        <v>1</v>
      </c>
      <c r="H58" s="10" t="s">
        <v>36</v>
      </c>
      <c r="I58" s="10">
        <f>IFNA(VLOOKUP($H58,'Промокоды'!$A$2:$B$115,2,0),"")</f>
        <v>7</v>
      </c>
      <c r="J58" s="10" t="str">
        <f>IFNA(VLOOKUP($I58,'Промокоды'!$E$2:$F$8,2,0),"")</f>
        <v>Сторис в VK</v>
      </c>
      <c r="K58" s="10">
        <f>IFNA(VLOOKUP($H58,'Промокоды'!$A$2:$C$115,3,0),"")</f>
        <v>0.15</v>
      </c>
      <c r="L58" s="13">
        <f t="shared" si="2"/>
        <v>825</v>
      </c>
      <c r="M58" s="14">
        <v>5500.0</v>
      </c>
      <c r="N58" s="14">
        <f t="shared" si="3"/>
        <v>4675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ht="15.75" customHeight="1">
      <c r="A59" s="10">
        <v>58.0</v>
      </c>
      <c r="B59" s="10" t="s">
        <v>15</v>
      </c>
      <c r="C59" s="10" t="str">
        <f>VLOOKUP($E59,'Определяем вид'!$A$2:$B$16,2,0)</f>
        <v>Услуга</v>
      </c>
      <c r="D59" s="10" t="s">
        <v>16</v>
      </c>
      <c r="E59" s="10" t="s">
        <v>21</v>
      </c>
      <c r="F59" s="11">
        <v>45660.0</v>
      </c>
      <c r="G59" s="12">
        <f t="shared" si="1"/>
        <v>1</v>
      </c>
      <c r="H59" s="10"/>
      <c r="I59" s="10" t="str">
        <f>IFNA(VLOOKUP($H59,'Промокоды'!$A$2:$B$115,2,0),"")</f>
        <v/>
      </c>
      <c r="J59" s="10" t="str">
        <f>IFNA(VLOOKUP($I59,'Промокоды'!$E$2:$F$8,2,0),"")</f>
        <v/>
      </c>
      <c r="K59" s="10" t="str">
        <f>IFNA(VLOOKUP($H59,'Промокоды'!$A$2:$C$115,3,0),"")</f>
        <v/>
      </c>
      <c r="L59" s="13">
        <f t="shared" si="2"/>
        <v>0</v>
      </c>
      <c r="M59" s="14">
        <v>5500.0</v>
      </c>
      <c r="N59" s="14">
        <f t="shared" si="3"/>
        <v>5500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ht="15.75" customHeight="1">
      <c r="A60" s="10">
        <v>59.0</v>
      </c>
      <c r="B60" s="10" t="s">
        <v>15</v>
      </c>
      <c r="C60" s="10" t="str">
        <f>VLOOKUP($E60,'Определяем вид'!$A$2:$B$16,2,0)</f>
        <v>Товар</v>
      </c>
      <c r="D60" s="10" t="s">
        <v>16</v>
      </c>
      <c r="E60" s="10" t="s">
        <v>28</v>
      </c>
      <c r="F60" s="11">
        <v>45660.0</v>
      </c>
      <c r="G60" s="12">
        <f t="shared" si="1"/>
        <v>1</v>
      </c>
      <c r="H60" s="10"/>
      <c r="I60" s="10" t="str">
        <f>IFNA(VLOOKUP($H60,'Промокоды'!$A$2:$B$115,2,0),"")</f>
        <v/>
      </c>
      <c r="J60" s="10" t="str">
        <f>IFNA(VLOOKUP($I60,'Промокоды'!$E$2:$F$8,2,0),"")</f>
        <v/>
      </c>
      <c r="K60" s="10" t="str">
        <f>IFNA(VLOOKUP($H60,'Промокоды'!$A$2:$C$115,3,0),"")</f>
        <v/>
      </c>
      <c r="L60" s="13">
        <f t="shared" si="2"/>
        <v>0</v>
      </c>
      <c r="M60" s="14">
        <v>300.0</v>
      </c>
      <c r="N60" s="14">
        <f t="shared" si="3"/>
        <v>300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ht="15.75" customHeight="1">
      <c r="A61" s="10">
        <v>60.0</v>
      </c>
      <c r="B61" s="10" t="s">
        <v>15</v>
      </c>
      <c r="C61" s="10" t="str">
        <f>VLOOKUP($E61,'Определяем вид'!$A$2:$B$16,2,0)</f>
        <v>Услуга</v>
      </c>
      <c r="D61" s="10" t="s">
        <v>16</v>
      </c>
      <c r="E61" s="10" t="s">
        <v>17</v>
      </c>
      <c r="F61" s="11">
        <v>45660.0</v>
      </c>
      <c r="G61" s="12">
        <f t="shared" si="1"/>
        <v>1</v>
      </c>
      <c r="H61" s="10"/>
      <c r="I61" s="10" t="str">
        <f>IFNA(VLOOKUP($H61,'Промокоды'!$A$2:$B$115,2,0),"")</f>
        <v/>
      </c>
      <c r="J61" s="10" t="str">
        <f>IFNA(VLOOKUP($I61,'Промокоды'!$E$2:$F$8,2,0),"")</f>
        <v/>
      </c>
      <c r="K61" s="10" t="str">
        <f>IFNA(VLOOKUP($H61,'Промокоды'!$A$2:$C$115,3,0),"")</f>
        <v/>
      </c>
      <c r="L61" s="13">
        <f t="shared" si="2"/>
        <v>0</v>
      </c>
      <c r="M61" s="14">
        <v>4500.0</v>
      </c>
      <c r="N61" s="14">
        <f t="shared" si="3"/>
        <v>4500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ht="15.75" customHeight="1">
      <c r="A62" s="10">
        <v>61.0</v>
      </c>
      <c r="B62" s="10" t="s">
        <v>15</v>
      </c>
      <c r="C62" s="10" t="str">
        <f>VLOOKUP($E62,'Определяем вид'!$A$2:$B$16,2,0)</f>
        <v>Услуга</v>
      </c>
      <c r="D62" s="10" t="s">
        <v>19</v>
      </c>
      <c r="E62" s="10" t="s">
        <v>21</v>
      </c>
      <c r="F62" s="11">
        <v>45660.0</v>
      </c>
      <c r="G62" s="12">
        <f t="shared" si="1"/>
        <v>1</v>
      </c>
      <c r="H62" s="10"/>
      <c r="I62" s="10" t="str">
        <f>IFNA(VLOOKUP($H62,'Промокоды'!$A$2:$B$115,2,0),"")</f>
        <v/>
      </c>
      <c r="J62" s="10" t="str">
        <f>IFNA(VLOOKUP($I62,'Промокоды'!$E$2:$F$8,2,0),"")</f>
        <v/>
      </c>
      <c r="K62" s="10" t="str">
        <f>IFNA(VLOOKUP($H62,'Промокоды'!$A$2:$C$115,3,0),"")</f>
        <v/>
      </c>
      <c r="L62" s="13">
        <f t="shared" si="2"/>
        <v>0</v>
      </c>
      <c r="M62" s="14">
        <v>5500.0</v>
      </c>
      <c r="N62" s="14">
        <f t="shared" si="3"/>
        <v>5500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ht="15.75" customHeight="1">
      <c r="A63" s="10">
        <v>62.0</v>
      </c>
      <c r="B63" s="10" t="s">
        <v>15</v>
      </c>
      <c r="C63" s="10" t="str">
        <f>VLOOKUP($E63,'Определяем вид'!$A$2:$B$16,2,0)</f>
        <v>Услуга</v>
      </c>
      <c r="D63" s="10" t="s">
        <v>16</v>
      </c>
      <c r="E63" s="10" t="s">
        <v>21</v>
      </c>
      <c r="F63" s="11">
        <v>45660.0</v>
      </c>
      <c r="G63" s="12">
        <f t="shared" si="1"/>
        <v>1</v>
      </c>
      <c r="H63" s="10"/>
      <c r="I63" s="10" t="str">
        <f>IFNA(VLOOKUP($H63,'Промокоды'!$A$2:$B$115,2,0),"")</f>
        <v/>
      </c>
      <c r="J63" s="10" t="str">
        <f>IFNA(VLOOKUP($I63,'Промокоды'!$E$2:$F$8,2,0),"")</f>
        <v/>
      </c>
      <c r="K63" s="10" t="str">
        <f>IFNA(VLOOKUP($H63,'Промокоды'!$A$2:$C$115,3,0),"")</f>
        <v/>
      </c>
      <c r="L63" s="13">
        <f t="shared" si="2"/>
        <v>0</v>
      </c>
      <c r="M63" s="14">
        <v>5500.0</v>
      </c>
      <c r="N63" s="14">
        <f t="shared" si="3"/>
        <v>5500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ht="15.75" customHeight="1">
      <c r="A64" s="10">
        <v>63.0</v>
      </c>
      <c r="B64" s="10" t="s">
        <v>15</v>
      </c>
      <c r="C64" s="10" t="str">
        <f>VLOOKUP($E64,'Определяем вид'!$A$2:$B$16,2,0)</f>
        <v>Услуга</v>
      </c>
      <c r="D64" s="10" t="s">
        <v>16</v>
      </c>
      <c r="E64" s="10" t="s">
        <v>17</v>
      </c>
      <c r="F64" s="11">
        <v>45660.0</v>
      </c>
      <c r="G64" s="12">
        <f t="shared" si="1"/>
        <v>1</v>
      </c>
      <c r="H64" s="10"/>
      <c r="I64" s="10" t="str">
        <f>IFNA(VLOOKUP($H64,'Промокоды'!$A$2:$B$115,2,0),"")</f>
        <v/>
      </c>
      <c r="J64" s="10" t="str">
        <f>IFNA(VLOOKUP($I64,'Промокоды'!$E$2:$F$8,2,0),"")</f>
        <v/>
      </c>
      <c r="K64" s="10" t="str">
        <f>IFNA(VLOOKUP($H64,'Промокоды'!$A$2:$C$115,3,0),"")</f>
        <v/>
      </c>
      <c r="L64" s="13">
        <f t="shared" si="2"/>
        <v>0</v>
      </c>
      <c r="M64" s="14">
        <v>4500.0</v>
      </c>
      <c r="N64" s="14">
        <f t="shared" si="3"/>
        <v>4500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ht="15.75" customHeight="1">
      <c r="A65" s="10">
        <v>64.0</v>
      </c>
      <c r="B65" s="10" t="s">
        <v>15</v>
      </c>
      <c r="C65" s="10" t="str">
        <f>VLOOKUP($E65,'Определяем вид'!$A$2:$B$16,2,0)</f>
        <v>Услуга</v>
      </c>
      <c r="D65" s="10" t="s">
        <v>16</v>
      </c>
      <c r="E65" s="10" t="s">
        <v>18</v>
      </c>
      <c r="F65" s="11">
        <v>45660.0</v>
      </c>
      <c r="G65" s="12">
        <f t="shared" si="1"/>
        <v>1</v>
      </c>
      <c r="H65" s="10"/>
      <c r="I65" s="10" t="str">
        <f>IFNA(VLOOKUP($H65,'Промокоды'!$A$2:$B$115,2,0),"")</f>
        <v/>
      </c>
      <c r="J65" s="10" t="str">
        <f>IFNA(VLOOKUP($I65,'Промокоды'!$E$2:$F$8,2,0),"")</f>
        <v/>
      </c>
      <c r="K65" s="10" t="str">
        <f>IFNA(VLOOKUP($H65,'Промокоды'!$A$2:$C$115,3,0),"")</f>
        <v/>
      </c>
      <c r="L65" s="13">
        <f t="shared" si="2"/>
        <v>0</v>
      </c>
      <c r="M65" s="14">
        <v>3500.0</v>
      </c>
      <c r="N65" s="14">
        <f t="shared" si="3"/>
        <v>3500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ht="15.75" customHeight="1">
      <c r="A66" s="10">
        <v>65.0</v>
      </c>
      <c r="B66" s="10" t="s">
        <v>15</v>
      </c>
      <c r="C66" s="10" t="str">
        <f>VLOOKUP($E66,'Определяем вид'!$A$2:$B$16,2,0)</f>
        <v>Услуга</v>
      </c>
      <c r="D66" s="10" t="s">
        <v>16</v>
      </c>
      <c r="E66" s="10" t="s">
        <v>17</v>
      </c>
      <c r="F66" s="11">
        <v>45660.0</v>
      </c>
      <c r="G66" s="12">
        <f t="shared" si="1"/>
        <v>1</v>
      </c>
      <c r="H66" s="10"/>
      <c r="I66" s="10" t="str">
        <f>IFNA(VLOOKUP($H66,'Промокоды'!$A$2:$B$115,2,0),"")</f>
        <v/>
      </c>
      <c r="J66" s="10" t="str">
        <f>IFNA(VLOOKUP($I66,'Промокоды'!$E$2:$F$8,2,0),"")</f>
        <v/>
      </c>
      <c r="K66" s="10" t="str">
        <f>IFNA(VLOOKUP($H66,'Промокоды'!$A$2:$C$115,3,0),"")</f>
        <v/>
      </c>
      <c r="L66" s="13">
        <f t="shared" si="2"/>
        <v>0</v>
      </c>
      <c r="M66" s="14">
        <v>4500.0</v>
      </c>
      <c r="N66" s="14">
        <f t="shared" si="3"/>
        <v>4500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ht="15.75" customHeight="1">
      <c r="A67" s="10">
        <v>66.0</v>
      </c>
      <c r="B67" s="10" t="s">
        <v>15</v>
      </c>
      <c r="C67" s="10" t="str">
        <f>VLOOKUP($E67,'Определяем вид'!$A$2:$B$16,2,0)</f>
        <v>Услуга</v>
      </c>
      <c r="D67" s="10" t="s">
        <v>19</v>
      </c>
      <c r="E67" s="10" t="s">
        <v>18</v>
      </c>
      <c r="F67" s="11">
        <v>45660.0</v>
      </c>
      <c r="G67" s="12">
        <f t="shared" si="1"/>
        <v>1</v>
      </c>
      <c r="H67" s="10"/>
      <c r="I67" s="10" t="str">
        <f>IFNA(VLOOKUP($H67,'Промокоды'!$A$2:$B$115,2,0),"")</f>
        <v/>
      </c>
      <c r="J67" s="10" t="str">
        <f>IFNA(VLOOKUP($I67,'Промокоды'!$E$2:$F$8,2,0),"")</f>
        <v/>
      </c>
      <c r="K67" s="10" t="str">
        <f>IFNA(VLOOKUP($H67,'Промокоды'!$A$2:$C$115,3,0),"")</f>
        <v/>
      </c>
      <c r="L67" s="13">
        <f t="shared" si="2"/>
        <v>0</v>
      </c>
      <c r="M67" s="14">
        <v>3500.0</v>
      </c>
      <c r="N67" s="14">
        <f t="shared" si="3"/>
        <v>3500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ht="15.75" customHeight="1">
      <c r="A68" s="10">
        <v>67.0</v>
      </c>
      <c r="B68" s="10" t="s">
        <v>15</v>
      </c>
      <c r="C68" s="10" t="str">
        <f>VLOOKUP($E68,'Определяем вид'!$A$2:$B$16,2,0)</f>
        <v>Услуга</v>
      </c>
      <c r="D68" s="10" t="s">
        <v>16</v>
      </c>
      <c r="E68" s="10" t="s">
        <v>21</v>
      </c>
      <c r="F68" s="11">
        <v>45660.0</v>
      </c>
      <c r="G68" s="12">
        <f t="shared" si="1"/>
        <v>1</v>
      </c>
      <c r="H68" s="10"/>
      <c r="I68" s="10" t="str">
        <f>IFNA(VLOOKUP($H68,'Промокоды'!$A$2:$B$115,2,0),"")</f>
        <v/>
      </c>
      <c r="J68" s="10" t="str">
        <f>IFNA(VLOOKUP($I68,'Промокоды'!$E$2:$F$8,2,0),"")</f>
        <v/>
      </c>
      <c r="K68" s="10" t="str">
        <f>IFNA(VLOOKUP($H68,'Промокоды'!$A$2:$C$115,3,0),"")</f>
        <v/>
      </c>
      <c r="L68" s="13">
        <f t="shared" si="2"/>
        <v>0</v>
      </c>
      <c r="M68" s="14">
        <v>5500.0</v>
      </c>
      <c r="N68" s="14">
        <f t="shared" si="3"/>
        <v>5500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ht="15.75" customHeight="1">
      <c r="A69" s="10">
        <v>68.0</v>
      </c>
      <c r="B69" s="10" t="s">
        <v>15</v>
      </c>
      <c r="C69" s="10" t="str">
        <f>VLOOKUP($E69,'Определяем вид'!$A$2:$B$16,2,0)</f>
        <v>Услуга</v>
      </c>
      <c r="D69" s="10" t="s">
        <v>16</v>
      </c>
      <c r="E69" s="10" t="s">
        <v>21</v>
      </c>
      <c r="F69" s="11">
        <v>45660.0</v>
      </c>
      <c r="G69" s="12">
        <f t="shared" si="1"/>
        <v>1</v>
      </c>
      <c r="H69" s="10" t="s">
        <v>37</v>
      </c>
      <c r="I69" s="10">
        <f>IFNA(VLOOKUP($H69,'Промокоды'!$A$2:$B$115,2,0),"")</f>
        <v>6</v>
      </c>
      <c r="J69" s="10" t="str">
        <f>IFNA(VLOOKUP($I69,'Промокоды'!$E$2:$F$8,2,0),"")</f>
        <v>Реклама в VK</v>
      </c>
      <c r="K69" s="10">
        <f>IFNA(VLOOKUP($H69,'Промокоды'!$A$2:$C$115,3,0),"")</f>
        <v>0.2</v>
      </c>
      <c r="L69" s="13">
        <f t="shared" si="2"/>
        <v>1100</v>
      </c>
      <c r="M69" s="14">
        <v>5500.0</v>
      </c>
      <c r="N69" s="14">
        <f t="shared" si="3"/>
        <v>4400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ht="15.75" customHeight="1">
      <c r="A70" s="10">
        <v>69.0</v>
      </c>
      <c r="B70" s="10" t="s">
        <v>15</v>
      </c>
      <c r="C70" s="10" t="str">
        <f>VLOOKUP($E70,'Определяем вид'!$A$2:$B$16,2,0)</f>
        <v>Товар</v>
      </c>
      <c r="D70" s="10" t="s">
        <v>16</v>
      </c>
      <c r="E70" s="10" t="s">
        <v>23</v>
      </c>
      <c r="F70" s="11">
        <v>45660.0</v>
      </c>
      <c r="G70" s="12">
        <f t="shared" si="1"/>
        <v>1</v>
      </c>
      <c r="H70" s="10"/>
      <c r="I70" s="10" t="str">
        <f>IFNA(VLOOKUP($H70,'Промокоды'!$A$2:$B$115,2,0),"")</f>
        <v/>
      </c>
      <c r="J70" s="10" t="str">
        <f>IFNA(VLOOKUP($I70,'Промокоды'!$E$2:$F$8,2,0),"")</f>
        <v/>
      </c>
      <c r="K70" s="10" t="str">
        <f>IFNA(VLOOKUP($H70,'Промокоды'!$A$2:$C$115,3,0),"")</f>
        <v/>
      </c>
      <c r="L70" s="13">
        <f t="shared" si="2"/>
        <v>0</v>
      </c>
      <c r="M70" s="14">
        <v>1000.0</v>
      </c>
      <c r="N70" s="14">
        <f t="shared" si="3"/>
        <v>1000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ht="15.75" customHeight="1">
      <c r="A71" s="10">
        <v>70.0</v>
      </c>
      <c r="B71" s="10" t="s">
        <v>15</v>
      </c>
      <c r="C71" s="10" t="str">
        <f>VLOOKUP($E71,'Определяем вид'!$A$2:$B$16,2,0)</f>
        <v>Услуга</v>
      </c>
      <c r="D71" s="10" t="s">
        <v>19</v>
      </c>
      <c r="E71" s="10" t="s">
        <v>17</v>
      </c>
      <c r="F71" s="11">
        <v>45660.0</v>
      </c>
      <c r="G71" s="12">
        <f t="shared" si="1"/>
        <v>1</v>
      </c>
      <c r="H71" s="10"/>
      <c r="I71" s="10" t="str">
        <f>IFNA(VLOOKUP($H71,'Промокоды'!$A$2:$B$115,2,0),"")</f>
        <v/>
      </c>
      <c r="J71" s="10" t="str">
        <f>IFNA(VLOOKUP($I71,'Промокоды'!$E$2:$F$8,2,0),"")</f>
        <v/>
      </c>
      <c r="K71" s="10" t="str">
        <f>IFNA(VLOOKUP($H71,'Промокоды'!$A$2:$C$115,3,0),"")</f>
        <v/>
      </c>
      <c r="L71" s="13">
        <f t="shared" si="2"/>
        <v>0</v>
      </c>
      <c r="M71" s="14">
        <v>4500.0</v>
      </c>
      <c r="N71" s="14">
        <f t="shared" si="3"/>
        <v>4500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ht="15.75" customHeight="1">
      <c r="A72" s="10">
        <v>71.0</v>
      </c>
      <c r="B72" s="10" t="s">
        <v>15</v>
      </c>
      <c r="C72" s="10" t="str">
        <f>VLOOKUP($E72,'Определяем вид'!$A$2:$B$16,2,0)</f>
        <v>Услуга</v>
      </c>
      <c r="D72" s="10" t="s">
        <v>16</v>
      </c>
      <c r="E72" s="10" t="s">
        <v>21</v>
      </c>
      <c r="F72" s="11">
        <v>45660.0</v>
      </c>
      <c r="G72" s="12">
        <f t="shared" si="1"/>
        <v>1</v>
      </c>
      <c r="H72" s="10"/>
      <c r="I72" s="10" t="str">
        <f>IFNA(VLOOKUP($H72,'Промокоды'!$A$2:$B$115,2,0),"")</f>
        <v/>
      </c>
      <c r="J72" s="10" t="str">
        <f>IFNA(VLOOKUP($I72,'Промокоды'!$E$2:$F$8,2,0),"")</f>
        <v/>
      </c>
      <c r="K72" s="10" t="str">
        <f>IFNA(VLOOKUP($H72,'Промокоды'!$A$2:$C$115,3,0),"")</f>
        <v/>
      </c>
      <c r="L72" s="13">
        <f t="shared" si="2"/>
        <v>0</v>
      </c>
      <c r="M72" s="14">
        <v>5500.0</v>
      </c>
      <c r="N72" s="14">
        <f t="shared" si="3"/>
        <v>5500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ht="15.75" customHeight="1">
      <c r="A73" s="10">
        <v>72.0</v>
      </c>
      <c r="B73" s="10" t="s">
        <v>25</v>
      </c>
      <c r="C73" s="10" t="str">
        <f>VLOOKUP($E73,'Определяем вид'!$A$2:$B$16,2,0)</f>
        <v>Товар</v>
      </c>
      <c r="D73" s="10" t="s">
        <v>19</v>
      </c>
      <c r="E73" s="10" t="s">
        <v>35</v>
      </c>
      <c r="F73" s="11">
        <v>45660.0</v>
      </c>
      <c r="G73" s="12">
        <f t="shared" si="1"/>
        <v>1</v>
      </c>
      <c r="H73" s="10"/>
      <c r="I73" s="10" t="str">
        <f>IFNA(VLOOKUP($H73,'Промокоды'!$A$2:$B$115,2,0),"")</f>
        <v/>
      </c>
      <c r="J73" s="10" t="str">
        <f>IFNA(VLOOKUP($I73,'Промокоды'!$E$2:$F$8,2,0),"")</f>
        <v/>
      </c>
      <c r="K73" s="10" t="str">
        <f>IFNA(VLOOKUP($H73,'Промокоды'!$A$2:$C$115,3,0),"")</f>
        <v/>
      </c>
      <c r="L73" s="13">
        <f t="shared" si="2"/>
        <v>0</v>
      </c>
      <c r="M73" s="14">
        <v>500.0</v>
      </c>
      <c r="N73" s="14">
        <f t="shared" si="3"/>
        <v>500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ht="15.75" customHeight="1">
      <c r="A74" s="10">
        <v>73.0</v>
      </c>
      <c r="B74" s="10" t="s">
        <v>25</v>
      </c>
      <c r="C74" s="10" t="str">
        <f>VLOOKUP($E74,'Определяем вид'!$A$2:$B$16,2,0)</f>
        <v>Товар</v>
      </c>
      <c r="D74" s="10" t="s">
        <v>16</v>
      </c>
      <c r="E74" s="10" t="s">
        <v>33</v>
      </c>
      <c r="F74" s="11">
        <v>45660.0</v>
      </c>
      <c r="G74" s="12">
        <f t="shared" si="1"/>
        <v>1</v>
      </c>
      <c r="H74" s="10"/>
      <c r="I74" s="10" t="str">
        <f>IFNA(VLOOKUP($H74,'Промокоды'!$A$2:$B$115,2,0),"")</f>
        <v/>
      </c>
      <c r="J74" s="10" t="str">
        <f>IFNA(VLOOKUP($I74,'Промокоды'!$E$2:$F$8,2,0),"")</f>
        <v/>
      </c>
      <c r="K74" s="10" t="str">
        <f>IFNA(VLOOKUP($H74,'Промокоды'!$A$2:$C$115,3,0),"")</f>
        <v/>
      </c>
      <c r="L74" s="13">
        <f t="shared" si="2"/>
        <v>0</v>
      </c>
      <c r="M74" s="14">
        <v>1000.0</v>
      </c>
      <c r="N74" s="14">
        <f t="shared" si="3"/>
        <v>1000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ht="15.75" customHeight="1">
      <c r="A75" s="10">
        <v>74.0</v>
      </c>
      <c r="B75" s="10" t="s">
        <v>15</v>
      </c>
      <c r="C75" s="10" t="str">
        <f>VLOOKUP($E75,'Определяем вид'!$A$2:$B$16,2,0)</f>
        <v>Услуга</v>
      </c>
      <c r="D75" s="16" t="s">
        <v>16</v>
      </c>
      <c r="E75" s="10" t="s">
        <v>21</v>
      </c>
      <c r="F75" s="11">
        <v>45660.0</v>
      </c>
      <c r="G75" s="12">
        <f t="shared" si="1"/>
        <v>1</v>
      </c>
      <c r="H75" s="10"/>
      <c r="I75" s="10" t="str">
        <f>IFNA(VLOOKUP($H75,'Промокоды'!$A$2:$B$115,2,0),"")</f>
        <v/>
      </c>
      <c r="J75" s="10" t="str">
        <f>IFNA(VLOOKUP($I75,'Промокоды'!$E$2:$F$8,2,0),"")</f>
        <v/>
      </c>
      <c r="K75" s="10" t="str">
        <f>IFNA(VLOOKUP($H75,'Промокоды'!$A$2:$C$115,3,0),"")</f>
        <v/>
      </c>
      <c r="L75" s="13">
        <f t="shared" si="2"/>
        <v>0</v>
      </c>
      <c r="M75" s="14">
        <v>5500.0</v>
      </c>
      <c r="N75" s="14">
        <f t="shared" si="3"/>
        <v>5500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ht="15.75" customHeight="1">
      <c r="A76" s="10">
        <v>75.0</v>
      </c>
      <c r="B76" s="10" t="s">
        <v>25</v>
      </c>
      <c r="C76" s="10" t="str">
        <f>VLOOKUP($E76,'Определяем вид'!$A$2:$B$16,2,0)</f>
        <v>Товар</v>
      </c>
      <c r="D76" s="10" t="s">
        <v>16</v>
      </c>
      <c r="E76" s="10" t="s">
        <v>30</v>
      </c>
      <c r="F76" s="11">
        <v>45660.0</v>
      </c>
      <c r="G76" s="12">
        <f t="shared" si="1"/>
        <v>1</v>
      </c>
      <c r="H76" s="10"/>
      <c r="I76" s="10" t="str">
        <f>IFNA(VLOOKUP($H76,'Промокоды'!$A$2:$B$115,2,0),"")</f>
        <v/>
      </c>
      <c r="J76" s="10" t="str">
        <f>IFNA(VLOOKUP($I76,'Промокоды'!$E$2:$F$8,2,0),"")</f>
        <v/>
      </c>
      <c r="K76" s="10" t="str">
        <f>IFNA(VLOOKUP($H76,'Промокоды'!$A$2:$C$115,3,0),"")</f>
        <v/>
      </c>
      <c r="L76" s="13">
        <f t="shared" si="2"/>
        <v>0</v>
      </c>
      <c r="M76" s="14">
        <v>300.0</v>
      </c>
      <c r="N76" s="14">
        <f t="shared" si="3"/>
        <v>300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ht="15.75" customHeight="1">
      <c r="A77" s="10">
        <v>76.0</v>
      </c>
      <c r="B77" s="10" t="s">
        <v>15</v>
      </c>
      <c r="C77" s="10" t="str">
        <f>VLOOKUP($E77,'Определяем вид'!$A$2:$B$16,2,0)</f>
        <v>Услуга</v>
      </c>
      <c r="D77" s="10" t="s">
        <v>16</v>
      </c>
      <c r="E77" s="10" t="s">
        <v>21</v>
      </c>
      <c r="F77" s="11">
        <v>45660.0</v>
      </c>
      <c r="G77" s="12">
        <f t="shared" si="1"/>
        <v>1</v>
      </c>
      <c r="H77" s="10"/>
      <c r="I77" s="10" t="str">
        <f>IFNA(VLOOKUP($H77,'Промокоды'!$A$2:$B$115,2,0),"")</f>
        <v/>
      </c>
      <c r="J77" s="10" t="str">
        <f>IFNA(VLOOKUP($I77,'Промокоды'!$E$2:$F$8,2,0),"")</f>
        <v/>
      </c>
      <c r="K77" s="10" t="str">
        <f>IFNA(VLOOKUP($H77,'Промокоды'!$A$2:$C$115,3,0),"")</f>
        <v/>
      </c>
      <c r="L77" s="13">
        <f t="shared" si="2"/>
        <v>0</v>
      </c>
      <c r="M77" s="14">
        <v>5500.0</v>
      </c>
      <c r="N77" s="14">
        <f t="shared" si="3"/>
        <v>5500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ht="15.75" customHeight="1">
      <c r="A78" s="10">
        <v>77.0</v>
      </c>
      <c r="B78" s="10" t="s">
        <v>15</v>
      </c>
      <c r="C78" s="10" t="str">
        <f>VLOOKUP($E78,'Определяем вид'!$A$2:$B$16,2,0)</f>
        <v>Услуга</v>
      </c>
      <c r="D78" s="16" t="s">
        <v>16</v>
      </c>
      <c r="E78" s="10" t="s">
        <v>18</v>
      </c>
      <c r="F78" s="11">
        <v>45660.0</v>
      </c>
      <c r="G78" s="12">
        <f t="shared" si="1"/>
        <v>1</v>
      </c>
      <c r="H78" s="10"/>
      <c r="I78" s="10" t="str">
        <f>IFNA(VLOOKUP($H78,'Промокоды'!$A$2:$B$115,2,0),"")</f>
        <v/>
      </c>
      <c r="J78" s="10" t="str">
        <f>IFNA(VLOOKUP($I78,'Промокоды'!$E$2:$F$8,2,0),"")</f>
        <v/>
      </c>
      <c r="K78" s="10" t="str">
        <f>IFNA(VLOOKUP($H78,'Промокоды'!$A$2:$C$115,3,0),"")</f>
        <v/>
      </c>
      <c r="L78" s="13">
        <f t="shared" si="2"/>
        <v>0</v>
      </c>
      <c r="M78" s="14">
        <v>3500.0</v>
      </c>
      <c r="N78" s="14">
        <f t="shared" si="3"/>
        <v>3500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ht="15.75" customHeight="1">
      <c r="A79" s="10">
        <v>78.0</v>
      </c>
      <c r="B79" s="10" t="s">
        <v>15</v>
      </c>
      <c r="C79" s="10" t="str">
        <f>VLOOKUP($E79,'Определяем вид'!$A$2:$B$16,2,0)</f>
        <v>Услуга</v>
      </c>
      <c r="D79" s="16" t="s">
        <v>16</v>
      </c>
      <c r="E79" s="10" t="s">
        <v>17</v>
      </c>
      <c r="F79" s="11">
        <v>45660.0</v>
      </c>
      <c r="G79" s="12">
        <f t="shared" si="1"/>
        <v>1</v>
      </c>
      <c r="H79" s="10"/>
      <c r="I79" s="10" t="str">
        <f>IFNA(VLOOKUP($H79,'Промокоды'!$A$2:$B$115,2,0),"")</f>
        <v/>
      </c>
      <c r="J79" s="10" t="str">
        <f>IFNA(VLOOKUP($I79,'Промокоды'!$E$2:$F$8,2,0),"")</f>
        <v/>
      </c>
      <c r="K79" s="10" t="str">
        <f>IFNA(VLOOKUP($H79,'Промокоды'!$A$2:$C$115,3,0),"")</f>
        <v/>
      </c>
      <c r="L79" s="13">
        <f t="shared" si="2"/>
        <v>0</v>
      </c>
      <c r="M79" s="14">
        <v>4500.0</v>
      </c>
      <c r="N79" s="14">
        <f t="shared" si="3"/>
        <v>4500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ht="15.75" customHeight="1">
      <c r="A80" s="10">
        <v>79.0</v>
      </c>
      <c r="B80" s="10" t="s">
        <v>15</v>
      </c>
      <c r="C80" s="10" t="str">
        <f>VLOOKUP($E80,'Определяем вид'!$A$2:$B$16,2,0)</f>
        <v>Услуга</v>
      </c>
      <c r="D80" s="10" t="s">
        <v>16</v>
      </c>
      <c r="E80" s="10" t="s">
        <v>17</v>
      </c>
      <c r="F80" s="11">
        <v>45660.0</v>
      </c>
      <c r="G80" s="12">
        <f t="shared" si="1"/>
        <v>1</v>
      </c>
      <c r="H80" s="10" t="s">
        <v>38</v>
      </c>
      <c r="I80" s="10">
        <f>IFNA(VLOOKUP($H80,'Промокоды'!$A$2:$B$115,2,0),"")</f>
        <v>6</v>
      </c>
      <c r="J80" s="10" t="str">
        <f>IFNA(VLOOKUP($I80,'Промокоды'!$E$2:$F$8,2,0),"")</f>
        <v>Реклама в VK</v>
      </c>
      <c r="K80" s="10">
        <f>IFNA(VLOOKUP($H80,'Промокоды'!$A$2:$C$115,3,0),"")</f>
        <v>0.2</v>
      </c>
      <c r="L80" s="13">
        <f t="shared" si="2"/>
        <v>900</v>
      </c>
      <c r="M80" s="14">
        <v>4500.0</v>
      </c>
      <c r="N80" s="14">
        <f t="shared" si="3"/>
        <v>3600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ht="15.75" customHeight="1">
      <c r="A81" s="10">
        <v>80.0</v>
      </c>
      <c r="B81" s="10" t="s">
        <v>25</v>
      </c>
      <c r="C81" s="10" t="str">
        <f>VLOOKUP($E81,'Определяем вид'!$A$2:$B$16,2,0)</f>
        <v>Товар</v>
      </c>
      <c r="D81" s="10" t="s">
        <v>16</v>
      </c>
      <c r="E81" s="10" t="s">
        <v>33</v>
      </c>
      <c r="F81" s="11">
        <v>45660.0</v>
      </c>
      <c r="G81" s="12">
        <f t="shared" si="1"/>
        <v>1</v>
      </c>
      <c r="H81" s="10"/>
      <c r="I81" s="10" t="str">
        <f>IFNA(VLOOKUP($H81,'Промокоды'!$A$2:$B$115,2,0),"")</f>
        <v/>
      </c>
      <c r="J81" s="10" t="str">
        <f>IFNA(VLOOKUP($I81,'Промокоды'!$E$2:$F$8,2,0),"")</f>
        <v/>
      </c>
      <c r="K81" s="10" t="str">
        <f>IFNA(VLOOKUP($H81,'Промокоды'!$A$2:$C$115,3,0),"")</f>
        <v/>
      </c>
      <c r="L81" s="13">
        <f t="shared" si="2"/>
        <v>0</v>
      </c>
      <c r="M81" s="14">
        <v>1000.0</v>
      </c>
      <c r="N81" s="14">
        <f t="shared" si="3"/>
        <v>1000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ht="15.75" customHeight="1">
      <c r="A82" s="10">
        <v>81.0</v>
      </c>
      <c r="B82" s="10" t="s">
        <v>15</v>
      </c>
      <c r="C82" s="10" t="str">
        <f>VLOOKUP($E82,'Определяем вид'!$A$2:$B$16,2,0)</f>
        <v>Товар</v>
      </c>
      <c r="D82" s="10" t="s">
        <v>16</v>
      </c>
      <c r="E82" s="10" t="s">
        <v>23</v>
      </c>
      <c r="F82" s="11">
        <v>45660.0</v>
      </c>
      <c r="G82" s="12">
        <f t="shared" si="1"/>
        <v>1</v>
      </c>
      <c r="H82" s="10"/>
      <c r="I82" s="10" t="str">
        <f>IFNA(VLOOKUP($H82,'Промокоды'!$A$2:$B$115,2,0),"")</f>
        <v/>
      </c>
      <c r="J82" s="10" t="str">
        <f>IFNA(VLOOKUP($I82,'Промокоды'!$E$2:$F$8,2,0),"")</f>
        <v/>
      </c>
      <c r="K82" s="10" t="str">
        <f>IFNA(VLOOKUP($H82,'Промокоды'!$A$2:$C$115,3,0),"")</f>
        <v/>
      </c>
      <c r="L82" s="13">
        <f t="shared" si="2"/>
        <v>0</v>
      </c>
      <c r="M82" s="14">
        <v>1000.0</v>
      </c>
      <c r="N82" s="14">
        <f t="shared" si="3"/>
        <v>1000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ht="15.75" customHeight="1">
      <c r="A83" s="10">
        <v>82.0</v>
      </c>
      <c r="B83" s="10" t="s">
        <v>25</v>
      </c>
      <c r="C83" s="10" t="str">
        <f>VLOOKUP($E83,'Определяем вид'!$A$2:$B$16,2,0)</f>
        <v>Товар</v>
      </c>
      <c r="D83" s="10" t="s">
        <v>16</v>
      </c>
      <c r="E83" s="10" t="s">
        <v>35</v>
      </c>
      <c r="F83" s="11">
        <v>45660.0</v>
      </c>
      <c r="G83" s="12">
        <f t="shared" si="1"/>
        <v>1</v>
      </c>
      <c r="H83" s="10"/>
      <c r="I83" s="10" t="str">
        <f>IFNA(VLOOKUP($H83,'Промокоды'!$A$2:$B$115,2,0),"")</f>
        <v/>
      </c>
      <c r="J83" s="10" t="str">
        <f>IFNA(VLOOKUP($I83,'Промокоды'!$E$2:$F$8,2,0),"")</f>
        <v/>
      </c>
      <c r="K83" s="10" t="str">
        <f>IFNA(VLOOKUP($H83,'Промокоды'!$A$2:$C$115,3,0),"")</f>
        <v/>
      </c>
      <c r="L83" s="13">
        <f t="shared" si="2"/>
        <v>0</v>
      </c>
      <c r="M83" s="14">
        <v>500.0</v>
      </c>
      <c r="N83" s="14">
        <f t="shared" si="3"/>
        <v>500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ht="15.75" customHeight="1">
      <c r="A84" s="10">
        <v>83.0</v>
      </c>
      <c r="B84" s="10" t="s">
        <v>15</v>
      </c>
      <c r="C84" s="10" t="str">
        <f>VLOOKUP($E84,'Определяем вид'!$A$2:$B$16,2,0)</f>
        <v>Услуга</v>
      </c>
      <c r="D84" s="10" t="s">
        <v>16</v>
      </c>
      <c r="E84" s="10" t="s">
        <v>18</v>
      </c>
      <c r="F84" s="11">
        <v>45660.0</v>
      </c>
      <c r="G84" s="12">
        <f t="shared" si="1"/>
        <v>1</v>
      </c>
      <c r="H84" s="10"/>
      <c r="I84" s="10" t="str">
        <f>IFNA(VLOOKUP($H84,'Промокоды'!$A$2:$B$115,2,0),"")</f>
        <v/>
      </c>
      <c r="J84" s="10" t="str">
        <f>IFNA(VLOOKUP($I84,'Промокоды'!$E$2:$F$8,2,0),"")</f>
        <v/>
      </c>
      <c r="K84" s="10" t="str">
        <f>IFNA(VLOOKUP($H84,'Промокоды'!$A$2:$C$115,3,0),"")</f>
        <v/>
      </c>
      <c r="L84" s="13">
        <f t="shared" si="2"/>
        <v>0</v>
      </c>
      <c r="M84" s="14">
        <v>3500.0</v>
      </c>
      <c r="N84" s="14">
        <f t="shared" si="3"/>
        <v>3500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ht="15.75" customHeight="1">
      <c r="A85" s="10">
        <v>84.0</v>
      </c>
      <c r="B85" s="10" t="s">
        <v>15</v>
      </c>
      <c r="C85" s="10" t="str">
        <f>VLOOKUP($E85,'Определяем вид'!$A$2:$B$16,2,0)</f>
        <v>Услуга</v>
      </c>
      <c r="D85" s="10" t="s">
        <v>19</v>
      </c>
      <c r="E85" s="10" t="s">
        <v>21</v>
      </c>
      <c r="F85" s="11">
        <v>45660.0</v>
      </c>
      <c r="G85" s="12">
        <f t="shared" si="1"/>
        <v>1</v>
      </c>
      <c r="H85" s="10"/>
      <c r="I85" s="10" t="str">
        <f>IFNA(VLOOKUP($H85,'Промокоды'!$A$2:$B$115,2,0),"")</f>
        <v/>
      </c>
      <c r="J85" s="10" t="str">
        <f>IFNA(VLOOKUP($I85,'Промокоды'!$E$2:$F$8,2,0),"")</f>
        <v/>
      </c>
      <c r="K85" s="10" t="str">
        <f>IFNA(VLOOKUP($H85,'Промокоды'!$A$2:$C$115,3,0),"")</f>
        <v/>
      </c>
      <c r="L85" s="13">
        <f t="shared" si="2"/>
        <v>0</v>
      </c>
      <c r="M85" s="14">
        <v>5500.0</v>
      </c>
      <c r="N85" s="14">
        <f t="shared" si="3"/>
        <v>5500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ht="15.75" customHeight="1">
      <c r="A86" s="10">
        <v>85.0</v>
      </c>
      <c r="B86" s="10" t="s">
        <v>15</v>
      </c>
      <c r="C86" s="10" t="str">
        <f>VLOOKUP($E86,'Определяем вид'!$A$2:$B$16,2,0)</f>
        <v>Услуга</v>
      </c>
      <c r="D86" s="10" t="s">
        <v>16</v>
      </c>
      <c r="E86" s="10" t="s">
        <v>21</v>
      </c>
      <c r="F86" s="11">
        <v>45661.0</v>
      </c>
      <c r="G86" s="12">
        <f t="shared" si="1"/>
        <v>1</v>
      </c>
      <c r="H86" s="10"/>
      <c r="I86" s="10" t="str">
        <f>IFNA(VLOOKUP($H86,'Промокоды'!$A$2:$B$115,2,0),"")</f>
        <v/>
      </c>
      <c r="J86" s="10" t="str">
        <f>IFNA(VLOOKUP($I86,'Промокоды'!$E$2:$F$8,2,0),"")</f>
        <v/>
      </c>
      <c r="K86" s="10" t="str">
        <f>IFNA(VLOOKUP($H86,'Промокоды'!$A$2:$C$115,3,0),"")</f>
        <v/>
      </c>
      <c r="L86" s="13">
        <f t="shared" si="2"/>
        <v>0</v>
      </c>
      <c r="M86" s="14">
        <v>5500.0</v>
      </c>
      <c r="N86" s="14">
        <f t="shared" si="3"/>
        <v>5500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ht="15.75" customHeight="1">
      <c r="A87" s="10">
        <v>86.0</v>
      </c>
      <c r="B87" s="10" t="s">
        <v>15</v>
      </c>
      <c r="C87" s="10" t="str">
        <f>VLOOKUP($E87,'Определяем вид'!$A$2:$B$16,2,0)</f>
        <v>Услуга</v>
      </c>
      <c r="D87" s="10" t="s">
        <v>16</v>
      </c>
      <c r="E87" s="10" t="s">
        <v>21</v>
      </c>
      <c r="F87" s="11">
        <v>45661.0</v>
      </c>
      <c r="G87" s="12">
        <f t="shared" si="1"/>
        <v>1</v>
      </c>
      <c r="H87" s="10"/>
      <c r="I87" s="10" t="str">
        <f>IFNA(VLOOKUP($H87,'Промокоды'!$A$2:$B$115,2,0),"")</f>
        <v/>
      </c>
      <c r="J87" s="10" t="str">
        <f>IFNA(VLOOKUP($I87,'Промокоды'!$E$2:$F$8,2,0),"")</f>
        <v/>
      </c>
      <c r="K87" s="10" t="str">
        <f>IFNA(VLOOKUP($H87,'Промокоды'!$A$2:$C$115,3,0),"")</f>
        <v/>
      </c>
      <c r="L87" s="13">
        <f t="shared" si="2"/>
        <v>0</v>
      </c>
      <c r="M87" s="14">
        <v>5500.0</v>
      </c>
      <c r="N87" s="14">
        <f t="shared" si="3"/>
        <v>5500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ht="15.75" customHeight="1">
      <c r="A88" s="10">
        <v>87.0</v>
      </c>
      <c r="B88" s="10" t="s">
        <v>15</v>
      </c>
      <c r="C88" s="10" t="str">
        <f>VLOOKUP($E88,'Определяем вид'!$A$2:$B$16,2,0)</f>
        <v>Услуга</v>
      </c>
      <c r="D88" s="10" t="s">
        <v>16</v>
      </c>
      <c r="E88" s="10" t="s">
        <v>17</v>
      </c>
      <c r="F88" s="11">
        <v>45661.0</v>
      </c>
      <c r="G88" s="12">
        <f t="shared" si="1"/>
        <v>1</v>
      </c>
      <c r="H88" s="10"/>
      <c r="I88" s="10" t="str">
        <f>IFNA(VLOOKUP($H88,'Промокоды'!$A$2:$B$115,2,0),"")</f>
        <v/>
      </c>
      <c r="J88" s="10" t="str">
        <f>IFNA(VLOOKUP($I88,'Промокоды'!$E$2:$F$8,2,0),"")</f>
        <v/>
      </c>
      <c r="K88" s="10" t="str">
        <f>IFNA(VLOOKUP($H88,'Промокоды'!$A$2:$C$115,3,0),"")</f>
        <v/>
      </c>
      <c r="L88" s="13">
        <f t="shared" si="2"/>
        <v>0</v>
      </c>
      <c r="M88" s="14">
        <v>4500.0</v>
      </c>
      <c r="N88" s="14">
        <f t="shared" si="3"/>
        <v>4500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ht="15.75" customHeight="1">
      <c r="A89" s="10">
        <v>88.0</v>
      </c>
      <c r="B89" s="10" t="s">
        <v>15</v>
      </c>
      <c r="C89" s="10" t="str">
        <f>VLOOKUP($E89,'Определяем вид'!$A$2:$B$16,2,0)</f>
        <v>Товар</v>
      </c>
      <c r="D89" s="16" t="s">
        <v>16</v>
      </c>
      <c r="E89" s="10" t="s">
        <v>20</v>
      </c>
      <c r="F89" s="11">
        <v>45661.0</v>
      </c>
      <c r="G89" s="12">
        <f t="shared" si="1"/>
        <v>1</v>
      </c>
      <c r="H89" s="10"/>
      <c r="I89" s="10" t="str">
        <f>IFNA(VLOOKUP($H89,'Промокоды'!$A$2:$B$115,2,0),"")</f>
        <v/>
      </c>
      <c r="J89" s="10" t="str">
        <f>IFNA(VLOOKUP($I89,'Промокоды'!$E$2:$F$8,2,0),"")</f>
        <v/>
      </c>
      <c r="K89" s="10" t="str">
        <f>IFNA(VLOOKUP($H89,'Промокоды'!$A$2:$C$115,3,0),"")</f>
        <v/>
      </c>
      <c r="L89" s="13">
        <f t="shared" si="2"/>
        <v>0</v>
      </c>
      <c r="M89" s="14">
        <v>500.0</v>
      </c>
      <c r="N89" s="14">
        <f t="shared" si="3"/>
        <v>500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ht="15.75" customHeight="1">
      <c r="A90" s="10">
        <v>89.0</v>
      </c>
      <c r="B90" s="10" t="s">
        <v>15</v>
      </c>
      <c r="C90" s="10" t="str">
        <f>VLOOKUP($E90,'Определяем вид'!$A$2:$B$16,2,0)</f>
        <v>Услуга</v>
      </c>
      <c r="D90" s="16" t="s">
        <v>16</v>
      </c>
      <c r="E90" s="10" t="s">
        <v>17</v>
      </c>
      <c r="F90" s="11">
        <v>45661.0</v>
      </c>
      <c r="G90" s="12">
        <f t="shared" si="1"/>
        <v>1</v>
      </c>
      <c r="H90" s="10"/>
      <c r="I90" s="10" t="str">
        <f>IFNA(VLOOKUP($H90,'Промокоды'!$A$2:$B$115,2,0),"")</f>
        <v/>
      </c>
      <c r="J90" s="10" t="str">
        <f>IFNA(VLOOKUP($I90,'Промокоды'!$E$2:$F$8,2,0),"")</f>
        <v/>
      </c>
      <c r="K90" s="10" t="str">
        <f>IFNA(VLOOKUP($H90,'Промокоды'!$A$2:$C$115,3,0),"")</f>
        <v/>
      </c>
      <c r="L90" s="13">
        <f t="shared" si="2"/>
        <v>0</v>
      </c>
      <c r="M90" s="14">
        <v>4500.0</v>
      </c>
      <c r="N90" s="14">
        <f t="shared" si="3"/>
        <v>4500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ht="15.75" customHeight="1">
      <c r="A91" s="10">
        <v>90.0</v>
      </c>
      <c r="B91" s="10" t="s">
        <v>15</v>
      </c>
      <c r="C91" s="10" t="str">
        <f>VLOOKUP($E91,'Определяем вид'!$A$2:$B$16,2,0)</f>
        <v>Услуга</v>
      </c>
      <c r="D91" s="10" t="s">
        <v>16</v>
      </c>
      <c r="E91" s="10" t="s">
        <v>21</v>
      </c>
      <c r="F91" s="11">
        <v>45661.0</v>
      </c>
      <c r="G91" s="12">
        <f t="shared" si="1"/>
        <v>1</v>
      </c>
      <c r="H91" s="10"/>
      <c r="I91" s="10" t="str">
        <f>IFNA(VLOOKUP($H91,'Промокоды'!$A$2:$B$115,2,0),"")</f>
        <v/>
      </c>
      <c r="J91" s="10" t="str">
        <f>IFNA(VLOOKUP($I91,'Промокоды'!$E$2:$F$8,2,0),"")</f>
        <v/>
      </c>
      <c r="K91" s="10" t="str">
        <f>IFNA(VLOOKUP($H91,'Промокоды'!$A$2:$C$115,3,0),"")</f>
        <v/>
      </c>
      <c r="L91" s="13">
        <f t="shared" si="2"/>
        <v>0</v>
      </c>
      <c r="M91" s="14">
        <v>5500.0</v>
      </c>
      <c r="N91" s="14">
        <f t="shared" si="3"/>
        <v>5500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ht="15.75" customHeight="1">
      <c r="A92" s="10">
        <v>91.0</v>
      </c>
      <c r="B92" s="10" t="s">
        <v>15</v>
      </c>
      <c r="C92" s="10" t="str">
        <f>VLOOKUP($E92,'Определяем вид'!$A$2:$B$16,2,0)</f>
        <v>Товар</v>
      </c>
      <c r="D92" s="10" t="s">
        <v>16</v>
      </c>
      <c r="E92" s="10" t="s">
        <v>20</v>
      </c>
      <c r="F92" s="11">
        <v>45661.0</v>
      </c>
      <c r="G92" s="12">
        <f t="shared" si="1"/>
        <v>1</v>
      </c>
      <c r="H92" s="10"/>
      <c r="I92" s="10" t="str">
        <f>IFNA(VLOOKUP($H92,'Промокоды'!$A$2:$B$115,2,0),"")</f>
        <v/>
      </c>
      <c r="J92" s="10" t="str">
        <f>IFNA(VLOOKUP($I92,'Промокоды'!$E$2:$F$8,2,0),"")</f>
        <v/>
      </c>
      <c r="K92" s="10" t="str">
        <f>IFNA(VLOOKUP($H92,'Промокоды'!$A$2:$C$115,3,0),"")</f>
        <v/>
      </c>
      <c r="L92" s="13">
        <f t="shared" si="2"/>
        <v>0</v>
      </c>
      <c r="M92" s="14">
        <v>500.0</v>
      </c>
      <c r="N92" s="14">
        <f t="shared" si="3"/>
        <v>500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ht="15.75" customHeight="1">
      <c r="A93" s="10">
        <v>92.0</v>
      </c>
      <c r="B93" s="10" t="s">
        <v>15</v>
      </c>
      <c r="C93" s="10" t="str">
        <f>VLOOKUP($E93,'Определяем вид'!$A$2:$B$16,2,0)</f>
        <v>Услуга</v>
      </c>
      <c r="D93" s="10" t="s">
        <v>16</v>
      </c>
      <c r="E93" s="10" t="s">
        <v>18</v>
      </c>
      <c r="F93" s="11">
        <v>45661.0</v>
      </c>
      <c r="G93" s="12">
        <f t="shared" si="1"/>
        <v>1</v>
      </c>
      <c r="H93" s="10"/>
      <c r="I93" s="10" t="str">
        <f>IFNA(VLOOKUP($H93,'Промокоды'!$A$2:$B$115,2,0),"")</f>
        <v/>
      </c>
      <c r="J93" s="10" t="str">
        <f>IFNA(VLOOKUP($I93,'Промокоды'!$E$2:$F$8,2,0),"")</f>
        <v/>
      </c>
      <c r="K93" s="10" t="str">
        <f>IFNA(VLOOKUP($H93,'Промокоды'!$A$2:$C$115,3,0),"")</f>
        <v/>
      </c>
      <c r="L93" s="13">
        <f t="shared" si="2"/>
        <v>0</v>
      </c>
      <c r="M93" s="14">
        <v>3500.0</v>
      </c>
      <c r="N93" s="14">
        <f t="shared" si="3"/>
        <v>3500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 ht="15.75" customHeight="1">
      <c r="A94" s="10">
        <v>93.0</v>
      </c>
      <c r="B94" s="10" t="s">
        <v>15</v>
      </c>
      <c r="C94" s="10" t="str">
        <f>VLOOKUP($E94,'Определяем вид'!$A$2:$B$16,2,0)</f>
        <v>Услуга</v>
      </c>
      <c r="D94" s="10" t="s">
        <v>16</v>
      </c>
      <c r="E94" s="10" t="s">
        <v>21</v>
      </c>
      <c r="F94" s="11">
        <v>45661.0</v>
      </c>
      <c r="G94" s="12">
        <f t="shared" si="1"/>
        <v>1</v>
      </c>
      <c r="H94" s="10"/>
      <c r="I94" s="10" t="str">
        <f>IFNA(VLOOKUP($H94,'Промокоды'!$A$2:$B$115,2,0),"")</f>
        <v/>
      </c>
      <c r="J94" s="10" t="str">
        <f>IFNA(VLOOKUP($I94,'Промокоды'!$E$2:$F$8,2,0),"")</f>
        <v/>
      </c>
      <c r="K94" s="10" t="str">
        <f>IFNA(VLOOKUP($H94,'Промокоды'!$A$2:$C$115,3,0),"")</f>
        <v/>
      </c>
      <c r="L94" s="13">
        <f t="shared" si="2"/>
        <v>0</v>
      </c>
      <c r="M94" s="14">
        <v>5500.0</v>
      </c>
      <c r="N94" s="14">
        <f t="shared" si="3"/>
        <v>5500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 ht="15.75" customHeight="1">
      <c r="A95" s="10">
        <v>94.0</v>
      </c>
      <c r="B95" s="10" t="s">
        <v>25</v>
      </c>
      <c r="C95" s="10" t="str">
        <f>VLOOKUP($E95,'Определяем вид'!$A$2:$B$16,2,0)</f>
        <v>Товар</v>
      </c>
      <c r="D95" s="10" t="s">
        <v>16</v>
      </c>
      <c r="E95" s="10" t="s">
        <v>35</v>
      </c>
      <c r="F95" s="11">
        <v>45661.0</v>
      </c>
      <c r="G95" s="12">
        <f t="shared" si="1"/>
        <v>1</v>
      </c>
      <c r="H95" s="10"/>
      <c r="I95" s="10" t="str">
        <f>IFNA(VLOOKUP($H95,'Промокоды'!$A$2:$B$115,2,0),"")</f>
        <v/>
      </c>
      <c r="J95" s="10" t="str">
        <f>IFNA(VLOOKUP($I95,'Промокоды'!$E$2:$F$8,2,0),"")</f>
        <v/>
      </c>
      <c r="K95" s="10" t="str">
        <f>IFNA(VLOOKUP($H95,'Промокоды'!$A$2:$C$115,3,0),"")</f>
        <v/>
      </c>
      <c r="L95" s="13">
        <f t="shared" si="2"/>
        <v>0</v>
      </c>
      <c r="M95" s="14">
        <v>500.0</v>
      </c>
      <c r="N95" s="14">
        <f t="shared" si="3"/>
        <v>500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 ht="15.75" customHeight="1">
      <c r="A96" s="10">
        <v>95.0</v>
      </c>
      <c r="B96" s="10" t="s">
        <v>15</v>
      </c>
      <c r="C96" s="10" t="str">
        <f>VLOOKUP($E96,'Определяем вид'!$A$2:$B$16,2,0)</f>
        <v>Услуга</v>
      </c>
      <c r="D96" s="10" t="s">
        <v>16</v>
      </c>
      <c r="E96" s="10" t="s">
        <v>18</v>
      </c>
      <c r="F96" s="11">
        <v>45661.0</v>
      </c>
      <c r="G96" s="12">
        <f t="shared" si="1"/>
        <v>1</v>
      </c>
      <c r="H96" s="10"/>
      <c r="I96" s="10" t="str">
        <f>IFNA(VLOOKUP($H96,'Промокоды'!$A$2:$B$115,2,0),"")</f>
        <v/>
      </c>
      <c r="J96" s="10" t="str">
        <f>IFNA(VLOOKUP($I96,'Промокоды'!$E$2:$F$8,2,0),"")</f>
        <v/>
      </c>
      <c r="K96" s="10" t="str">
        <f>IFNA(VLOOKUP($H96,'Промокоды'!$A$2:$C$115,3,0),"")</f>
        <v/>
      </c>
      <c r="L96" s="13">
        <f t="shared" si="2"/>
        <v>0</v>
      </c>
      <c r="M96" s="14">
        <v>3500.0</v>
      </c>
      <c r="N96" s="14">
        <f t="shared" si="3"/>
        <v>3500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 ht="15.75" customHeight="1">
      <c r="A97" s="10">
        <v>96.0</v>
      </c>
      <c r="B97" s="10" t="s">
        <v>15</v>
      </c>
      <c r="C97" s="10" t="str">
        <f>VLOOKUP($E97,'Определяем вид'!$A$2:$B$16,2,0)</f>
        <v>Услуга</v>
      </c>
      <c r="D97" s="10" t="s">
        <v>16</v>
      </c>
      <c r="E97" s="10" t="s">
        <v>17</v>
      </c>
      <c r="F97" s="11">
        <v>45661.0</v>
      </c>
      <c r="G97" s="12">
        <f t="shared" si="1"/>
        <v>1</v>
      </c>
      <c r="H97" s="10"/>
      <c r="I97" s="10" t="str">
        <f>IFNA(VLOOKUP($H97,'Промокоды'!$A$2:$B$115,2,0),"")</f>
        <v/>
      </c>
      <c r="J97" s="10" t="str">
        <f>IFNA(VLOOKUP($I97,'Промокоды'!$E$2:$F$8,2,0),"")</f>
        <v/>
      </c>
      <c r="K97" s="10" t="str">
        <f>IFNA(VLOOKUP($H97,'Промокоды'!$A$2:$C$115,3,0),"")</f>
        <v/>
      </c>
      <c r="L97" s="13">
        <f t="shared" si="2"/>
        <v>0</v>
      </c>
      <c r="M97" s="14">
        <v>4500.0</v>
      </c>
      <c r="N97" s="14">
        <f t="shared" si="3"/>
        <v>4500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 ht="15.75" customHeight="1">
      <c r="A98" s="10">
        <v>97.0</v>
      </c>
      <c r="B98" s="10" t="s">
        <v>15</v>
      </c>
      <c r="C98" s="10" t="str">
        <f>VLOOKUP($E98,'Определяем вид'!$A$2:$B$16,2,0)</f>
        <v>Услуга</v>
      </c>
      <c r="D98" s="10" t="s">
        <v>16</v>
      </c>
      <c r="E98" s="10" t="s">
        <v>21</v>
      </c>
      <c r="F98" s="11">
        <v>45661.0</v>
      </c>
      <c r="G98" s="12">
        <f t="shared" si="1"/>
        <v>1</v>
      </c>
      <c r="H98" s="10"/>
      <c r="I98" s="10" t="str">
        <f>IFNA(VLOOKUP($H98,'Промокоды'!$A$2:$B$115,2,0),"")</f>
        <v/>
      </c>
      <c r="J98" s="10" t="str">
        <f>IFNA(VLOOKUP($I98,'Промокоды'!$E$2:$F$8,2,0),"")</f>
        <v/>
      </c>
      <c r="K98" s="10" t="str">
        <f>IFNA(VLOOKUP($H98,'Промокоды'!$A$2:$C$115,3,0),"")</f>
        <v/>
      </c>
      <c r="L98" s="13">
        <f t="shared" si="2"/>
        <v>0</v>
      </c>
      <c r="M98" s="14">
        <v>5500.0</v>
      </c>
      <c r="N98" s="14">
        <f t="shared" si="3"/>
        <v>5500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ht="15.75" customHeight="1">
      <c r="A99" s="10">
        <v>98.0</v>
      </c>
      <c r="B99" s="10" t="s">
        <v>15</v>
      </c>
      <c r="C99" s="10" t="str">
        <f>VLOOKUP($E99,'Определяем вид'!$A$2:$B$16,2,0)</f>
        <v>Товар</v>
      </c>
      <c r="D99" s="10" t="s">
        <v>16</v>
      </c>
      <c r="E99" s="10" t="s">
        <v>20</v>
      </c>
      <c r="F99" s="11">
        <v>45661.0</v>
      </c>
      <c r="G99" s="12">
        <f t="shared" si="1"/>
        <v>1</v>
      </c>
      <c r="H99" s="10"/>
      <c r="I99" s="10" t="str">
        <f>IFNA(VLOOKUP($H99,'Промокоды'!$A$2:$B$115,2,0),"")</f>
        <v/>
      </c>
      <c r="J99" s="10" t="str">
        <f>IFNA(VLOOKUP($I99,'Промокоды'!$E$2:$F$8,2,0),"")</f>
        <v/>
      </c>
      <c r="K99" s="10" t="str">
        <f>IFNA(VLOOKUP($H99,'Промокоды'!$A$2:$C$115,3,0),"")</f>
        <v/>
      </c>
      <c r="L99" s="13">
        <f t="shared" si="2"/>
        <v>0</v>
      </c>
      <c r="M99" s="14">
        <v>500.0</v>
      </c>
      <c r="N99" s="14">
        <f t="shared" si="3"/>
        <v>500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ht="15.75" customHeight="1">
      <c r="A100" s="10">
        <v>99.0</v>
      </c>
      <c r="B100" s="10" t="s">
        <v>25</v>
      </c>
      <c r="C100" s="10" t="str">
        <f>VLOOKUP($E100,'Определяем вид'!$A$2:$B$16,2,0)</f>
        <v>Товар</v>
      </c>
      <c r="D100" s="10" t="s">
        <v>16</v>
      </c>
      <c r="E100" s="10" t="s">
        <v>33</v>
      </c>
      <c r="F100" s="11">
        <v>45661.0</v>
      </c>
      <c r="G100" s="12">
        <f t="shared" si="1"/>
        <v>1</v>
      </c>
      <c r="H100" s="10"/>
      <c r="I100" s="10" t="str">
        <f>IFNA(VLOOKUP($H100,'Промокоды'!$A$2:$B$115,2,0),"")</f>
        <v/>
      </c>
      <c r="J100" s="10" t="str">
        <f>IFNA(VLOOKUP($I100,'Промокоды'!$E$2:$F$8,2,0),"")</f>
        <v/>
      </c>
      <c r="K100" s="10" t="str">
        <f>IFNA(VLOOKUP($H100,'Промокоды'!$A$2:$C$115,3,0),"")</f>
        <v/>
      </c>
      <c r="L100" s="13">
        <f t="shared" si="2"/>
        <v>0</v>
      </c>
      <c r="M100" s="14">
        <v>1000.0</v>
      </c>
      <c r="N100" s="14">
        <f t="shared" si="3"/>
        <v>1000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ht="15.75" customHeight="1">
      <c r="A101" s="10">
        <v>100.0</v>
      </c>
      <c r="B101" s="10" t="s">
        <v>15</v>
      </c>
      <c r="C101" s="10" t="str">
        <f>VLOOKUP($E101,'Определяем вид'!$A$2:$B$16,2,0)</f>
        <v>Услуга</v>
      </c>
      <c r="D101" s="10" t="s">
        <v>16</v>
      </c>
      <c r="E101" s="10" t="s">
        <v>18</v>
      </c>
      <c r="F101" s="11">
        <v>45661.0</v>
      </c>
      <c r="G101" s="12">
        <f t="shared" si="1"/>
        <v>1</v>
      </c>
      <c r="H101" s="10"/>
      <c r="I101" s="10" t="str">
        <f>IFNA(VLOOKUP($H101,'Промокоды'!$A$2:$B$115,2,0),"")</f>
        <v/>
      </c>
      <c r="J101" s="10" t="str">
        <f>IFNA(VLOOKUP($I101,'Промокоды'!$E$2:$F$8,2,0),"")</f>
        <v/>
      </c>
      <c r="K101" s="10" t="str">
        <f>IFNA(VLOOKUP($H101,'Промокоды'!$A$2:$C$115,3,0),"")</f>
        <v/>
      </c>
      <c r="L101" s="13">
        <f t="shared" si="2"/>
        <v>0</v>
      </c>
      <c r="M101" s="14">
        <v>3500.0</v>
      </c>
      <c r="N101" s="14">
        <f t="shared" si="3"/>
        <v>3500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 ht="15.75" customHeight="1">
      <c r="A102" s="10">
        <v>101.0</v>
      </c>
      <c r="B102" s="10" t="s">
        <v>15</v>
      </c>
      <c r="C102" s="10" t="str">
        <f>VLOOKUP($E102,'Определяем вид'!$A$2:$B$16,2,0)</f>
        <v>Услуга</v>
      </c>
      <c r="D102" s="10" t="s">
        <v>16</v>
      </c>
      <c r="E102" s="10" t="s">
        <v>17</v>
      </c>
      <c r="F102" s="11">
        <v>45661.0</v>
      </c>
      <c r="G102" s="12">
        <f t="shared" si="1"/>
        <v>1</v>
      </c>
      <c r="H102" s="10"/>
      <c r="I102" s="10" t="str">
        <f>IFNA(VLOOKUP($H102,'Промокоды'!$A$2:$B$115,2,0),"")</f>
        <v/>
      </c>
      <c r="J102" s="10" t="str">
        <f>IFNA(VLOOKUP($I102,'Промокоды'!$E$2:$F$8,2,0),"")</f>
        <v/>
      </c>
      <c r="K102" s="10" t="str">
        <f>IFNA(VLOOKUP($H102,'Промокоды'!$A$2:$C$115,3,0),"")</f>
        <v/>
      </c>
      <c r="L102" s="13">
        <f t="shared" si="2"/>
        <v>0</v>
      </c>
      <c r="M102" s="14">
        <v>4500.0</v>
      </c>
      <c r="N102" s="14">
        <f t="shared" si="3"/>
        <v>4500</v>
      </c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ht="15.75" customHeight="1">
      <c r="A103" s="10">
        <v>102.0</v>
      </c>
      <c r="B103" s="10" t="s">
        <v>15</v>
      </c>
      <c r="C103" s="10" t="str">
        <f>VLOOKUP($E103,'Определяем вид'!$A$2:$B$16,2,0)</f>
        <v>Товар</v>
      </c>
      <c r="D103" s="10" t="s">
        <v>16</v>
      </c>
      <c r="E103" s="10" t="s">
        <v>28</v>
      </c>
      <c r="F103" s="11">
        <v>45661.0</v>
      </c>
      <c r="G103" s="12">
        <f t="shared" si="1"/>
        <v>1</v>
      </c>
      <c r="H103" s="10"/>
      <c r="I103" s="10" t="str">
        <f>IFNA(VLOOKUP($H103,'Промокоды'!$A$2:$B$115,2,0),"")</f>
        <v/>
      </c>
      <c r="J103" s="10" t="str">
        <f>IFNA(VLOOKUP($I103,'Промокоды'!$E$2:$F$8,2,0),"")</f>
        <v/>
      </c>
      <c r="K103" s="10" t="str">
        <f>IFNA(VLOOKUP($H103,'Промокоды'!$A$2:$C$115,3,0),"")</f>
        <v/>
      </c>
      <c r="L103" s="13">
        <f t="shared" si="2"/>
        <v>0</v>
      </c>
      <c r="M103" s="14">
        <v>300.0</v>
      </c>
      <c r="N103" s="14">
        <f t="shared" si="3"/>
        <v>300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ht="15.75" customHeight="1">
      <c r="A104" s="10">
        <v>103.0</v>
      </c>
      <c r="B104" s="10" t="s">
        <v>15</v>
      </c>
      <c r="C104" s="10" t="str">
        <f>VLOOKUP($E104,'Определяем вид'!$A$2:$B$16,2,0)</f>
        <v>Товар</v>
      </c>
      <c r="D104" s="10" t="s">
        <v>16</v>
      </c>
      <c r="E104" s="10" t="s">
        <v>23</v>
      </c>
      <c r="F104" s="11">
        <v>45661.0</v>
      </c>
      <c r="G104" s="12">
        <f t="shared" si="1"/>
        <v>1</v>
      </c>
      <c r="H104" s="10"/>
      <c r="I104" s="10" t="str">
        <f>IFNA(VLOOKUP($H104,'Промокоды'!$A$2:$B$115,2,0),"")</f>
        <v/>
      </c>
      <c r="J104" s="10" t="str">
        <f>IFNA(VLOOKUP($I104,'Промокоды'!$E$2:$F$8,2,0),"")</f>
        <v/>
      </c>
      <c r="K104" s="10" t="str">
        <f>IFNA(VLOOKUP($H104,'Промокоды'!$A$2:$C$115,3,0),"")</f>
        <v/>
      </c>
      <c r="L104" s="13">
        <f t="shared" si="2"/>
        <v>0</v>
      </c>
      <c r="M104" s="14">
        <v>1000.0</v>
      </c>
      <c r="N104" s="14">
        <f t="shared" si="3"/>
        <v>1000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ht="15.75" customHeight="1">
      <c r="A105" s="10">
        <v>104.0</v>
      </c>
      <c r="B105" s="10" t="s">
        <v>15</v>
      </c>
      <c r="C105" s="10" t="str">
        <f>VLOOKUP($E105,'Определяем вид'!$A$2:$B$16,2,0)</f>
        <v>Услуга</v>
      </c>
      <c r="D105" s="10" t="s">
        <v>16</v>
      </c>
      <c r="E105" s="10" t="s">
        <v>18</v>
      </c>
      <c r="F105" s="11">
        <v>45661.0</v>
      </c>
      <c r="G105" s="12">
        <f t="shared" si="1"/>
        <v>1</v>
      </c>
      <c r="H105" s="10"/>
      <c r="I105" s="10" t="str">
        <f>IFNA(VLOOKUP($H105,'Промокоды'!$A$2:$B$115,2,0),"")</f>
        <v/>
      </c>
      <c r="J105" s="10" t="str">
        <f>IFNA(VLOOKUP($I105,'Промокоды'!$E$2:$F$8,2,0),"")</f>
        <v/>
      </c>
      <c r="K105" s="10" t="str">
        <f>IFNA(VLOOKUP($H105,'Промокоды'!$A$2:$C$115,3,0),"")</f>
        <v/>
      </c>
      <c r="L105" s="13">
        <f t="shared" si="2"/>
        <v>0</v>
      </c>
      <c r="M105" s="14">
        <v>3500.0</v>
      </c>
      <c r="N105" s="14">
        <f t="shared" si="3"/>
        <v>3500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ht="15.75" customHeight="1">
      <c r="A106" s="10">
        <v>105.0</v>
      </c>
      <c r="B106" s="10" t="s">
        <v>15</v>
      </c>
      <c r="C106" s="10" t="str">
        <f>VLOOKUP($E106,'Определяем вид'!$A$2:$B$16,2,0)</f>
        <v>Услуга</v>
      </c>
      <c r="D106" s="10" t="s">
        <v>16</v>
      </c>
      <c r="E106" s="10" t="s">
        <v>21</v>
      </c>
      <c r="F106" s="11">
        <v>45661.0</v>
      </c>
      <c r="G106" s="12">
        <f t="shared" si="1"/>
        <v>1</v>
      </c>
      <c r="H106" s="10"/>
      <c r="I106" s="10" t="str">
        <f>IFNA(VLOOKUP($H106,'Промокоды'!$A$2:$B$115,2,0),"")</f>
        <v/>
      </c>
      <c r="J106" s="10" t="str">
        <f>IFNA(VLOOKUP($I106,'Промокоды'!$E$2:$F$8,2,0),"")</f>
        <v/>
      </c>
      <c r="K106" s="10" t="str">
        <f>IFNA(VLOOKUP($H106,'Промокоды'!$A$2:$C$115,3,0),"")</f>
        <v/>
      </c>
      <c r="L106" s="13">
        <f t="shared" si="2"/>
        <v>0</v>
      </c>
      <c r="M106" s="14">
        <v>5500.0</v>
      </c>
      <c r="N106" s="14">
        <f t="shared" si="3"/>
        <v>5500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ht="15.75" customHeight="1">
      <c r="A107" s="10">
        <v>106.0</v>
      </c>
      <c r="B107" s="10" t="s">
        <v>15</v>
      </c>
      <c r="C107" s="10" t="str">
        <f>VLOOKUP($E107,'Определяем вид'!$A$2:$B$16,2,0)</f>
        <v>Услуга</v>
      </c>
      <c r="D107" s="10" t="s">
        <v>16</v>
      </c>
      <c r="E107" s="10" t="s">
        <v>17</v>
      </c>
      <c r="F107" s="11">
        <v>45661.0</v>
      </c>
      <c r="G107" s="12">
        <f t="shared" si="1"/>
        <v>1</v>
      </c>
      <c r="H107" s="10"/>
      <c r="I107" s="10" t="str">
        <f>IFNA(VLOOKUP($H107,'Промокоды'!$A$2:$B$115,2,0),"")</f>
        <v/>
      </c>
      <c r="J107" s="10" t="str">
        <f>IFNA(VLOOKUP($I107,'Промокоды'!$E$2:$F$8,2,0),"")</f>
        <v/>
      </c>
      <c r="K107" s="10" t="str">
        <f>IFNA(VLOOKUP($H107,'Промокоды'!$A$2:$C$115,3,0),"")</f>
        <v/>
      </c>
      <c r="L107" s="13">
        <f t="shared" si="2"/>
        <v>0</v>
      </c>
      <c r="M107" s="14">
        <v>4500.0</v>
      </c>
      <c r="N107" s="14">
        <f t="shared" si="3"/>
        <v>4500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ht="15.75" customHeight="1">
      <c r="A108" s="10">
        <v>107.0</v>
      </c>
      <c r="B108" s="10" t="s">
        <v>25</v>
      </c>
      <c r="C108" s="10" t="str">
        <f>VLOOKUP($E108,'Определяем вид'!$A$2:$B$16,2,0)</f>
        <v>Товар</v>
      </c>
      <c r="D108" s="10" t="s">
        <v>19</v>
      </c>
      <c r="E108" s="10" t="s">
        <v>30</v>
      </c>
      <c r="F108" s="11">
        <v>45661.0</v>
      </c>
      <c r="G108" s="12">
        <f t="shared" si="1"/>
        <v>1</v>
      </c>
      <c r="H108" s="10"/>
      <c r="I108" s="10" t="str">
        <f>IFNA(VLOOKUP($H108,'Промокоды'!$A$2:$B$115,2,0),"")</f>
        <v/>
      </c>
      <c r="J108" s="10" t="str">
        <f>IFNA(VLOOKUP($I108,'Промокоды'!$E$2:$F$8,2,0),"")</f>
        <v/>
      </c>
      <c r="K108" s="10" t="str">
        <f>IFNA(VLOOKUP($H108,'Промокоды'!$A$2:$C$115,3,0),"")</f>
        <v/>
      </c>
      <c r="L108" s="13">
        <f t="shared" si="2"/>
        <v>0</v>
      </c>
      <c r="M108" s="14">
        <v>300.0</v>
      </c>
      <c r="N108" s="14">
        <f t="shared" si="3"/>
        <v>300</v>
      </c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ht="15.75" customHeight="1">
      <c r="A109" s="10">
        <v>108.0</v>
      </c>
      <c r="B109" s="10" t="s">
        <v>15</v>
      </c>
      <c r="C109" s="10" t="str">
        <f>VLOOKUP($E109,'Определяем вид'!$A$2:$B$16,2,0)</f>
        <v>Услуга</v>
      </c>
      <c r="D109" s="10" t="s">
        <v>16</v>
      </c>
      <c r="E109" s="10" t="s">
        <v>21</v>
      </c>
      <c r="F109" s="11">
        <v>45661.0</v>
      </c>
      <c r="G109" s="12">
        <f t="shared" si="1"/>
        <v>1</v>
      </c>
      <c r="H109" s="10"/>
      <c r="I109" s="10" t="str">
        <f>IFNA(VLOOKUP($H109,'Промокоды'!$A$2:$B$115,2,0),"")</f>
        <v/>
      </c>
      <c r="J109" s="10" t="str">
        <f>IFNA(VLOOKUP($I109,'Промокоды'!$E$2:$F$8,2,0),"")</f>
        <v/>
      </c>
      <c r="K109" s="10" t="str">
        <f>IFNA(VLOOKUP($H109,'Промокоды'!$A$2:$C$115,3,0),"")</f>
        <v/>
      </c>
      <c r="L109" s="13">
        <f t="shared" si="2"/>
        <v>0</v>
      </c>
      <c r="M109" s="14">
        <v>5500.0</v>
      </c>
      <c r="N109" s="14">
        <f t="shared" si="3"/>
        <v>5500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ht="15.75" customHeight="1">
      <c r="A110" s="10">
        <v>109.0</v>
      </c>
      <c r="B110" s="10" t="s">
        <v>15</v>
      </c>
      <c r="C110" s="10" t="str">
        <f>VLOOKUP($E110,'Определяем вид'!$A$2:$B$16,2,0)</f>
        <v>Услуга</v>
      </c>
      <c r="D110" s="10" t="s">
        <v>16</v>
      </c>
      <c r="E110" s="10" t="s">
        <v>21</v>
      </c>
      <c r="F110" s="11">
        <v>45661.0</v>
      </c>
      <c r="G110" s="12">
        <f t="shared" si="1"/>
        <v>1</v>
      </c>
      <c r="H110" s="10" t="s">
        <v>39</v>
      </c>
      <c r="I110" s="10">
        <f>IFNA(VLOOKUP($H110,'Промокоды'!$A$2:$B$115,2,0),"")</f>
        <v>2</v>
      </c>
      <c r="J110" s="10" t="str">
        <f>IFNA(VLOOKUP($I110,'Промокоды'!$E$2:$F$8,2,0),"")</f>
        <v>Поисковые запросы в Гугле</v>
      </c>
      <c r="K110" s="10">
        <f>IFNA(VLOOKUP($H110,'Промокоды'!$A$2:$C$115,3,0),"")</f>
        <v>0.1</v>
      </c>
      <c r="L110" s="13">
        <f t="shared" si="2"/>
        <v>550</v>
      </c>
      <c r="M110" s="14">
        <v>5500.0</v>
      </c>
      <c r="N110" s="14">
        <f t="shared" si="3"/>
        <v>4950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ht="15.75" customHeight="1">
      <c r="A111" s="10">
        <v>110.0</v>
      </c>
      <c r="B111" s="10" t="s">
        <v>15</v>
      </c>
      <c r="C111" s="10" t="str">
        <f>VLOOKUP($E111,'Определяем вид'!$A$2:$B$16,2,0)</f>
        <v>Услуга</v>
      </c>
      <c r="D111" s="10" t="s">
        <v>19</v>
      </c>
      <c r="E111" s="10" t="s">
        <v>18</v>
      </c>
      <c r="F111" s="11">
        <v>45661.0</v>
      </c>
      <c r="G111" s="12">
        <f t="shared" si="1"/>
        <v>1</v>
      </c>
      <c r="H111" s="10"/>
      <c r="I111" s="10" t="str">
        <f>IFNA(VLOOKUP($H111,'Промокоды'!$A$2:$B$115,2,0),"")</f>
        <v/>
      </c>
      <c r="J111" s="10" t="str">
        <f>IFNA(VLOOKUP($I111,'Промокоды'!$E$2:$F$8,2,0),"")</f>
        <v/>
      </c>
      <c r="K111" s="10" t="str">
        <f>IFNA(VLOOKUP($H111,'Промокоды'!$A$2:$C$115,3,0),"")</f>
        <v/>
      </c>
      <c r="L111" s="13">
        <f t="shared" si="2"/>
        <v>0</v>
      </c>
      <c r="M111" s="14">
        <v>3500.0</v>
      </c>
      <c r="N111" s="14">
        <f t="shared" si="3"/>
        <v>3500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ht="15.75" customHeight="1">
      <c r="A112" s="10">
        <v>111.0</v>
      </c>
      <c r="B112" s="10" t="s">
        <v>15</v>
      </c>
      <c r="C112" s="10" t="str">
        <f>VLOOKUP($E112,'Определяем вид'!$A$2:$B$16,2,0)</f>
        <v>Услуга</v>
      </c>
      <c r="D112" s="10" t="s">
        <v>19</v>
      </c>
      <c r="E112" s="10" t="s">
        <v>21</v>
      </c>
      <c r="F112" s="11">
        <v>45661.0</v>
      </c>
      <c r="G112" s="12">
        <f t="shared" si="1"/>
        <v>1</v>
      </c>
      <c r="H112" s="10"/>
      <c r="I112" s="10" t="str">
        <f>IFNA(VLOOKUP($H112,'Промокоды'!$A$2:$B$115,2,0),"")</f>
        <v/>
      </c>
      <c r="J112" s="10" t="str">
        <f>IFNA(VLOOKUP($I112,'Промокоды'!$E$2:$F$8,2,0),"")</f>
        <v/>
      </c>
      <c r="K112" s="10" t="str">
        <f>IFNA(VLOOKUP($H112,'Промокоды'!$A$2:$C$115,3,0),"")</f>
        <v/>
      </c>
      <c r="L112" s="13">
        <f t="shared" si="2"/>
        <v>0</v>
      </c>
      <c r="M112" s="14">
        <v>5500.0</v>
      </c>
      <c r="N112" s="14">
        <f t="shared" si="3"/>
        <v>5500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ht="15.75" customHeight="1">
      <c r="A113" s="10">
        <v>112.0</v>
      </c>
      <c r="B113" s="10" t="s">
        <v>15</v>
      </c>
      <c r="C113" s="10" t="str">
        <f>VLOOKUP($E113,'Определяем вид'!$A$2:$B$16,2,0)</f>
        <v>Товар</v>
      </c>
      <c r="D113" s="10" t="s">
        <v>16</v>
      </c>
      <c r="E113" s="10" t="s">
        <v>28</v>
      </c>
      <c r="F113" s="11">
        <v>45661.0</v>
      </c>
      <c r="G113" s="12">
        <f t="shared" si="1"/>
        <v>1</v>
      </c>
      <c r="H113" s="10"/>
      <c r="I113" s="10" t="str">
        <f>IFNA(VLOOKUP($H113,'Промокоды'!$A$2:$B$115,2,0),"")</f>
        <v/>
      </c>
      <c r="J113" s="10" t="str">
        <f>IFNA(VLOOKUP($I113,'Промокоды'!$E$2:$F$8,2,0),"")</f>
        <v/>
      </c>
      <c r="K113" s="10" t="str">
        <f>IFNA(VLOOKUP($H113,'Промокоды'!$A$2:$C$115,3,0),"")</f>
        <v/>
      </c>
      <c r="L113" s="13">
        <f t="shared" si="2"/>
        <v>0</v>
      </c>
      <c r="M113" s="14">
        <v>300.0</v>
      </c>
      <c r="N113" s="14">
        <f t="shared" si="3"/>
        <v>300</v>
      </c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ht="15.75" customHeight="1">
      <c r="A114" s="10">
        <v>113.0</v>
      </c>
      <c r="B114" s="10" t="s">
        <v>25</v>
      </c>
      <c r="C114" s="10" t="str">
        <f>VLOOKUP($E114,'Определяем вид'!$A$2:$B$16,2,0)</f>
        <v>Товар</v>
      </c>
      <c r="D114" s="10" t="s">
        <v>19</v>
      </c>
      <c r="E114" s="10" t="s">
        <v>33</v>
      </c>
      <c r="F114" s="11">
        <v>45662.0</v>
      </c>
      <c r="G114" s="12">
        <f t="shared" si="1"/>
        <v>1</v>
      </c>
      <c r="H114" s="10"/>
      <c r="I114" s="10" t="str">
        <f>IFNA(VLOOKUP($H114,'Промокоды'!$A$2:$B$115,2,0),"")</f>
        <v/>
      </c>
      <c r="J114" s="10" t="str">
        <f>IFNA(VLOOKUP($I114,'Промокоды'!$E$2:$F$8,2,0),"")</f>
        <v/>
      </c>
      <c r="K114" s="10" t="str">
        <f>IFNA(VLOOKUP($H114,'Промокоды'!$A$2:$C$115,3,0),"")</f>
        <v/>
      </c>
      <c r="L114" s="13">
        <f t="shared" si="2"/>
        <v>0</v>
      </c>
      <c r="M114" s="14">
        <v>1000.0</v>
      </c>
      <c r="N114" s="14">
        <f t="shared" si="3"/>
        <v>1000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ht="15.75" customHeight="1">
      <c r="A115" s="10">
        <v>114.0</v>
      </c>
      <c r="B115" s="10" t="s">
        <v>15</v>
      </c>
      <c r="C115" s="10" t="str">
        <f>VLOOKUP($E115,'Определяем вид'!$A$2:$B$16,2,0)</f>
        <v>Услуга</v>
      </c>
      <c r="D115" s="10" t="s">
        <v>16</v>
      </c>
      <c r="E115" s="10" t="s">
        <v>17</v>
      </c>
      <c r="F115" s="11">
        <v>45662.0</v>
      </c>
      <c r="G115" s="12">
        <f t="shared" si="1"/>
        <v>1</v>
      </c>
      <c r="H115" s="10"/>
      <c r="I115" s="10" t="str">
        <f>IFNA(VLOOKUP($H115,'Промокоды'!$A$2:$B$115,2,0),"")</f>
        <v/>
      </c>
      <c r="J115" s="10" t="str">
        <f>IFNA(VLOOKUP($I115,'Промокоды'!$E$2:$F$8,2,0),"")</f>
        <v/>
      </c>
      <c r="K115" s="10" t="str">
        <f>IFNA(VLOOKUP($H115,'Промокоды'!$A$2:$C$115,3,0),"")</f>
        <v/>
      </c>
      <c r="L115" s="13">
        <f t="shared" si="2"/>
        <v>0</v>
      </c>
      <c r="M115" s="14">
        <v>4500.0</v>
      </c>
      <c r="N115" s="14">
        <f t="shared" si="3"/>
        <v>4500</v>
      </c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ht="15.75" customHeight="1">
      <c r="A116" s="10">
        <v>115.0</v>
      </c>
      <c r="B116" s="10" t="s">
        <v>15</v>
      </c>
      <c r="C116" s="10" t="str">
        <f>VLOOKUP($E116,'Определяем вид'!$A$2:$B$16,2,0)</f>
        <v>Услуга</v>
      </c>
      <c r="D116" s="10" t="s">
        <v>19</v>
      </c>
      <c r="E116" s="10" t="s">
        <v>21</v>
      </c>
      <c r="F116" s="11">
        <v>45662.0</v>
      </c>
      <c r="G116" s="12">
        <f t="shared" si="1"/>
        <v>1</v>
      </c>
      <c r="H116" s="10"/>
      <c r="I116" s="10" t="str">
        <f>IFNA(VLOOKUP($H116,'Промокоды'!$A$2:$B$115,2,0),"")</f>
        <v/>
      </c>
      <c r="J116" s="10" t="str">
        <f>IFNA(VLOOKUP($I116,'Промокоды'!$E$2:$F$8,2,0),"")</f>
        <v/>
      </c>
      <c r="K116" s="10" t="str">
        <f>IFNA(VLOOKUP($H116,'Промокоды'!$A$2:$C$115,3,0),"")</f>
        <v/>
      </c>
      <c r="L116" s="13">
        <f t="shared" si="2"/>
        <v>0</v>
      </c>
      <c r="M116" s="14">
        <v>5500.0</v>
      </c>
      <c r="N116" s="14">
        <f t="shared" si="3"/>
        <v>5500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ht="15.75" customHeight="1">
      <c r="A117" s="10">
        <v>116.0</v>
      </c>
      <c r="B117" s="10" t="s">
        <v>15</v>
      </c>
      <c r="C117" s="10" t="str">
        <f>VLOOKUP($E117,'Определяем вид'!$A$2:$B$16,2,0)</f>
        <v>Услуга</v>
      </c>
      <c r="D117" s="10" t="s">
        <v>19</v>
      </c>
      <c r="E117" s="10" t="s">
        <v>17</v>
      </c>
      <c r="F117" s="11">
        <v>45662.0</v>
      </c>
      <c r="G117" s="12">
        <f t="shared" si="1"/>
        <v>1</v>
      </c>
      <c r="H117" s="10"/>
      <c r="I117" s="10" t="str">
        <f>IFNA(VLOOKUP($H117,'Промокоды'!$A$2:$B$115,2,0),"")</f>
        <v/>
      </c>
      <c r="J117" s="10" t="str">
        <f>IFNA(VLOOKUP($I117,'Промокоды'!$E$2:$F$8,2,0),"")</f>
        <v/>
      </c>
      <c r="K117" s="10" t="str">
        <f>IFNA(VLOOKUP($H117,'Промокоды'!$A$2:$C$115,3,0),"")</f>
        <v/>
      </c>
      <c r="L117" s="13">
        <f t="shared" si="2"/>
        <v>0</v>
      </c>
      <c r="M117" s="14">
        <v>4500.0</v>
      </c>
      <c r="N117" s="14">
        <f t="shared" si="3"/>
        <v>4500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ht="15.75" customHeight="1">
      <c r="A118" s="10">
        <v>117.0</v>
      </c>
      <c r="B118" s="10" t="s">
        <v>25</v>
      </c>
      <c r="C118" s="10" t="str">
        <f>VLOOKUP($E118,'Определяем вид'!$A$2:$B$16,2,0)</f>
        <v>Товар</v>
      </c>
      <c r="D118" s="10" t="s">
        <v>16</v>
      </c>
      <c r="E118" s="10" t="s">
        <v>30</v>
      </c>
      <c r="F118" s="11">
        <v>45662.0</v>
      </c>
      <c r="G118" s="12">
        <f t="shared" si="1"/>
        <v>1</v>
      </c>
      <c r="H118" s="10"/>
      <c r="I118" s="10" t="str">
        <f>IFNA(VLOOKUP($H118,'Промокоды'!$A$2:$B$115,2,0),"")</f>
        <v/>
      </c>
      <c r="J118" s="10" t="str">
        <f>IFNA(VLOOKUP($I118,'Промокоды'!$E$2:$F$8,2,0),"")</f>
        <v/>
      </c>
      <c r="K118" s="10" t="str">
        <f>IFNA(VLOOKUP($H118,'Промокоды'!$A$2:$C$115,3,0),"")</f>
        <v/>
      </c>
      <c r="L118" s="13">
        <f t="shared" si="2"/>
        <v>0</v>
      </c>
      <c r="M118" s="14">
        <v>300.0</v>
      </c>
      <c r="N118" s="14">
        <f t="shared" si="3"/>
        <v>300</v>
      </c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ht="15.75" customHeight="1">
      <c r="A119" s="10">
        <v>118.0</v>
      </c>
      <c r="B119" s="10" t="s">
        <v>25</v>
      </c>
      <c r="C119" s="10" t="str">
        <f>VLOOKUP($E119,'Определяем вид'!$A$2:$B$16,2,0)</f>
        <v>Товар</v>
      </c>
      <c r="D119" s="10" t="s">
        <v>16</v>
      </c>
      <c r="E119" s="10" t="s">
        <v>30</v>
      </c>
      <c r="F119" s="11">
        <v>45662.0</v>
      </c>
      <c r="G119" s="12">
        <f t="shared" si="1"/>
        <v>1</v>
      </c>
      <c r="H119" s="10"/>
      <c r="I119" s="10" t="str">
        <f>IFNA(VLOOKUP($H119,'Промокоды'!$A$2:$B$115,2,0),"")</f>
        <v/>
      </c>
      <c r="J119" s="10" t="str">
        <f>IFNA(VLOOKUP($I119,'Промокоды'!$E$2:$F$8,2,0),"")</f>
        <v/>
      </c>
      <c r="K119" s="10" t="str">
        <f>IFNA(VLOOKUP($H119,'Промокоды'!$A$2:$C$115,3,0),"")</f>
        <v/>
      </c>
      <c r="L119" s="13">
        <f t="shared" si="2"/>
        <v>0</v>
      </c>
      <c r="M119" s="14">
        <v>300.0</v>
      </c>
      <c r="N119" s="14">
        <f t="shared" si="3"/>
        <v>300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ht="15.75" customHeight="1">
      <c r="A120" s="10">
        <v>119.0</v>
      </c>
      <c r="B120" s="10" t="s">
        <v>15</v>
      </c>
      <c r="C120" s="10" t="str">
        <f>VLOOKUP($E120,'Определяем вид'!$A$2:$B$16,2,0)</f>
        <v>Услуга</v>
      </c>
      <c r="D120" s="10" t="s">
        <v>16</v>
      </c>
      <c r="E120" s="10" t="s">
        <v>17</v>
      </c>
      <c r="F120" s="11">
        <v>45662.0</v>
      </c>
      <c r="G120" s="12">
        <f t="shared" si="1"/>
        <v>1</v>
      </c>
      <c r="H120" s="10"/>
      <c r="I120" s="10" t="str">
        <f>IFNA(VLOOKUP($H120,'Промокоды'!$A$2:$B$115,2,0),"")</f>
        <v/>
      </c>
      <c r="J120" s="10" t="str">
        <f>IFNA(VLOOKUP($I120,'Промокоды'!$E$2:$F$8,2,0),"")</f>
        <v/>
      </c>
      <c r="K120" s="10" t="str">
        <f>IFNA(VLOOKUP($H120,'Промокоды'!$A$2:$C$115,3,0),"")</f>
        <v/>
      </c>
      <c r="L120" s="13">
        <f t="shared" si="2"/>
        <v>0</v>
      </c>
      <c r="M120" s="14">
        <v>4500.0</v>
      </c>
      <c r="N120" s="14">
        <f t="shared" si="3"/>
        <v>4500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ht="15.75" customHeight="1">
      <c r="A121" s="10">
        <v>120.0</v>
      </c>
      <c r="B121" s="10" t="s">
        <v>15</v>
      </c>
      <c r="C121" s="10" t="str">
        <f>VLOOKUP($E121,'Определяем вид'!$A$2:$B$16,2,0)</f>
        <v>Услуга</v>
      </c>
      <c r="D121" s="10" t="s">
        <v>16</v>
      </c>
      <c r="E121" s="10" t="s">
        <v>18</v>
      </c>
      <c r="F121" s="11">
        <v>45662.0</v>
      </c>
      <c r="G121" s="12">
        <f t="shared" si="1"/>
        <v>1</v>
      </c>
      <c r="H121" s="10"/>
      <c r="I121" s="10" t="str">
        <f>IFNA(VLOOKUP($H121,'Промокоды'!$A$2:$B$115,2,0),"")</f>
        <v/>
      </c>
      <c r="J121" s="10" t="str">
        <f>IFNA(VLOOKUP($I121,'Промокоды'!$E$2:$F$8,2,0),"")</f>
        <v/>
      </c>
      <c r="K121" s="10" t="str">
        <f>IFNA(VLOOKUP($H121,'Промокоды'!$A$2:$C$115,3,0),"")</f>
        <v/>
      </c>
      <c r="L121" s="13">
        <f t="shared" si="2"/>
        <v>0</v>
      </c>
      <c r="M121" s="14">
        <v>3500.0</v>
      </c>
      <c r="N121" s="14">
        <f t="shared" si="3"/>
        <v>3500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ht="15.75" customHeight="1">
      <c r="A122" s="10">
        <v>121.0</v>
      </c>
      <c r="B122" s="10" t="s">
        <v>15</v>
      </c>
      <c r="C122" s="10" t="str">
        <f>VLOOKUP($E122,'Определяем вид'!$A$2:$B$16,2,0)</f>
        <v>Услуга</v>
      </c>
      <c r="D122" s="10" t="s">
        <v>16</v>
      </c>
      <c r="E122" s="10" t="s">
        <v>17</v>
      </c>
      <c r="F122" s="11">
        <v>45662.0</v>
      </c>
      <c r="G122" s="12">
        <f t="shared" si="1"/>
        <v>1</v>
      </c>
      <c r="H122" s="10"/>
      <c r="I122" s="10" t="str">
        <f>IFNA(VLOOKUP($H122,'Промокоды'!$A$2:$B$115,2,0),"")</f>
        <v/>
      </c>
      <c r="J122" s="10" t="str">
        <f>IFNA(VLOOKUP($I122,'Промокоды'!$E$2:$F$8,2,0),"")</f>
        <v/>
      </c>
      <c r="K122" s="10" t="str">
        <f>IFNA(VLOOKUP($H122,'Промокоды'!$A$2:$C$115,3,0),"")</f>
        <v/>
      </c>
      <c r="L122" s="13">
        <f t="shared" si="2"/>
        <v>0</v>
      </c>
      <c r="M122" s="14">
        <v>4500.0</v>
      </c>
      <c r="N122" s="14">
        <f t="shared" si="3"/>
        <v>4500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 ht="15.75" customHeight="1">
      <c r="A123" s="10">
        <v>122.0</v>
      </c>
      <c r="B123" s="10" t="s">
        <v>15</v>
      </c>
      <c r="C123" s="10" t="str">
        <f>VLOOKUP($E123,'Определяем вид'!$A$2:$B$16,2,0)</f>
        <v>Услуга</v>
      </c>
      <c r="D123" s="10" t="s">
        <v>19</v>
      </c>
      <c r="E123" s="10" t="s">
        <v>17</v>
      </c>
      <c r="F123" s="11">
        <v>45662.0</v>
      </c>
      <c r="G123" s="12">
        <f t="shared" si="1"/>
        <v>1</v>
      </c>
      <c r="H123" s="10"/>
      <c r="I123" s="10" t="str">
        <f>IFNA(VLOOKUP($H123,'Промокоды'!$A$2:$B$115,2,0),"")</f>
        <v/>
      </c>
      <c r="J123" s="10" t="str">
        <f>IFNA(VLOOKUP($I123,'Промокоды'!$E$2:$F$8,2,0),"")</f>
        <v/>
      </c>
      <c r="K123" s="10" t="str">
        <f>IFNA(VLOOKUP($H123,'Промокоды'!$A$2:$C$115,3,0),"")</f>
        <v/>
      </c>
      <c r="L123" s="13">
        <f t="shared" si="2"/>
        <v>0</v>
      </c>
      <c r="M123" s="14">
        <v>4500.0</v>
      </c>
      <c r="N123" s="14">
        <f t="shared" si="3"/>
        <v>4500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 ht="15.75" customHeight="1">
      <c r="A124" s="10">
        <v>123.0</v>
      </c>
      <c r="B124" s="10" t="s">
        <v>15</v>
      </c>
      <c r="C124" s="10" t="str">
        <f>VLOOKUP($E124,'Определяем вид'!$A$2:$B$16,2,0)</f>
        <v>Товар</v>
      </c>
      <c r="D124" s="10" t="s">
        <v>19</v>
      </c>
      <c r="E124" s="10" t="s">
        <v>20</v>
      </c>
      <c r="F124" s="11">
        <v>45662.0</v>
      </c>
      <c r="G124" s="12">
        <f t="shared" si="1"/>
        <v>1</v>
      </c>
      <c r="H124" s="10"/>
      <c r="I124" s="10" t="str">
        <f>IFNA(VLOOKUP($H124,'Промокоды'!$A$2:$B$115,2,0),"")</f>
        <v/>
      </c>
      <c r="J124" s="10" t="str">
        <f>IFNA(VLOOKUP($I124,'Промокоды'!$E$2:$F$8,2,0),"")</f>
        <v/>
      </c>
      <c r="K124" s="10" t="str">
        <f>IFNA(VLOOKUP($H124,'Промокоды'!$A$2:$C$115,3,0),"")</f>
        <v/>
      </c>
      <c r="L124" s="13">
        <f t="shared" si="2"/>
        <v>0</v>
      </c>
      <c r="M124" s="14">
        <v>500.0</v>
      </c>
      <c r="N124" s="14">
        <f t="shared" si="3"/>
        <v>500</v>
      </c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ht="15.75" customHeight="1">
      <c r="A125" s="10">
        <v>124.0</v>
      </c>
      <c r="B125" s="10" t="s">
        <v>15</v>
      </c>
      <c r="C125" s="10" t="str">
        <f>VLOOKUP($E125,'Определяем вид'!$A$2:$B$16,2,0)</f>
        <v>Услуга</v>
      </c>
      <c r="D125" s="10" t="s">
        <v>16</v>
      </c>
      <c r="E125" s="10" t="s">
        <v>17</v>
      </c>
      <c r="F125" s="11">
        <v>45662.0</v>
      </c>
      <c r="G125" s="12">
        <f t="shared" si="1"/>
        <v>1</v>
      </c>
      <c r="H125" s="10"/>
      <c r="I125" s="10" t="str">
        <f>IFNA(VLOOKUP($H125,'Промокоды'!$A$2:$B$115,2,0),"")</f>
        <v/>
      </c>
      <c r="J125" s="10" t="str">
        <f>IFNA(VLOOKUP($I125,'Промокоды'!$E$2:$F$8,2,0),"")</f>
        <v/>
      </c>
      <c r="K125" s="10" t="str">
        <f>IFNA(VLOOKUP($H125,'Промокоды'!$A$2:$C$115,3,0),"")</f>
        <v/>
      </c>
      <c r="L125" s="13">
        <f t="shared" si="2"/>
        <v>0</v>
      </c>
      <c r="M125" s="14">
        <v>4500.0</v>
      </c>
      <c r="N125" s="14">
        <f t="shared" si="3"/>
        <v>4500</v>
      </c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 ht="15.75" customHeight="1">
      <c r="A126" s="10">
        <v>125.0</v>
      </c>
      <c r="B126" s="10" t="s">
        <v>25</v>
      </c>
      <c r="C126" s="10" t="str">
        <f>VLOOKUP($E126,'Определяем вид'!$A$2:$B$16,2,0)</f>
        <v>Товар</v>
      </c>
      <c r="D126" s="10" t="s">
        <v>19</v>
      </c>
      <c r="E126" s="10" t="s">
        <v>35</v>
      </c>
      <c r="F126" s="11">
        <v>45662.0</v>
      </c>
      <c r="G126" s="12">
        <f t="shared" si="1"/>
        <v>1</v>
      </c>
      <c r="H126" s="10"/>
      <c r="I126" s="10" t="str">
        <f>IFNA(VLOOKUP($H126,'Промокоды'!$A$2:$B$115,2,0),"")</f>
        <v/>
      </c>
      <c r="J126" s="10" t="str">
        <f>IFNA(VLOOKUP($I126,'Промокоды'!$E$2:$F$8,2,0),"")</f>
        <v/>
      </c>
      <c r="K126" s="10" t="str">
        <f>IFNA(VLOOKUP($H126,'Промокоды'!$A$2:$C$115,3,0),"")</f>
        <v/>
      </c>
      <c r="L126" s="13">
        <f t="shared" si="2"/>
        <v>0</v>
      </c>
      <c r="M126" s="14">
        <v>500.0</v>
      </c>
      <c r="N126" s="14">
        <f t="shared" si="3"/>
        <v>500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ht="15.75" customHeight="1">
      <c r="A127" s="10">
        <v>126.0</v>
      </c>
      <c r="B127" s="10" t="s">
        <v>15</v>
      </c>
      <c r="C127" s="10" t="str">
        <f>VLOOKUP($E127,'Определяем вид'!$A$2:$B$16,2,0)</f>
        <v>Товар</v>
      </c>
      <c r="D127" s="10" t="s">
        <v>16</v>
      </c>
      <c r="E127" s="10" t="s">
        <v>28</v>
      </c>
      <c r="F127" s="11">
        <v>45662.0</v>
      </c>
      <c r="G127" s="12">
        <f t="shared" si="1"/>
        <v>1</v>
      </c>
      <c r="H127" s="10"/>
      <c r="I127" s="10" t="str">
        <f>IFNA(VLOOKUP($H127,'Промокоды'!$A$2:$B$115,2,0),"")</f>
        <v/>
      </c>
      <c r="J127" s="10" t="str">
        <f>IFNA(VLOOKUP($I127,'Промокоды'!$E$2:$F$8,2,0),"")</f>
        <v/>
      </c>
      <c r="K127" s="10" t="str">
        <f>IFNA(VLOOKUP($H127,'Промокоды'!$A$2:$C$115,3,0),"")</f>
        <v/>
      </c>
      <c r="L127" s="13">
        <f t="shared" si="2"/>
        <v>0</v>
      </c>
      <c r="M127" s="14">
        <v>300.0</v>
      </c>
      <c r="N127" s="14">
        <f t="shared" si="3"/>
        <v>300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 ht="15.75" customHeight="1">
      <c r="A128" s="10">
        <v>127.0</v>
      </c>
      <c r="B128" s="10" t="s">
        <v>25</v>
      </c>
      <c r="C128" s="10" t="str">
        <f>VLOOKUP($E128,'Определяем вид'!$A$2:$B$16,2,0)</f>
        <v>Товар</v>
      </c>
      <c r="D128" s="10" t="s">
        <v>19</v>
      </c>
      <c r="E128" s="10" t="s">
        <v>33</v>
      </c>
      <c r="F128" s="11">
        <v>45662.0</v>
      </c>
      <c r="G128" s="12">
        <f t="shared" si="1"/>
        <v>1</v>
      </c>
      <c r="H128" s="10"/>
      <c r="I128" s="10" t="str">
        <f>IFNA(VLOOKUP($H128,'Промокоды'!$A$2:$B$115,2,0),"")</f>
        <v/>
      </c>
      <c r="J128" s="10" t="str">
        <f>IFNA(VLOOKUP($I128,'Промокоды'!$E$2:$F$8,2,0),"")</f>
        <v/>
      </c>
      <c r="K128" s="10" t="str">
        <f>IFNA(VLOOKUP($H128,'Промокоды'!$A$2:$C$115,3,0),"")</f>
        <v/>
      </c>
      <c r="L128" s="13">
        <f t="shared" si="2"/>
        <v>0</v>
      </c>
      <c r="M128" s="14">
        <v>1000.0</v>
      </c>
      <c r="N128" s="14">
        <f t="shared" si="3"/>
        <v>1000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ht="15.75" customHeight="1">
      <c r="A129" s="10">
        <v>128.0</v>
      </c>
      <c r="B129" s="10" t="s">
        <v>15</v>
      </c>
      <c r="C129" s="10" t="str">
        <f>VLOOKUP($E129,'Определяем вид'!$A$2:$B$16,2,0)</f>
        <v>Товар</v>
      </c>
      <c r="D129" s="10" t="s">
        <v>16</v>
      </c>
      <c r="E129" s="10" t="s">
        <v>20</v>
      </c>
      <c r="F129" s="11">
        <v>45662.0</v>
      </c>
      <c r="G129" s="12">
        <f t="shared" si="1"/>
        <v>1</v>
      </c>
      <c r="H129" s="10"/>
      <c r="I129" s="10" t="str">
        <f>IFNA(VLOOKUP($H129,'Промокоды'!$A$2:$B$115,2,0),"")</f>
        <v/>
      </c>
      <c r="J129" s="10" t="str">
        <f>IFNA(VLOOKUP($I129,'Промокоды'!$E$2:$F$8,2,0),"")</f>
        <v/>
      </c>
      <c r="K129" s="10" t="str">
        <f>IFNA(VLOOKUP($H129,'Промокоды'!$A$2:$C$115,3,0),"")</f>
        <v/>
      </c>
      <c r="L129" s="13">
        <f t="shared" si="2"/>
        <v>0</v>
      </c>
      <c r="M129" s="14">
        <v>500.0</v>
      </c>
      <c r="N129" s="14">
        <f t="shared" si="3"/>
        <v>500</v>
      </c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ht="15.75" customHeight="1">
      <c r="A130" s="10">
        <v>129.0</v>
      </c>
      <c r="B130" s="10" t="s">
        <v>15</v>
      </c>
      <c r="C130" s="10" t="str">
        <f>VLOOKUP($E130,'Определяем вид'!$A$2:$B$16,2,0)</f>
        <v>Услуга</v>
      </c>
      <c r="D130" s="10" t="s">
        <v>16</v>
      </c>
      <c r="E130" s="10" t="s">
        <v>18</v>
      </c>
      <c r="F130" s="11">
        <v>45662.0</v>
      </c>
      <c r="G130" s="12">
        <f t="shared" si="1"/>
        <v>1</v>
      </c>
      <c r="H130" s="10"/>
      <c r="I130" s="10" t="str">
        <f>IFNA(VLOOKUP($H130,'Промокоды'!$A$2:$B$115,2,0),"")</f>
        <v/>
      </c>
      <c r="J130" s="10" t="str">
        <f>IFNA(VLOOKUP($I130,'Промокоды'!$E$2:$F$8,2,0),"")</f>
        <v/>
      </c>
      <c r="K130" s="10" t="str">
        <f>IFNA(VLOOKUP($H130,'Промокоды'!$A$2:$C$115,3,0),"")</f>
        <v/>
      </c>
      <c r="L130" s="13">
        <f t="shared" si="2"/>
        <v>0</v>
      </c>
      <c r="M130" s="14">
        <v>3500.0</v>
      </c>
      <c r="N130" s="14">
        <f t="shared" si="3"/>
        <v>3500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 ht="15.75" customHeight="1">
      <c r="A131" s="10">
        <v>130.0</v>
      </c>
      <c r="B131" s="10" t="s">
        <v>15</v>
      </c>
      <c r="C131" s="10" t="str">
        <f>VLOOKUP($E131,'Определяем вид'!$A$2:$B$16,2,0)</f>
        <v>Услуга</v>
      </c>
      <c r="D131" s="10" t="s">
        <v>16</v>
      </c>
      <c r="E131" s="10" t="s">
        <v>18</v>
      </c>
      <c r="F131" s="11">
        <v>45662.0</v>
      </c>
      <c r="G131" s="12">
        <f t="shared" si="1"/>
        <v>1</v>
      </c>
      <c r="H131" s="10"/>
      <c r="I131" s="10" t="str">
        <f>IFNA(VLOOKUP($H131,'Промокоды'!$A$2:$B$115,2,0),"")</f>
        <v/>
      </c>
      <c r="J131" s="10" t="str">
        <f>IFNA(VLOOKUP($I131,'Промокоды'!$E$2:$F$8,2,0),"")</f>
        <v/>
      </c>
      <c r="K131" s="10" t="str">
        <f>IFNA(VLOOKUP($H131,'Промокоды'!$A$2:$C$115,3,0),"")</f>
        <v/>
      </c>
      <c r="L131" s="13">
        <f t="shared" si="2"/>
        <v>0</v>
      </c>
      <c r="M131" s="14">
        <v>3500.0</v>
      </c>
      <c r="N131" s="14">
        <f t="shared" si="3"/>
        <v>3500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 ht="15.75" customHeight="1">
      <c r="A132" s="10">
        <v>131.0</v>
      </c>
      <c r="B132" s="10" t="s">
        <v>25</v>
      </c>
      <c r="C132" s="10" t="str">
        <f>VLOOKUP($E132,'Определяем вид'!$A$2:$B$16,2,0)</f>
        <v>Товар</v>
      </c>
      <c r="D132" s="10" t="s">
        <v>16</v>
      </c>
      <c r="E132" s="10" t="s">
        <v>33</v>
      </c>
      <c r="F132" s="11">
        <v>45662.0</v>
      </c>
      <c r="G132" s="12">
        <f t="shared" si="1"/>
        <v>1</v>
      </c>
      <c r="H132" s="10"/>
      <c r="I132" s="10" t="str">
        <f>IFNA(VLOOKUP($H132,'Промокоды'!$A$2:$B$115,2,0),"")</f>
        <v/>
      </c>
      <c r="J132" s="10" t="str">
        <f>IFNA(VLOOKUP($I132,'Промокоды'!$E$2:$F$8,2,0),"")</f>
        <v/>
      </c>
      <c r="K132" s="10" t="str">
        <f>IFNA(VLOOKUP($H132,'Промокоды'!$A$2:$C$115,3,0),"")</f>
        <v/>
      </c>
      <c r="L132" s="13">
        <f t="shared" si="2"/>
        <v>0</v>
      </c>
      <c r="M132" s="14">
        <v>1000.0</v>
      </c>
      <c r="N132" s="14">
        <f t="shared" si="3"/>
        <v>1000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ht="15.75" customHeight="1">
      <c r="A133" s="10">
        <v>132.0</v>
      </c>
      <c r="B133" s="10" t="s">
        <v>25</v>
      </c>
      <c r="C133" s="10" t="str">
        <f>VLOOKUP($E133,'Определяем вид'!$A$2:$B$16,2,0)</f>
        <v>Товар</v>
      </c>
      <c r="D133" s="10" t="s">
        <v>16</v>
      </c>
      <c r="E133" s="10" t="s">
        <v>30</v>
      </c>
      <c r="F133" s="11">
        <v>45662.0</v>
      </c>
      <c r="G133" s="12">
        <f t="shared" si="1"/>
        <v>1</v>
      </c>
      <c r="H133" s="10"/>
      <c r="I133" s="10" t="str">
        <f>IFNA(VLOOKUP($H133,'Промокоды'!$A$2:$B$115,2,0),"")</f>
        <v/>
      </c>
      <c r="J133" s="10" t="str">
        <f>IFNA(VLOOKUP($I133,'Промокоды'!$E$2:$F$8,2,0),"")</f>
        <v/>
      </c>
      <c r="K133" s="10" t="str">
        <f>IFNA(VLOOKUP($H133,'Промокоды'!$A$2:$C$115,3,0),"")</f>
        <v/>
      </c>
      <c r="L133" s="13">
        <f t="shared" si="2"/>
        <v>0</v>
      </c>
      <c r="M133" s="14">
        <v>300.0</v>
      </c>
      <c r="N133" s="14">
        <f t="shared" si="3"/>
        <v>300</v>
      </c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ht="15.75" customHeight="1">
      <c r="A134" s="10">
        <v>133.0</v>
      </c>
      <c r="B134" s="10" t="s">
        <v>25</v>
      </c>
      <c r="C134" s="10" t="str">
        <f>VLOOKUP($E134,'Определяем вид'!$A$2:$B$16,2,0)</f>
        <v>Товар</v>
      </c>
      <c r="D134" s="10" t="s">
        <v>16</v>
      </c>
      <c r="E134" s="10" t="s">
        <v>35</v>
      </c>
      <c r="F134" s="11">
        <v>45662.0</v>
      </c>
      <c r="G134" s="12">
        <f t="shared" si="1"/>
        <v>1</v>
      </c>
      <c r="H134" s="10"/>
      <c r="I134" s="10" t="str">
        <f>IFNA(VLOOKUP($H134,'Промокоды'!$A$2:$B$115,2,0),"")</f>
        <v/>
      </c>
      <c r="J134" s="10" t="str">
        <f>IFNA(VLOOKUP($I134,'Промокоды'!$E$2:$F$8,2,0),"")</f>
        <v/>
      </c>
      <c r="K134" s="10" t="str">
        <f>IFNA(VLOOKUP($H134,'Промокоды'!$A$2:$C$115,3,0),"")</f>
        <v/>
      </c>
      <c r="L134" s="13">
        <f t="shared" si="2"/>
        <v>0</v>
      </c>
      <c r="M134" s="14">
        <v>500.0</v>
      </c>
      <c r="N134" s="14">
        <f t="shared" si="3"/>
        <v>500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 ht="15.75" customHeight="1">
      <c r="A135" s="10">
        <v>134.0</v>
      </c>
      <c r="B135" s="10" t="s">
        <v>15</v>
      </c>
      <c r="C135" s="10" t="str">
        <f>VLOOKUP($E135,'Определяем вид'!$A$2:$B$16,2,0)</f>
        <v>Услуга</v>
      </c>
      <c r="D135" s="10" t="s">
        <v>16</v>
      </c>
      <c r="E135" s="10" t="s">
        <v>18</v>
      </c>
      <c r="F135" s="11">
        <v>45662.0</v>
      </c>
      <c r="G135" s="12">
        <f t="shared" si="1"/>
        <v>1</v>
      </c>
      <c r="H135" s="10"/>
      <c r="I135" s="10" t="str">
        <f>IFNA(VLOOKUP($H135,'Промокоды'!$A$2:$B$115,2,0),"")</f>
        <v/>
      </c>
      <c r="J135" s="10" t="str">
        <f>IFNA(VLOOKUP($I135,'Промокоды'!$E$2:$F$8,2,0),"")</f>
        <v/>
      </c>
      <c r="K135" s="10" t="str">
        <f>IFNA(VLOOKUP($H135,'Промокоды'!$A$2:$C$115,3,0),"")</f>
        <v/>
      </c>
      <c r="L135" s="13">
        <f t="shared" si="2"/>
        <v>0</v>
      </c>
      <c r="M135" s="14">
        <v>3500.0</v>
      </c>
      <c r="N135" s="14">
        <f t="shared" si="3"/>
        <v>3500</v>
      </c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ht="15.75" customHeight="1">
      <c r="A136" s="10">
        <v>135.0</v>
      </c>
      <c r="B136" s="10" t="s">
        <v>15</v>
      </c>
      <c r="C136" s="10" t="str">
        <f>VLOOKUP($E136,'Определяем вид'!$A$2:$B$16,2,0)</f>
        <v>Услуга</v>
      </c>
      <c r="D136" s="10" t="s">
        <v>16</v>
      </c>
      <c r="E136" s="10" t="s">
        <v>17</v>
      </c>
      <c r="F136" s="11">
        <v>45662.0</v>
      </c>
      <c r="G136" s="12">
        <f t="shared" si="1"/>
        <v>1</v>
      </c>
      <c r="H136" s="10"/>
      <c r="I136" s="10" t="str">
        <f>IFNA(VLOOKUP($H136,'Промокоды'!$A$2:$B$115,2,0),"")</f>
        <v/>
      </c>
      <c r="J136" s="10" t="str">
        <f>IFNA(VLOOKUP($I136,'Промокоды'!$E$2:$F$8,2,0),"")</f>
        <v/>
      </c>
      <c r="K136" s="10" t="str">
        <f>IFNA(VLOOKUP($H136,'Промокоды'!$A$2:$C$115,3,0),"")</f>
        <v/>
      </c>
      <c r="L136" s="13">
        <f t="shared" si="2"/>
        <v>0</v>
      </c>
      <c r="M136" s="14">
        <v>4500.0</v>
      </c>
      <c r="N136" s="14">
        <f t="shared" si="3"/>
        <v>4500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ht="15.75" customHeight="1">
      <c r="A137" s="10">
        <v>136.0</v>
      </c>
      <c r="B137" s="10" t="s">
        <v>15</v>
      </c>
      <c r="C137" s="10" t="str">
        <f>VLOOKUP($E137,'Определяем вид'!$A$2:$B$16,2,0)</f>
        <v>Товар</v>
      </c>
      <c r="D137" s="10" t="s">
        <v>19</v>
      </c>
      <c r="E137" s="10" t="s">
        <v>20</v>
      </c>
      <c r="F137" s="11">
        <v>45662.0</v>
      </c>
      <c r="G137" s="12">
        <f t="shared" si="1"/>
        <v>1</v>
      </c>
      <c r="H137" s="10"/>
      <c r="I137" s="10" t="str">
        <f>IFNA(VLOOKUP($H137,'Промокоды'!$A$2:$B$115,2,0),"")</f>
        <v/>
      </c>
      <c r="J137" s="10" t="str">
        <f>IFNA(VLOOKUP($I137,'Промокоды'!$E$2:$F$8,2,0),"")</f>
        <v/>
      </c>
      <c r="K137" s="10" t="str">
        <f>IFNA(VLOOKUP($H137,'Промокоды'!$A$2:$C$115,3,0),"")</f>
        <v/>
      </c>
      <c r="L137" s="13">
        <f t="shared" si="2"/>
        <v>0</v>
      </c>
      <c r="M137" s="14">
        <v>500.0</v>
      </c>
      <c r="N137" s="14">
        <f t="shared" si="3"/>
        <v>500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 ht="15.75" customHeight="1">
      <c r="A138" s="10">
        <v>137.0</v>
      </c>
      <c r="B138" s="10" t="s">
        <v>15</v>
      </c>
      <c r="C138" s="10" t="str">
        <f>VLOOKUP($E138,'Определяем вид'!$A$2:$B$16,2,0)</f>
        <v>Услуга</v>
      </c>
      <c r="D138" s="10" t="s">
        <v>16</v>
      </c>
      <c r="E138" s="10" t="s">
        <v>17</v>
      </c>
      <c r="F138" s="11">
        <v>45662.0</v>
      </c>
      <c r="G138" s="12">
        <f t="shared" si="1"/>
        <v>1</v>
      </c>
      <c r="H138" s="10"/>
      <c r="I138" s="10" t="str">
        <f>IFNA(VLOOKUP($H138,'Промокоды'!$A$2:$B$115,2,0),"")</f>
        <v/>
      </c>
      <c r="J138" s="10" t="str">
        <f>IFNA(VLOOKUP($I138,'Промокоды'!$E$2:$F$8,2,0),"")</f>
        <v/>
      </c>
      <c r="K138" s="10" t="str">
        <f>IFNA(VLOOKUP($H138,'Промокоды'!$A$2:$C$115,3,0),"")</f>
        <v/>
      </c>
      <c r="L138" s="13">
        <f t="shared" si="2"/>
        <v>0</v>
      </c>
      <c r="M138" s="14">
        <v>4500.0</v>
      </c>
      <c r="N138" s="14">
        <f t="shared" si="3"/>
        <v>4500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 ht="15.75" customHeight="1">
      <c r="A139" s="10">
        <v>138.0</v>
      </c>
      <c r="B139" s="10" t="s">
        <v>15</v>
      </c>
      <c r="C139" s="10" t="str">
        <f>VLOOKUP($E139,'Определяем вид'!$A$2:$B$16,2,0)</f>
        <v>Услуга</v>
      </c>
      <c r="D139" s="10" t="s">
        <v>16</v>
      </c>
      <c r="E139" s="10" t="s">
        <v>17</v>
      </c>
      <c r="F139" s="11">
        <v>45662.0</v>
      </c>
      <c r="G139" s="12">
        <f t="shared" si="1"/>
        <v>1</v>
      </c>
      <c r="H139" s="10"/>
      <c r="I139" s="10" t="str">
        <f>IFNA(VLOOKUP($H139,'Промокоды'!$A$2:$B$115,2,0),"")</f>
        <v/>
      </c>
      <c r="J139" s="10" t="str">
        <f>IFNA(VLOOKUP($I139,'Промокоды'!$E$2:$F$8,2,0),"")</f>
        <v/>
      </c>
      <c r="K139" s="10" t="str">
        <f>IFNA(VLOOKUP($H139,'Промокоды'!$A$2:$C$115,3,0),"")</f>
        <v/>
      </c>
      <c r="L139" s="13">
        <f t="shared" si="2"/>
        <v>0</v>
      </c>
      <c r="M139" s="14">
        <v>4500.0</v>
      </c>
      <c r="N139" s="14">
        <f t="shared" si="3"/>
        <v>4500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 ht="15.75" customHeight="1">
      <c r="A140" s="10">
        <v>139.0</v>
      </c>
      <c r="B140" s="10" t="s">
        <v>15</v>
      </c>
      <c r="C140" s="10" t="str">
        <f>VLOOKUP($E140,'Определяем вид'!$A$2:$B$16,2,0)</f>
        <v>Услуга</v>
      </c>
      <c r="D140" s="10" t="s">
        <v>19</v>
      </c>
      <c r="E140" s="10" t="s">
        <v>21</v>
      </c>
      <c r="F140" s="11">
        <v>45662.0</v>
      </c>
      <c r="G140" s="12">
        <f t="shared" si="1"/>
        <v>1</v>
      </c>
      <c r="H140" s="10"/>
      <c r="I140" s="10" t="str">
        <f>IFNA(VLOOKUP($H140,'Промокоды'!$A$2:$B$115,2,0),"")</f>
        <v/>
      </c>
      <c r="J140" s="10" t="str">
        <f>IFNA(VLOOKUP($I140,'Промокоды'!$E$2:$F$8,2,0),"")</f>
        <v/>
      </c>
      <c r="K140" s="10" t="str">
        <f>IFNA(VLOOKUP($H140,'Промокоды'!$A$2:$C$115,3,0),"")</f>
        <v/>
      </c>
      <c r="L140" s="13">
        <f t="shared" si="2"/>
        <v>0</v>
      </c>
      <c r="M140" s="14">
        <v>5500.0</v>
      </c>
      <c r="N140" s="14">
        <f t="shared" si="3"/>
        <v>5500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 ht="15.75" customHeight="1">
      <c r="A141" s="10">
        <v>140.0</v>
      </c>
      <c r="B141" s="10" t="s">
        <v>15</v>
      </c>
      <c r="C141" s="10" t="str">
        <f>VLOOKUP($E141,'Определяем вид'!$A$2:$B$16,2,0)</f>
        <v>Услуга</v>
      </c>
      <c r="D141" s="10" t="s">
        <v>19</v>
      </c>
      <c r="E141" s="10" t="s">
        <v>18</v>
      </c>
      <c r="F141" s="11">
        <v>45662.0</v>
      </c>
      <c r="G141" s="12">
        <f t="shared" si="1"/>
        <v>1</v>
      </c>
      <c r="H141" s="10"/>
      <c r="I141" s="10" t="str">
        <f>IFNA(VLOOKUP($H141,'Промокоды'!$A$2:$B$115,2,0),"")</f>
        <v/>
      </c>
      <c r="J141" s="10" t="str">
        <f>IFNA(VLOOKUP($I141,'Промокоды'!$E$2:$F$8,2,0),"")</f>
        <v/>
      </c>
      <c r="K141" s="10" t="str">
        <f>IFNA(VLOOKUP($H141,'Промокоды'!$A$2:$C$115,3,0),"")</f>
        <v/>
      </c>
      <c r="L141" s="13">
        <f t="shared" si="2"/>
        <v>0</v>
      </c>
      <c r="M141" s="14">
        <v>3500.0</v>
      </c>
      <c r="N141" s="14">
        <f t="shared" si="3"/>
        <v>3500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ht="15.75" customHeight="1">
      <c r="A142" s="10">
        <v>141.0</v>
      </c>
      <c r="B142" s="10" t="s">
        <v>15</v>
      </c>
      <c r="C142" s="10" t="str">
        <f>VLOOKUP($E142,'Определяем вид'!$A$2:$B$16,2,0)</f>
        <v>Товар</v>
      </c>
      <c r="D142" s="10" t="s">
        <v>16</v>
      </c>
      <c r="E142" s="10" t="s">
        <v>28</v>
      </c>
      <c r="F142" s="11">
        <v>45663.0</v>
      </c>
      <c r="G142" s="12">
        <f t="shared" si="1"/>
        <v>1</v>
      </c>
      <c r="H142" s="10"/>
      <c r="I142" s="10" t="str">
        <f>IFNA(VLOOKUP($H142,'Промокоды'!$A$2:$B$115,2,0),"")</f>
        <v/>
      </c>
      <c r="J142" s="10" t="str">
        <f>IFNA(VLOOKUP($I142,'Промокоды'!$E$2:$F$8,2,0),"")</f>
        <v/>
      </c>
      <c r="K142" s="10" t="str">
        <f>IFNA(VLOOKUP($H142,'Промокоды'!$A$2:$C$115,3,0),"")</f>
        <v/>
      </c>
      <c r="L142" s="13">
        <f t="shared" si="2"/>
        <v>0</v>
      </c>
      <c r="M142" s="14">
        <v>300.0</v>
      </c>
      <c r="N142" s="14">
        <f t="shared" si="3"/>
        <v>300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ht="15.75" customHeight="1">
      <c r="A143" s="10">
        <v>142.0</v>
      </c>
      <c r="B143" s="10" t="s">
        <v>15</v>
      </c>
      <c r="C143" s="10" t="str">
        <f>VLOOKUP($E143,'Определяем вид'!$A$2:$B$16,2,0)</f>
        <v>Товар</v>
      </c>
      <c r="D143" s="10" t="s">
        <v>16</v>
      </c>
      <c r="E143" s="10" t="s">
        <v>23</v>
      </c>
      <c r="F143" s="11">
        <v>45663.0</v>
      </c>
      <c r="G143" s="12">
        <f t="shared" si="1"/>
        <v>1</v>
      </c>
      <c r="H143" s="10" t="s">
        <v>40</v>
      </c>
      <c r="I143" s="10">
        <f>IFNA(VLOOKUP($H143,'Промокоды'!$A$2:$B$115,2,0),"")</f>
        <v>6</v>
      </c>
      <c r="J143" s="10" t="str">
        <f>IFNA(VLOOKUP($I143,'Промокоды'!$E$2:$F$8,2,0),"")</f>
        <v>Реклама в VK</v>
      </c>
      <c r="K143" s="10">
        <f>IFNA(VLOOKUP($H143,'Промокоды'!$A$2:$C$115,3,0),"")</f>
        <v>0.2</v>
      </c>
      <c r="L143" s="13">
        <f t="shared" si="2"/>
        <v>200</v>
      </c>
      <c r="M143" s="14">
        <v>1000.0</v>
      </c>
      <c r="N143" s="14">
        <f t="shared" si="3"/>
        <v>800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 ht="15.75" customHeight="1">
      <c r="A144" s="10">
        <v>143.0</v>
      </c>
      <c r="B144" s="10" t="s">
        <v>15</v>
      </c>
      <c r="C144" s="10" t="str">
        <f>VLOOKUP($E144,'Определяем вид'!$A$2:$B$16,2,0)</f>
        <v>Товар</v>
      </c>
      <c r="D144" s="10" t="s">
        <v>16</v>
      </c>
      <c r="E144" s="10" t="s">
        <v>28</v>
      </c>
      <c r="F144" s="11">
        <v>45663.0</v>
      </c>
      <c r="G144" s="12">
        <f t="shared" si="1"/>
        <v>1</v>
      </c>
      <c r="H144" s="10"/>
      <c r="I144" s="10" t="str">
        <f>IFNA(VLOOKUP($H144,'Промокоды'!$A$2:$B$115,2,0),"")</f>
        <v/>
      </c>
      <c r="J144" s="10" t="str">
        <f>IFNA(VLOOKUP($I144,'Промокоды'!$E$2:$F$8,2,0),"")</f>
        <v/>
      </c>
      <c r="K144" s="10" t="str">
        <f>IFNA(VLOOKUP($H144,'Промокоды'!$A$2:$C$115,3,0),"")</f>
        <v/>
      </c>
      <c r="L144" s="13">
        <f t="shared" si="2"/>
        <v>0</v>
      </c>
      <c r="M144" s="14">
        <v>300.0</v>
      </c>
      <c r="N144" s="14">
        <f t="shared" si="3"/>
        <v>300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ht="15.75" customHeight="1">
      <c r="A145" s="10">
        <v>144.0</v>
      </c>
      <c r="B145" s="10" t="s">
        <v>15</v>
      </c>
      <c r="C145" s="10" t="str">
        <f>VLOOKUP($E145,'Определяем вид'!$A$2:$B$16,2,0)</f>
        <v>Услуга</v>
      </c>
      <c r="D145" s="10" t="s">
        <v>16</v>
      </c>
      <c r="E145" s="10" t="s">
        <v>21</v>
      </c>
      <c r="F145" s="11">
        <v>45663.0</v>
      </c>
      <c r="G145" s="12">
        <f t="shared" si="1"/>
        <v>1</v>
      </c>
      <c r="H145" s="10"/>
      <c r="I145" s="10" t="str">
        <f>IFNA(VLOOKUP($H145,'Промокоды'!$A$2:$B$115,2,0),"")</f>
        <v/>
      </c>
      <c r="J145" s="10" t="str">
        <f>IFNA(VLOOKUP($I145,'Промокоды'!$E$2:$F$8,2,0),"")</f>
        <v/>
      </c>
      <c r="K145" s="10" t="str">
        <f>IFNA(VLOOKUP($H145,'Промокоды'!$A$2:$C$115,3,0),"")</f>
        <v/>
      </c>
      <c r="L145" s="13">
        <f t="shared" si="2"/>
        <v>0</v>
      </c>
      <c r="M145" s="14">
        <v>5500.0</v>
      </c>
      <c r="N145" s="14">
        <f t="shared" si="3"/>
        <v>5500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 ht="15.75" customHeight="1">
      <c r="A146" s="10">
        <v>145.0</v>
      </c>
      <c r="B146" s="10" t="s">
        <v>15</v>
      </c>
      <c r="C146" s="10" t="str">
        <f>VLOOKUP($E146,'Определяем вид'!$A$2:$B$16,2,0)</f>
        <v>Товар</v>
      </c>
      <c r="D146" s="10" t="s">
        <v>16</v>
      </c>
      <c r="E146" s="10" t="s">
        <v>20</v>
      </c>
      <c r="F146" s="11">
        <v>45663.0</v>
      </c>
      <c r="G146" s="12">
        <f t="shared" si="1"/>
        <v>1</v>
      </c>
      <c r="H146" s="10"/>
      <c r="I146" s="10" t="str">
        <f>IFNA(VLOOKUP($H146,'Промокоды'!$A$2:$B$115,2,0),"")</f>
        <v/>
      </c>
      <c r="J146" s="10" t="str">
        <f>IFNA(VLOOKUP($I146,'Промокоды'!$E$2:$F$8,2,0),"")</f>
        <v/>
      </c>
      <c r="K146" s="10" t="str">
        <f>IFNA(VLOOKUP($H146,'Промокоды'!$A$2:$C$115,3,0),"")</f>
        <v/>
      </c>
      <c r="L146" s="13">
        <f t="shared" si="2"/>
        <v>0</v>
      </c>
      <c r="M146" s="14">
        <v>500.0</v>
      </c>
      <c r="N146" s="14">
        <f t="shared" si="3"/>
        <v>500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 ht="15.75" customHeight="1">
      <c r="A147" s="10">
        <v>146.0</v>
      </c>
      <c r="B147" s="10" t="s">
        <v>25</v>
      </c>
      <c r="C147" s="10" t="str">
        <f>VLOOKUP($E147,'Определяем вид'!$A$2:$B$16,2,0)</f>
        <v>Товар</v>
      </c>
      <c r="D147" s="10" t="s">
        <v>16</v>
      </c>
      <c r="E147" s="10" t="s">
        <v>33</v>
      </c>
      <c r="F147" s="11">
        <v>45663.0</v>
      </c>
      <c r="G147" s="12">
        <f t="shared" si="1"/>
        <v>1</v>
      </c>
      <c r="H147" s="10"/>
      <c r="I147" s="10" t="str">
        <f>IFNA(VLOOKUP($H147,'Промокоды'!$A$2:$B$115,2,0),"")</f>
        <v/>
      </c>
      <c r="J147" s="10" t="str">
        <f>IFNA(VLOOKUP($I147,'Промокоды'!$E$2:$F$8,2,0),"")</f>
        <v/>
      </c>
      <c r="K147" s="10" t="str">
        <f>IFNA(VLOOKUP($H147,'Промокоды'!$A$2:$C$115,3,0),"")</f>
        <v/>
      </c>
      <c r="L147" s="13">
        <f t="shared" si="2"/>
        <v>0</v>
      </c>
      <c r="M147" s="14">
        <v>1000.0</v>
      </c>
      <c r="N147" s="14">
        <f t="shared" si="3"/>
        <v>1000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ht="15.75" customHeight="1">
      <c r="A148" s="10">
        <v>147.0</v>
      </c>
      <c r="B148" s="10" t="s">
        <v>15</v>
      </c>
      <c r="C148" s="10" t="str">
        <f>VLOOKUP($E148,'Определяем вид'!$A$2:$B$16,2,0)</f>
        <v>Товар</v>
      </c>
      <c r="D148" s="10" t="s">
        <v>16</v>
      </c>
      <c r="E148" s="10" t="s">
        <v>20</v>
      </c>
      <c r="F148" s="11">
        <v>45663.0</v>
      </c>
      <c r="G148" s="12">
        <f t="shared" si="1"/>
        <v>1</v>
      </c>
      <c r="H148" s="10"/>
      <c r="I148" s="10" t="str">
        <f>IFNA(VLOOKUP($H148,'Промокоды'!$A$2:$B$115,2,0),"")</f>
        <v/>
      </c>
      <c r="J148" s="10" t="str">
        <f>IFNA(VLOOKUP($I148,'Промокоды'!$E$2:$F$8,2,0),"")</f>
        <v/>
      </c>
      <c r="K148" s="10" t="str">
        <f>IFNA(VLOOKUP($H148,'Промокоды'!$A$2:$C$115,3,0),"")</f>
        <v/>
      </c>
      <c r="L148" s="13">
        <f t="shared" si="2"/>
        <v>0</v>
      </c>
      <c r="M148" s="14">
        <v>500.0</v>
      </c>
      <c r="N148" s="14">
        <f t="shared" si="3"/>
        <v>500</v>
      </c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ht="15.75" customHeight="1">
      <c r="A149" s="10">
        <v>148.0</v>
      </c>
      <c r="B149" s="10" t="s">
        <v>15</v>
      </c>
      <c r="C149" s="10" t="str">
        <f>VLOOKUP($E149,'Определяем вид'!$A$2:$B$16,2,0)</f>
        <v>Услуга</v>
      </c>
      <c r="D149" s="10" t="s">
        <v>16</v>
      </c>
      <c r="E149" s="10" t="s">
        <v>18</v>
      </c>
      <c r="F149" s="11">
        <v>45663.0</v>
      </c>
      <c r="G149" s="12">
        <f t="shared" si="1"/>
        <v>1</v>
      </c>
      <c r="H149" s="10"/>
      <c r="I149" s="10" t="str">
        <f>IFNA(VLOOKUP($H149,'Промокоды'!$A$2:$B$115,2,0),"")</f>
        <v/>
      </c>
      <c r="J149" s="10" t="str">
        <f>IFNA(VLOOKUP($I149,'Промокоды'!$E$2:$F$8,2,0),"")</f>
        <v/>
      </c>
      <c r="K149" s="10" t="str">
        <f>IFNA(VLOOKUP($H149,'Промокоды'!$A$2:$C$115,3,0),"")</f>
        <v/>
      </c>
      <c r="L149" s="13">
        <f t="shared" si="2"/>
        <v>0</v>
      </c>
      <c r="M149" s="14">
        <v>3500.0</v>
      </c>
      <c r="N149" s="14">
        <f t="shared" si="3"/>
        <v>3500</v>
      </c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ht="15.75" customHeight="1">
      <c r="A150" s="10">
        <v>149.0</v>
      </c>
      <c r="B150" s="10" t="s">
        <v>25</v>
      </c>
      <c r="C150" s="10" t="str">
        <f>VLOOKUP($E150,'Определяем вид'!$A$2:$B$16,2,0)</f>
        <v>Товар</v>
      </c>
      <c r="D150" s="10" t="s">
        <v>16</v>
      </c>
      <c r="E150" s="10" t="s">
        <v>33</v>
      </c>
      <c r="F150" s="11">
        <v>45663.0</v>
      </c>
      <c r="G150" s="12">
        <f t="shared" si="1"/>
        <v>1</v>
      </c>
      <c r="H150" s="10"/>
      <c r="I150" s="10" t="str">
        <f>IFNA(VLOOKUP($H150,'Промокоды'!$A$2:$B$115,2,0),"")</f>
        <v/>
      </c>
      <c r="J150" s="10" t="str">
        <f>IFNA(VLOOKUP($I150,'Промокоды'!$E$2:$F$8,2,0),"")</f>
        <v/>
      </c>
      <c r="K150" s="10" t="str">
        <f>IFNA(VLOOKUP($H150,'Промокоды'!$A$2:$C$115,3,0),"")</f>
        <v/>
      </c>
      <c r="L150" s="13">
        <f t="shared" si="2"/>
        <v>0</v>
      </c>
      <c r="M150" s="14">
        <v>1000.0</v>
      </c>
      <c r="N150" s="14">
        <f t="shared" si="3"/>
        <v>1000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 ht="15.75" customHeight="1">
      <c r="A151" s="10">
        <v>150.0</v>
      </c>
      <c r="B151" s="10" t="s">
        <v>15</v>
      </c>
      <c r="C151" s="10" t="str">
        <f>VLOOKUP($E151,'Определяем вид'!$A$2:$B$16,2,0)</f>
        <v>Услуга</v>
      </c>
      <c r="D151" s="10" t="s">
        <v>16</v>
      </c>
      <c r="E151" s="10" t="s">
        <v>21</v>
      </c>
      <c r="F151" s="11">
        <v>45663.0</v>
      </c>
      <c r="G151" s="12">
        <f t="shared" si="1"/>
        <v>1</v>
      </c>
      <c r="H151" s="10"/>
      <c r="I151" s="10" t="str">
        <f>IFNA(VLOOKUP($H151,'Промокоды'!$A$2:$B$115,2,0),"")</f>
        <v/>
      </c>
      <c r="J151" s="10" t="str">
        <f>IFNA(VLOOKUP($I151,'Промокоды'!$E$2:$F$8,2,0),"")</f>
        <v/>
      </c>
      <c r="K151" s="10" t="str">
        <f>IFNA(VLOOKUP($H151,'Промокоды'!$A$2:$C$115,3,0),"")</f>
        <v/>
      </c>
      <c r="L151" s="13">
        <f t="shared" si="2"/>
        <v>0</v>
      </c>
      <c r="M151" s="14">
        <v>5500.0</v>
      </c>
      <c r="N151" s="14">
        <f t="shared" si="3"/>
        <v>5500</v>
      </c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ht="15.75" customHeight="1">
      <c r="A152" s="10">
        <v>151.0</v>
      </c>
      <c r="B152" s="10" t="s">
        <v>15</v>
      </c>
      <c r="C152" s="10" t="str">
        <f>VLOOKUP($E152,'Определяем вид'!$A$2:$B$16,2,0)</f>
        <v>Услуга</v>
      </c>
      <c r="D152" s="10" t="s">
        <v>16</v>
      </c>
      <c r="E152" s="10" t="s">
        <v>18</v>
      </c>
      <c r="F152" s="11">
        <v>45663.0</v>
      </c>
      <c r="G152" s="12">
        <f t="shared" si="1"/>
        <v>1</v>
      </c>
      <c r="H152" s="10"/>
      <c r="I152" s="10" t="str">
        <f>IFNA(VLOOKUP($H152,'Промокоды'!$A$2:$B$115,2,0),"")</f>
        <v/>
      </c>
      <c r="J152" s="10" t="str">
        <f>IFNA(VLOOKUP($I152,'Промокоды'!$E$2:$F$8,2,0),"")</f>
        <v/>
      </c>
      <c r="K152" s="10" t="str">
        <f>IFNA(VLOOKUP($H152,'Промокоды'!$A$2:$C$115,3,0),"")</f>
        <v/>
      </c>
      <c r="L152" s="13">
        <f t="shared" si="2"/>
        <v>0</v>
      </c>
      <c r="M152" s="14">
        <v>3500.0</v>
      </c>
      <c r="N152" s="14">
        <f t="shared" si="3"/>
        <v>3500</v>
      </c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ht="15.75" customHeight="1">
      <c r="A153" s="10">
        <v>152.0</v>
      </c>
      <c r="B153" s="10" t="s">
        <v>15</v>
      </c>
      <c r="C153" s="10" t="str">
        <f>VLOOKUP($E153,'Определяем вид'!$A$2:$B$16,2,0)</f>
        <v>Услуга</v>
      </c>
      <c r="D153" s="10" t="s">
        <v>16</v>
      </c>
      <c r="E153" s="10" t="s">
        <v>17</v>
      </c>
      <c r="F153" s="11">
        <v>45663.0</v>
      </c>
      <c r="G153" s="12">
        <f t="shared" si="1"/>
        <v>1</v>
      </c>
      <c r="H153" s="10"/>
      <c r="I153" s="10" t="str">
        <f>IFNA(VLOOKUP($H153,'Промокоды'!$A$2:$B$115,2,0),"")</f>
        <v/>
      </c>
      <c r="J153" s="10" t="str">
        <f>IFNA(VLOOKUP($I153,'Промокоды'!$E$2:$F$8,2,0),"")</f>
        <v/>
      </c>
      <c r="K153" s="10" t="str">
        <f>IFNA(VLOOKUP($H153,'Промокоды'!$A$2:$C$115,3,0),"")</f>
        <v/>
      </c>
      <c r="L153" s="13">
        <f t="shared" si="2"/>
        <v>0</v>
      </c>
      <c r="M153" s="14">
        <v>4500.0</v>
      </c>
      <c r="N153" s="14">
        <f t="shared" si="3"/>
        <v>4500</v>
      </c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 ht="15.75" customHeight="1">
      <c r="A154" s="10">
        <v>153.0</v>
      </c>
      <c r="B154" s="10" t="s">
        <v>25</v>
      </c>
      <c r="C154" s="10" t="str">
        <f>VLOOKUP($E154,'Определяем вид'!$A$2:$B$16,2,0)</f>
        <v>Товар</v>
      </c>
      <c r="D154" s="10" t="s">
        <v>16</v>
      </c>
      <c r="E154" s="10" t="s">
        <v>35</v>
      </c>
      <c r="F154" s="11">
        <v>45663.0</v>
      </c>
      <c r="G154" s="12">
        <f t="shared" si="1"/>
        <v>1</v>
      </c>
      <c r="H154" s="10"/>
      <c r="I154" s="10" t="str">
        <f>IFNA(VLOOKUP($H154,'Промокоды'!$A$2:$B$115,2,0),"")</f>
        <v/>
      </c>
      <c r="J154" s="10" t="str">
        <f>IFNA(VLOOKUP($I154,'Промокоды'!$E$2:$F$8,2,0),"")</f>
        <v/>
      </c>
      <c r="K154" s="10" t="str">
        <f>IFNA(VLOOKUP($H154,'Промокоды'!$A$2:$C$115,3,0),"")</f>
        <v/>
      </c>
      <c r="L154" s="13">
        <f t="shared" si="2"/>
        <v>0</v>
      </c>
      <c r="M154" s="14">
        <v>500.0</v>
      </c>
      <c r="N154" s="14">
        <f t="shared" si="3"/>
        <v>500</v>
      </c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ht="15.75" customHeight="1">
      <c r="A155" s="10">
        <v>154.0</v>
      </c>
      <c r="B155" s="10" t="s">
        <v>15</v>
      </c>
      <c r="C155" s="10" t="str">
        <f>VLOOKUP($E155,'Определяем вид'!$A$2:$B$16,2,0)</f>
        <v>Услуга</v>
      </c>
      <c r="D155" s="10" t="s">
        <v>19</v>
      </c>
      <c r="E155" s="10" t="s">
        <v>18</v>
      </c>
      <c r="F155" s="11">
        <v>45663.0</v>
      </c>
      <c r="G155" s="12">
        <f t="shared" si="1"/>
        <v>1</v>
      </c>
      <c r="H155" s="10"/>
      <c r="I155" s="10" t="str">
        <f>IFNA(VLOOKUP($H155,'Промокоды'!$A$2:$B$115,2,0),"")</f>
        <v/>
      </c>
      <c r="J155" s="10" t="str">
        <f>IFNA(VLOOKUP($I155,'Промокоды'!$E$2:$F$8,2,0),"")</f>
        <v/>
      </c>
      <c r="K155" s="10" t="str">
        <f>IFNA(VLOOKUP($H155,'Промокоды'!$A$2:$C$115,3,0),"")</f>
        <v/>
      </c>
      <c r="L155" s="13">
        <f t="shared" si="2"/>
        <v>0</v>
      </c>
      <c r="M155" s="14">
        <v>3500.0</v>
      </c>
      <c r="N155" s="14">
        <f t="shared" si="3"/>
        <v>3500</v>
      </c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 ht="15.75" customHeight="1">
      <c r="A156" s="10">
        <v>155.0</v>
      </c>
      <c r="B156" s="10" t="s">
        <v>15</v>
      </c>
      <c r="C156" s="10" t="str">
        <f>VLOOKUP($E156,'Определяем вид'!$A$2:$B$16,2,0)</f>
        <v>Услуга</v>
      </c>
      <c r="D156" s="10" t="s">
        <v>19</v>
      </c>
      <c r="E156" s="10" t="s">
        <v>17</v>
      </c>
      <c r="F156" s="11">
        <v>45663.0</v>
      </c>
      <c r="G156" s="12">
        <f t="shared" si="1"/>
        <v>1</v>
      </c>
      <c r="H156" s="10"/>
      <c r="I156" s="10" t="str">
        <f>IFNA(VLOOKUP($H156,'Промокоды'!$A$2:$B$115,2,0),"")</f>
        <v/>
      </c>
      <c r="J156" s="10" t="str">
        <f>IFNA(VLOOKUP($I156,'Промокоды'!$E$2:$F$8,2,0),"")</f>
        <v/>
      </c>
      <c r="K156" s="10" t="str">
        <f>IFNA(VLOOKUP($H156,'Промокоды'!$A$2:$C$115,3,0),"")</f>
        <v/>
      </c>
      <c r="L156" s="13">
        <f t="shared" si="2"/>
        <v>0</v>
      </c>
      <c r="M156" s="14">
        <v>4500.0</v>
      </c>
      <c r="N156" s="14">
        <f t="shared" si="3"/>
        <v>4500</v>
      </c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 ht="15.75" customHeight="1">
      <c r="A157" s="10">
        <v>156.0</v>
      </c>
      <c r="B157" s="10" t="s">
        <v>15</v>
      </c>
      <c r="C157" s="10" t="str">
        <f>VLOOKUP($E157,'Определяем вид'!$A$2:$B$16,2,0)</f>
        <v>Услуга</v>
      </c>
      <c r="D157" s="10" t="s">
        <v>16</v>
      </c>
      <c r="E157" s="10" t="s">
        <v>17</v>
      </c>
      <c r="F157" s="11">
        <v>45663.0</v>
      </c>
      <c r="G157" s="12">
        <f t="shared" si="1"/>
        <v>1</v>
      </c>
      <c r="H157" s="10"/>
      <c r="I157" s="10" t="str">
        <f>IFNA(VLOOKUP($H157,'Промокоды'!$A$2:$B$115,2,0),"")</f>
        <v/>
      </c>
      <c r="J157" s="10" t="str">
        <f>IFNA(VLOOKUP($I157,'Промокоды'!$E$2:$F$8,2,0),"")</f>
        <v/>
      </c>
      <c r="K157" s="10" t="str">
        <f>IFNA(VLOOKUP($H157,'Промокоды'!$A$2:$C$115,3,0),"")</f>
        <v/>
      </c>
      <c r="L157" s="13">
        <f t="shared" si="2"/>
        <v>0</v>
      </c>
      <c r="M157" s="14">
        <v>4500.0</v>
      </c>
      <c r="N157" s="14">
        <f t="shared" si="3"/>
        <v>4500</v>
      </c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ht="15.75" customHeight="1">
      <c r="A158" s="10">
        <v>157.0</v>
      </c>
      <c r="B158" s="10" t="s">
        <v>15</v>
      </c>
      <c r="C158" s="10" t="str">
        <f>VLOOKUP($E158,'Определяем вид'!$A$2:$B$16,2,0)</f>
        <v>Товар</v>
      </c>
      <c r="D158" s="10" t="s">
        <v>16</v>
      </c>
      <c r="E158" s="10" t="s">
        <v>28</v>
      </c>
      <c r="F158" s="11">
        <v>45663.0</v>
      </c>
      <c r="G158" s="12">
        <f t="shared" si="1"/>
        <v>1</v>
      </c>
      <c r="H158" s="10"/>
      <c r="I158" s="10" t="str">
        <f>IFNA(VLOOKUP($H158,'Промокоды'!$A$2:$B$115,2,0),"")</f>
        <v/>
      </c>
      <c r="J158" s="10" t="str">
        <f>IFNA(VLOOKUP($I158,'Промокоды'!$E$2:$F$8,2,0),"")</f>
        <v/>
      </c>
      <c r="K158" s="10" t="str">
        <f>IFNA(VLOOKUP($H158,'Промокоды'!$A$2:$C$115,3,0),"")</f>
        <v/>
      </c>
      <c r="L158" s="13">
        <f t="shared" si="2"/>
        <v>0</v>
      </c>
      <c r="M158" s="14">
        <v>300.0</v>
      </c>
      <c r="N158" s="14">
        <f t="shared" si="3"/>
        <v>300</v>
      </c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 ht="15.75" customHeight="1">
      <c r="A159" s="10">
        <v>158.0</v>
      </c>
      <c r="B159" s="10" t="s">
        <v>15</v>
      </c>
      <c r="C159" s="10" t="str">
        <f>VLOOKUP($E159,'Определяем вид'!$A$2:$B$16,2,0)</f>
        <v>Услуга</v>
      </c>
      <c r="D159" s="10" t="s">
        <v>16</v>
      </c>
      <c r="E159" s="10" t="s">
        <v>17</v>
      </c>
      <c r="F159" s="11">
        <v>45663.0</v>
      </c>
      <c r="G159" s="12">
        <f t="shared" si="1"/>
        <v>1</v>
      </c>
      <c r="H159" s="10"/>
      <c r="I159" s="10" t="str">
        <f>IFNA(VLOOKUP($H159,'Промокоды'!$A$2:$B$115,2,0),"")</f>
        <v/>
      </c>
      <c r="J159" s="10" t="str">
        <f>IFNA(VLOOKUP($I159,'Промокоды'!$E$2:$F$8,2,0),"")</f>
        <v/>
      </c>
      <c r="K159" s="10" t="str">
        <f>IFNA(VLOOKUP($H159,'Промокоды'!$A$2:$C$115,3,0),"")</f>
        <v/>
      </c>
      <c r="L159" s="13">
        <f t="shared" si="2"/>
        <v>0</v>
      </c>
      <c r="M159" s="14">
        <v>4500.0</v>
      </c>
      <c r="N159" s="14">
        <f t="shared" si="3"/>
        <v>4500</v>
      </c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 ht="15.75" customHeight="1">
      <c r="A160" s="10">
        <v>159.0</v>
      </c>
      <c r="B160" s="10" t="s">
        <v>15</v>
      </c>
      <c r="C160" s="10" t="str">
        <f>VLOOKUP($E160,'Определяем вид'!$A$2:$B$16,2,0)</f>
        <v>Услуга</v>
      </c>
      <c r="D160" s="10" t="s">
        <v>16</v>
      </c>
      <c r="E160" s="10" t="s">
        <v>17</v>
      </c>
      <c r="F160" s="11">
        <v>45663.0</v>
      </c>
      <c r="G160" s="12">
        <f t="shared" si="1"/>
        <v>1</v>
      </c>
      <c r="H160" s="10"/>
      <c r="I160" s="10" t="str">
        <f>IFNA(VLOOKUP($H160,'Промокоды'!$A$2:$B$115,2,0),"")</f>
        <v/>
      </c>
      <c r="J160" s="10" t="str">
        <f>IFNA(VLOOKUP($I160,'Промокоды'!$E$2:$F$8,2,0),"")</f>
        <v/>
      </c>
      <c r="K160" s="10" t="str">
        <f>IFNA(VLOOKUP($H160,'Промокоды'!$A$2:$C$115,3,0),"")</f>
        <v/>
      </c>
      <c r="L160" s="13">
        <f t="shared" si="2"/>
        <v>0</v>
      </c>
      <c r="M160" s="14">
        <v>4500.0</v>
      </c>
      <c r="N160" s="14">
        <f t="shared" si="3"/>
        <v>4500</v>
      </c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 ht="15.75" customHeight="1">
      <c r="A161" s="10">
        <v>160.0</v>
      </c>
      <c r="B161" s="10" t="s">
        <v>15</v>
      </c>
      <c r="C161" s="10" t="str">
        <f>VLOOKUP($E161,'Определяем вид'!$A$2:$B$16,2,0)</f>
        <v>Услуга</v>
      </c>
      <c r="D161" s="10" t="s">
        <v>16</v>
      </c>
      <c r="E161" s="10" t="s">
        <v>21</v>
      </c>
      <c r="F161" s="11">
        <v>45663.0</v>
      </c>
      <c r="G161" s="12">
        <f t="shared" si="1"/>
        <v>1</v>
      </c>
      <c r="H161" s="10"/>
      <c r="I161" s="10" t="str">
        <f>IFNA(VLOOKUP($H161,'Промокоды'!$A$2:$B$115,2,0),"")</f>
        <v/>
      </c>
      <c r="J161" s="10" t="str">
        <f>IFNA(VLOOKUP($I161,'Промокоды'!$E$2:$F$8,2,0),"")</f>
        <v/>
      </c>
      <c r="K161" s="10" t="str">
        <f>IFNA(VLOOKUP($H161,'Промокоды'!$A$2:$C$115,3,0),"")</f>
        <v/>
      </c>
      <c r="L161" s="13">
        <f t="shared" si="2"/>
        <v>0</v>
      </c>
      <c r="M161" s="14">
        <v>5500.0</v>
      </c>
      <c r="N161" s="14">
        <f t="shared" si="3"/>
        <v>5500</v>
      </c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 ht="15.75" customHeight="1">
      <c r="A162" s="10">
        <v>161.0</v>
      </c>
      <c r="B162" s="10" t="s">
        <v>15</v>
      </c>
      <c r="C162" s="10" t="str">
        <f>VLOOKUP($E162,'Определяем вид'!$A$2:$B$16,2,0)</f>
        <v>Услуга</v>
      </c>
      <c r="D162" s="10" t="s">
        <v>19</v>
      </c>
      <c r="E162" s="10" t="s">
        <v>21</v>
      </c>
      <c r="F162" s="11">
        <v>45663.0</v>
      </c>
      <c r="G162" s="12">
        <f t="shared" si="1"/>
        <v>1</v>
      </c>
      <c r="H162" s="10"/>
      <c r="I162" s="10" t="str">
        <f>IFNA(VLOOKUP($H162,'Промокоды'!$A$2:$B$115,2,0),"")</f>
        <v/>
      </c>
      <c r="J162" s="10" t="str">
        <f>IFNA(VLOOKUP($I162,'Промокоды'!$E$2:$F$8,2,0),"")</f>
        <v/>
      </c>
      <c r="K162" s="10" t="str">
        <f>IFNA(VLOOKUP($H162,'Промокоды'!$A$2:$C$115,3,0),"")</f>
        <v/>
      </c>
      <c r="L162" s="13">
        <f t="shared" si="2"/>
        <v>0</v>
      </c>
      <c r="M162" s="14">
        <v>5500.0</v>
      </c>
      <c r="N162" s="14">
        <f t="shared" si="3"/>
        <v>5500</v>
      </c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ht="15.75" customHeight="1">
      <c r="A163" s="10">
        <v>162.0</v>
      </c>
      <c r="B163" s="10" t="s">
        <v>15</v>
      </c>
      <c r="C163" s="10" t="str">
        <f>VLOOKUP($E163,'Определяем вид'!$A$2:$B$16,2,0)</f>
        <v>Услуга</v>
      </c>
      <c r="D163" s="10" t="s">
        <v>16</v>
      </c>
      <c r="E163" s="10" t="s">
        <v>21</v>
      </c>
      <c r="F163" s="11">
        <v>45663.0</v>
      </c>
      <c r="G163" s="12">
        <f t="shared" si="1"/>
        <v>1</v>
      </c>
      <c r="H163" s="10"/>
      <c r="I163" s="10" t="str">
        <f>IFNA(VLOOKUP($H163,'Промокоды'!$A$2:$B$115,2,0),"")</f>
        <v/>
      </c>
      <c r="J163" s="10" t="str">
        <f>IFNA(VLOOKUP($I163,'Промокоды'!$E$2:$F$8,2,0),"")</f>
        <v/>
      </c>
      <c r="K163" s="10" t="str">
        <f>IFNA(VLOOKUP($H163,'Промокоды'!$A$2:$C$115,3,0),"")</f>
        <v/>
      </c>
      <c r="L163" s="13">
        <f t="shared" si="2"/>
        <v>0</v>
      </c>
      <c r="M163" s="14">
        <v>5500.0</v>
      </c>
      <c r="N163" s="14">
        <f t="shared" si="3"/>
        <v>5500</v>
      </c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ht="15.75" customHeight="1">
      <c r="A164" s="10">
        <v>163.0</v>
      </c>
      <c r="B164" s="10" t="s">
        <v>25</v>
      </c>
      <c r="C164" s="10" t="str">
        <f>VLOOKUP($E164,'Определяем вид'!$A$2:$B$16,2,0)</f>
        <v>Товар</v>
      </c>
      <c r="D164" s="10" t="s">
        <v>19</v>
      </c>
      <c r="E164" s="10" t="s">
        <v>30</v>
      </c>
      <c r="F164" s="11">
        <v>45663.0</v>
      </c>
      <c r="G164" s="12">
        <f t="shared" si="1"/>
        <v>1</v>
      </c>
      <c r="H164" s="10"/>
      <c r="I164" s="10" t="str">
        <f>IFNA(VLOOKUP($H164,'Промокоды'!$A$2:$B$115,2,0),"")</f>
        <v/>
      </c>
      <c r="J164" s="10" t="str">
        <f>IFNA(VLOOKUP($I164,'Промокоды'!$E$2:$F$8,2,0),"")</f>
        <v/>
      </c>
      <c r="K164" s="10" t="str">
        <f>IFNA(VLOOKUP($H164,'Промокоды'!$A$2:$C$115,3,0),"")</f>
        <v/>
      </c>
      <c r="L164" s="13">
        <f t="shared" si="2"/>
        <v>0</v>
      </c>
      <c r="M164" s="14">
        <v>300.0</v>
      </c>
      <c r="N164" s="14">
        <f t="shared" si="3"/>
        <v>300</v>
      </c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ht="15.75" customHeight="1">
      <c r="A165" s="10">
        <v>164.0</v>
      </c>
      <c r="B165" s="10" t="s">
        <v>15</v>
      </c>
      <c r="C165" s="10" t="str">
        <f>VLOOKUP($E165,'Определяем вид'!$A$2:$B$16,2,0)</f>
        <v>Услуга</v>
      </c>
      <c r="D165" s="10" t="s">
        <v>16</v>
      </c>
      <c r="E165" s="10" t="s">
        <v>17</v>
      </c>
      <c r="F165" s="11">
        <v>45663.0</v>
      </c>
      <c r="G165" s="12">
        <f t="shared" si="1"/>
        <v>1</v>
      </c>
      <c r="H165" s="10" t="s">
        <v>41</v>
      </c>
      <c r="I165" s="10">
        <f>IFNA(VLOOKUP($H165,'Промокоды'!$A$2:$B$115,2,0),"")</f>
        <v>3</v>
      </c>
      <c r="J165" s="10" t="str">
        <f>IFNA(VLOOKUP($I165,'Промокоды'!$E$2:$F$8,2,0),"")</f>
        <v>Поисковые запросы в Яндексе</v>
      </c>
      <c r="K165" s="10">
        <f>IFNA(VLOOKUP($H165,'Промокоды'!$A$2:$C$115,3,0),"")</f>
        <v>0.05</v>
      </c>
      <c r="L165" s="13">
        <f t="shared" si="2"/>
        <v>225</v>
      </c>
      <c r="M165" s="14">
        <v>4500.0</v>
      </c>
      <c r="N165" s="14">
        <f t="shared" si="3"/>
        <v>4275</v>
      </c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 ht="15.75" customHeight="1">
      <c r="A166" s="10">
        <v>165.0</v>
      </c>
      <c r="B166" s="10" t="s">
        <v>15</v>
      </c>
      <c r="C166" s="10" t="str">
        <f>VLOOKUP($E166,'Определяем вид'!$A$2:$B$16,2,0)</f>
        <v>Услуга</v>
      </c>
      <c r="D166" s="10" t="s">
        <v>16</v>
      </c>
      <c r="E166" s="10" t="s">
        <v>17</v>
      </c>
      <c r="F166" s="11">
        <v>45663.0</v>
      </c>
      <c r="G166" s="12">
        <f t="shared" si="1"/>
        <v>1</v>
      </c>
      <c r="H166" s="10"/>
      <c r="I166" s="10" t="str">
        <f>IFNA(VLOOKUP($H166,'Промокоды'!$A$2:$B$115,2,0),"")</f>
        <v/>
      </c>
      <c r="J166" s="10" t="str">
        <f>IFNA(VLOOKUP($I166,'Промокоды'!$E$2:$F$8,2,0),"")</f>
        <v/>
      </c>
      <c r="K166" s="10" t="str">
        <f>IFNA(VLOOKUP($H166,'Промокоды'!$A$2:$C$115,3,0),"")</f>
        <v/>
      </c>
      <c r="L166" s="13">
        <f t="shared" si="2"/>
        <v>0</v>
      </c>
      <c r="M166" s="14">
        <v>4500.0</v>
      </c>
      <c r="N166" s="14">
        <f t="shared" si="3"/>
        <v>4500</v>
      </c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 ht="15.75" customHeight="1">
      <c r="A167" s="10">
        <v>166.0</v>
      </c>
      <c r="B167" s="10" t="s">
        <v>15</v>
      </c>
      <c r="C167" s="10" t="str">
        <f>VLOOKUP($E167,'Определяем вид'!$A$2:$B$16,2,0)</f>
        <v>Услуга</v>
      </c>
      <c r="D167" s="10" t="s">
        <v>16</v>
      </c>
      <c r="E167" s="10" t="s">
        <v>17</v>
      </c>
      <c r="F167" s="11">
        <v>45663.0</v>
      </c>
      <c r="G167" s="12">
        <f t="shared" si="1"/>
        <v>1</v>
      </c>
      <c r="H167" s="10"/>
      <c r="I167" s="10" t="str">
        <f>IFNA(VLOOKUP($H167,'Промокоды'!$A$2:$B$115,2,0),"")</f>
        <v/>
      </c>
      <c r="J167" s="10" t="str">
        <f>IFNA(VLOOKUP($I167,'Промокоды'!$E$2:$F$8,2,0),"")</f>
        <v/>
      </c>
      <c r="K167" s="10" t="str">
        <f>IFNA(VLOOKUP($H167,'Промокоды'!$A$2:$C$115,3,0),"")</f>
        <v/>
      </c>
      <c r="L167" s="13">
        <f t="shared" si="2"/>
        <v>0</v>
      </c>
      <c r="M167" s="14">
        <v>4500.0</v>
      </c>
      <c r="N167" s="14">
        <f t="shared" si="3"/>
        <v>4500</v>
      </c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 ht="15.75" customHeight="1">
      <c r="A168" s="10">
        <v>167.0</v>
      </c>
      <c r="B168" s="10" t="s">
        <v>15</v>
      </c>
      <c r="C168" s="10" t="str">
        <f>VLOOKUP($E168,'Определяем вид'!$A$2:$B$16,2,0)</f>
        <v>Услуга</v>
      </c>
      <c r="D168" s="10" t="s">
        <v>16</v>
      </c>
      <c r="E168" s="10" t="s">
        <v>18</v>
      </c>
      <c r="F168" s="11">
        <v>45663.0</v>
      </c>
      <c r="G168" s="12">
        <f t="shared" si="1"/>
        <v>1</v>
      </c>
      <c r="H168" s="10"/>
      <c r="I168" s="10" t="str">
        <f>IFNA(VLOOKUP($H168,'Промокоды'!$A$2:$B$115,2,0),"")</f>
        <v/>
      </c>
      <c r="J168" s="10" t="str">
        <f>IFNA(VLOOKUP($I168,'Промокоды'!$E$2:$F$8,2,0),"")</f>
        <v/>
      </c>
      <c r="K168" s="10" t="str">
        <f>IFNA(VLOOKUP($H168,'Промокоды'!$A$2:$C$115,3,0),"")</f>
        <v/>
      </c>
      <c r="L168" s="13">
        <f t="shared" si="2"/>
        <v>0</v>
      </c>
      <c r="M168" s="14">
        <v>3500.0</v>
      </c>
      <c r="N168" s="14">
        <f t="shared" si="3"/>
        <v>3500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 ht="15.75" customHeight="1">
      <c r="A169" s="10">
        <v>168.0</v>
      </c>
      <c r="B169" s="10" t="s">
        <v>15</v>
      </c>
      <c r="C169" s="10" t="str">
        <f>VLOOKUP($E169,'Определяем вид'!$A$2:$B$16,2,0)</f>
        <v>Услуга</v>
      </c>
      <c r="D169" s="10" t="s">
        <v>19</v>
      </c>
      <c r="E169" s="10" t="s">
        <v>21</v>
      </c>
      <c r="F169" s="11">
        <v>45663.0</v>
      </c>
      <c r="G169" s="12">
        <f t="shared" si="1"/>
        <v>1</v>
      </c>
      <c r="H169" s="10"/>
      <c r="I169" s="10" t="str">
        <f>IFNA(VLOOKUP($H169,'Промокоды'!$A$2:$B$115,2,0),"")</f>
        <v/>
      </c>
      <c r="J169" s="10" t="str">
        <f>IFNA(VLOOKUP($I169,'Промокоды'!$E$2:$F$8,2,0),"")</f>
        <v/>
      </c>
      <c r="K169" s="10" t="str">
        <f>IFNA(VLOOKUP($H169,'Промокоды'!$A$2:$C$115,3,0),"")</f>
        <v/>
      </c>
      <c r="L169" s="13">
        <f t="shared" si="2"/>
        <v>0</v>
      </c>
      <c r="M169" s="14">
        <v>5500.0</v>
      </c>
      <c r="N169" s="14">
        <f t="shared" si="3"/>
        <v>5500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 ht="15.75" customHeight="1">
      <c r="A170" s="10">
        <v>169.0</v>
      </c>
      <c r="B170" s="10" t="s">
        <v>15</v>
      </c>
      <c r="C170" s="10" t="str">
        <f>VLOOKUP($E170,'Определяем вид'!$A$2:$B$16,2,0)</f>
        <v>Услуга</v>
      </c>
      <c r="D170" s="10" t="s">
        <v>19</v>
      </c>
      <c r="E170" s="10" t="s">
        <v>21</v>
      </c>
      <c r="F170" s="11">
        <v>45664.0</v>
      </c>
      <c r="G170" s="12">
        <f t="shared" si="1"/>
        <v>1</v>
      </c>
      <c r="H170" s="10"/>
      <c r="I170" s="10" t="str">
        <f>IFNA(VLOOKUP($H170,'Промокоды'!$A$2:$B$115,2,0),"")</f>
        <v/>
      </c>
      <c r="J170" s="10" t="str">
        <f>IFNA(VLOOKUP($I170,'Промокоды'!$E$2:$F$8,2,0),"")</f>
        <v/>
      </c>
      <c r="K170" s="10" t="str">
        <f>IFNA(VLOOKUP($H170,'Промокоды'!$A$2:$C$115,3,0),"")</f>
        <v/>
      </c>
      <c r="L170" s="13">
        <f t="shared" si="2"/>
        <v>0</v>
      </c>
      <c r="M170" s="14">
        <v>5500.0</v>
      </c>
      <c r="N170" s="14">
        <f t="shared" si="3"/>
        <v>5500</v>
      </c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 ht="15.75" customHeight="1">
      <c r="A171" s="10">
        <v>170.0</v>
      </c>
      <c r="B171" s="10" t="s">
        <v>15</v>
      </c>
      <c r="C171" s="10" t="str">
        <f>VLOOKUP($E171,'Определяем вид'!$A$2:$B$16,2,0)</f>
        <v>Услуга</v>
      </c>
      <c r="D171" s="10" t="s">
        <v>16</v>
      </c>
      <c r="E171" s="10" t="s">
        <v>18</v>
      </c>
      <c r="F171" s="11">
        <v>45664.0</v>
      </c>
      <c r="G171" s="12">
        <f t="shared" si="1"/>
        <v>1</v>
      </c>
      <c r="H171" s="10"/>
      <c r="I171" s="10" t="str">
        <f>IFNA(VLOOKUP($H171,'Промокоды'!$A$2:$B$115,2,0),"")</f>
        <v/>
      </c>
      <c r="J171" s="10" t="str">
        <f>IFNA(VLOOKUP($I171,'Промокоды'!$E$2:$F$8,2,0),"")</f>
        <v/>
      </c>
      <c r="K171" s="10" t="str">
        <f>IFNA(VLOOKUP($H171,'Промокоды'!$A$2:$C$115,3,0),"")</f>
        <v/>
      </c>
      <c r="L171" s="13">
        <f t="shared" si="2"/>
        <v>0</v>
      </c>
      <c r="M171" s="14">
        <v>3500.0</v>
      </c>
      <c r="N171" s="14">
        <f t="shared" si="3"/>
        <v>3500</v>
      </c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 ht="15.75" customHeight="1">
      <c r="A172" s="10">
        <v>171.0</v>
      </c>
      <c r="B172" s="10" t="s">
        <v>15</v>
      </c>
      <c r="C172" s="10" t="str">
        <f>VLOOKUP($E172,'Определяем вид'!$A$2:$B$16,2,0)</f>
        <v>Услуга</v>
      </c>
      <c r="D172" s="10" t="s">
        <v>16</v>
      </c>
      <c r="E172" s="10" t="s">
        <v>18</v>
      </c>
      <c r="F172" s="11">
        <v>45664.0</v>
      </c>
      <c r="G172" s="12">
        <f t="shared" si="1"/>
        <v>1</v>
      </c>
      <c r="H172" s="10"/>
      <c r="I172" s="10" t="str">
        <f>IFNA(VLOOKUP($H172,'Промокоды'!$A$2:$B$115,2,0),"")</f>
        <v/>
      </c>
      <c r="J172" s="10" t="str">
        <f>IFNA(VLOOKUP($I172,'Промокоды'!$E$2:$F$8,2,0),"")</f>
        <v/>
      </c>
      <c r="K172" s="10" t="str">
        <f>IFNA(VLOOKUP($H172,'Промокоды'!$A$2:$C$115,3,0),"")</f>
        <v/>
      </c>
      <c r="L172" s="13">
        <f t="shared" si="2"/>
        <v>0</v>
      </c>
      <c r="M172" s="14">
        <v>3500.0</v>
      </c>
      <c r="N172" s="14">
        <f t="shared" si="3"/>
        <v>3500</v>
      </c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ht="15.75" customHeight="1">
      <c r="A173" s="10">
        <v>172.0</v>
      </c>
      <c r="B173" s="10" t="s">
        <v>15</v>
      </c>
      <c r="C173" s="10" t="str">
        <f>VLOOKUP($E173,'Определяем вид'!$A$2:$B$16,2,0)</f>
        <v>Услуга</v>
      </c>
      <c r="D173" s="10" t="s">
        <v>16</v>
      </c>
      <c r="E173" s="10" t="s">
        <v>18</v>
      </c>
      <c r="F173" s="11">
        <v>45664.0</v>
      </c>
      <c r="G173" s="12">
        <f t="shared" si="1"/>
        <v>1</v>
      </c>
      <c r="H173" s="10"/>
      <c r="I173" s="10" t="str">
        <f>IFNA(VLOOKUP($H173,'Промокоды'!$A$2:$B$115,2,0),"")</f>
        <v/>
      </c>
      <c r="J173" s="10" t="str">
        <f>IFNA(VLOOKUP($I173,'Промокоды'!$E$2:$F$8,2,0),"")</f>
        <v/>
      </c>
      <c r="K173" s="10" t="str">
        <f>IFNA(VLOOKUP($H173,'Промокоды'!$A$2:$C$115,3,0),"")</f>
        <v/>
      </c>
      <c r="L173" s="13">
        <f t="shared" si="2"/>
        <v>0</v>
      </c>
      <c r="M173" s="14">
        <v>3500.0</v>
      </c>
      <c r="N173" s="14">
        <f t="shared" si="3"/>
        <v>3500</v>
      </c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 ht="15.75" customHeight="1">
      <c r="A174" s="10">
        <v>173.0</v>
      </c>
      <c r="B174" s="10" t="s">
        <v>15</v>
      </c>
      <c r="C174" s="10" t="str">
        <f>VLOOKUP($E174,'Определяем вид'!$A$2:$B$16,2,0)</f>
        <v>Услуга</v>
      </c>
      <c r="D174" s="10" t="s">
        <v>16</v>
      </c>
      <c r="E174" s="10" t="s">
        <v>17</v>
      </c>
      <c r="F174" s="11">
        <v>45664.0</v>
      </c>
      <c r="G174" s="12">
        <f t="shared" si="1"/>
        <v>1</v>
      </c>
      <c r="H174" s="10"/>
      <c r="I174" s="10" t="str">
        <f>IFNA(VLOOKUP($H174,'Промокоды'!$A$2:$B$115,2,0),"")</f>
        <v/>
      </c>
      <c r="J174" s="10" t="str">
        <f>IFNA(VLOOKUP($I174,'Промокоды'!$E$2:$F$8,2,0),"")</f>
        <v/>
      </c>
      <c r="K174" s="10" t="str">
        <f>IFNA(VLOOKUP($H174,'Промокоды'!$A$2:$C$115,3,0),"")</f>
        <v/>
      </c>
      <c r="L174" s="13">
        <f t="shared" si="2"/>
        <v>0</v>
      </c>
      <c r="M174" s="14">
        <v>4500.0</v>
      </c>
      <c r="N174" s="14">
        <f t="shared" si="3"/>
        <v>4500</v>
      </c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ht="15.75" customHeight="1">
      <c r="A175" s="10">
        <v>174.0</v>
      </c>
      <c r="B175" s="10" t="s">
        <v>15</v>
      </c>
      <c r="C175" s="10" t="str">
        <f>VLOOKUP($E175,'Определяем вид'!$A$2:$B$16,2,0)</f>
        <v>Товар</v>
      </c>
      <c r="D175" s="10" t="s">
        <v>19</v>
      </c>
      <c r="E175" s="10" t="s">
        <v>28</v>
      </c>
      <c r="F175" s="11">
        <v>45664.0</v>
      </c>
      <c r="G175" s="12">
        <f t="shared" si="1"/>
        <v>1</v>
      </c>
      <c r="H175" s="10"/>
      <c r="I175" s="10" t="str">
        <f>IFNA(VLOOKUP($H175,'Промокоды'!$A$2:$B$115,2,0),"")</f>
        <v/>
      </c>
      <c r="J175" s="10" t="str">
        <f>IFNA(VLOOKUP($I175,'Промокоды'!$E$2:$F$8,2,0),"")</f>
        <v/>
      </c>
      <c r="K175" s="10" t="str">
        <f>IFNA(VLOOKUP($H175,'Промокоды'!$A$2:$C$115,3,0),"")</f>
        <v/>
      </c>
      <c r="L175" s="13">
        <f t="shared" si="2"/>
        <v>0</v>
      </c>
      <c r="M175" s="14">
        <v>300.0</v>
      </c>
      <c r="N175" s="14">
        <f t="shared" si="3"/>
        <v>300</v>
      </c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ht="15.75" customHeight="1">
      <c r="A176" s="10">
        <v>175.0</v>
      </c>
      <c r="B176" s="10" t="s">
        <v>15</v>
      </c>
      <c r="C176" s="10" t="str">
        <f>VLOOKUP($E176,'Определяем вид'!$A$2:$B$16,2,0)</f>
        <v>Услуга</v>
      </c>
      <c r="D176" s="10" t="s">
        <v>16</v>
      </c>
      <c r="E176" s="17" t="s">
        <v>18</v>
      </c>
      <c r="F176" s="11">
        <v>45664.0</v>
      </c>
      <c r="G176" s="12">
        <f t="shared" si="1"/>
        <v>1</v>
      </c>
      <c r="H176" s="10"/>
      <c r="I176" s="10" t="str">
        <f>IFNA(VLOOKUP($H176,'Промокоды'!$A$2:$B$115,2,0),"")</f>
        <v/>
      </c>
      <c r="J176" s="10" t="str">
        <f>IFNA(VLOOKUP($I176,'Промокоды'!$E$2:$F$8,2,0),"")</f>
        <v/>
      </c>
      <c r="K176" s="10" t="str">
        <f>IFNA(VLOOKUP($H176,'Промокоды'!$A$2:$C$115,3,0),"")</f>
        <v/>
      </c>
      <c r="L176" s="13">
        <f t="shared" si="2"/>
        <v>0</v>
      </c>
      <c r="M176" s="14">
        <v>3500.0</v>
      </c>
      <c r="N176" s="14">
        <f t="shared" si="3"/>
        <v>3500</v>
      </c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 ht="15.75" customHeight="1">
      <c r="A177" s="10">
        <v>176.0</v>
      </c>
      <c r="B177" s="10" t="s">
        <v>15</v>
      </c>
      <c r="C177" s="10" t="str">
        <f>VLOOKUP($E177,'Определяем вид'!$A$2:$B$16,2,0)</f>
        <v>Товар</v>
      </c>
      <c r="D177" s="10" t="s">
        <v>16</v>
      </c>
      <c r="E177" s="10" t="s">
        <v>23</v>
      </c>
      <c r="F177" s="11">
        <v>45664.0</v>
      </c>
      <c r="G177" s="12">
        <f t="shared" si="1"/>
        <v>1</v>
      </c>
      <c r="H177" s="10"/>
      <c r="I177" s="10" t="str">
        <f>IFNA(VLOOKUP($H177,'Промокоды'!$A$2:$B$115,2,0),"")</f>
        <v/>
      </c>
      <c r="J177" s="10" t="str">
        <f>IFNA(VLOOKUP($I177,'Промокоды'!$E$2:$F$8,2,0),"")</f>
        <v/>
      </c>
      <c r="K177" s="10" t="str">
        <f>IFNA(VLOOKUP($H177,'Промокоды'!$A$2:$C$115,3,0),"")</f>
        <v/>
      </c>
      <c r="L177" s="13">
        <f t="shared" si="2"/>
        <v>0</v>
      </c>
      <c r="M177" s="14">
        <v>1000.0</v>
      </c>
      <c r="N177" s="14">
        <f t="shared" si="3"/>
        <v>1000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 ht="15.75" customHeight="1">
      <c r="A178" s="10">
        <v>177.0</v>
      </c>
      <c r="B178" s="10" t="s">
        <v>15</v>
      </c>
      <c r="C178" s="10" t="str">
        <f>VLOOKUP($E178,'Определяем вид'!$A$2:$B$16,2,0)</f>
        <v>Услуга</v>
      </c>
      <c r="D178" s="16" t="s">
        <v>16</v>
      </c>
      <c r="E178" s="10" t="s">
        <v>17</v>
      </c>
      <c r="F178" s="11">
        <v>45664.0</v>
      </c>
      <c r="G178" s="12">
        <f t="shared" si="1"/>
        <v>1</v>
      </c>
      <c r="H178" s="10"/>
      <c r="I178" s="10" t="str">
        <f>IFNA(VLOOKUP($H178,'Промокоды'!$A$2:$B$115,2,0),"")</f>
        <v/>
      </c>
      <c r="J178" s="10" t="str">
        <f>IFNA(VLOOKUP($I178,'Промокоды'!$E$2:$F$8,2,0),"")</f>
        <v/>
      </c>
      <c r="K178" s="10" t="str">
        <f>IFNA(VLOOKUP($H178,'Промокоды'!$A$2:$C$115,3,0),"")</f>
        <v/>
      </c>
      <c r="L178" s="13">
        <f t="shared" si="2"/>
        <v>0</v>
      </c>
      <c r="M178" s="14">
        <v>4500.0</v>
      </c>
      <c r="N178" s="14">
        <f t="shared" si="3"/>
        <v>4500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 ht="15.75" customHeight="1">
      <c r="A179" s="10">
        <v>178.0</v>
      </c>
      <c r="B179" s="10" t="s">
        <v>15</v>
      </c>
      <c r="C179" s="10" t="str">
        <f>VLOOKUP($E179,'Определяем вид'!$A$2:$B$16,2,0)</f>
        <v>Услуга</v>
      </c>
      <c r="D179" s="10" t="s">
        <v>16</v>
      </c>
      <c r="E179" s="10" t="s">
        <v>21</v>
      </c>
      <c r="F179" s="11">
        <v>45664.0</v>
      </c>
      <c r="G179" s="12">
        <f t="shared" si="1"/>
        <v>1</v>
      </c>
      <c r="H179" s="10"/>
      <c r="I179" s="10" t="str">
        <f>IFNA(VLOOKUP($H179,'Промокоды'!$A$2:$B$115,2,0),"")</f>
        <v/>
      </c>
      <c r="J179" s="10" t="str">
        <f>IFNA(VLOOKUP($I179,'Промокоды'!$E$2:$F$8,2,0),"")</f>
        <v/>
      </c>
      <c r="K179" s="10" t="str">
        <f>IFNA(VLOOKUP($H179,'Промокоды'!$A$2:$C$115,3,0),"")</f>
        <v/>
      </c>
      <c r="L179" s="13">
        <f t="shared" si="2"/>
        <v>0</v>
      </c>
      <c r="M179" s="14">
        <v>5500.0</v>
      </c>
      <c r="N179" s="14">
        <f t="shared" si="3"/>
        <v>5500</v>
      </c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 ht="15.75" customHeight="1">
      <c r="A180" s="10">
        <v>179.0</v>
      </c>
      <c r="B180" s="10" t="s">
        <v>15</v>
      </c>
      <c r="C180" s="10" t="str">
        <f>VLOOKUP($E180,'Определяем вид'!$A$2:$B$16,2,0)</f>
        <v>Услуга</v>
      </c>
      <c r="D180" s="10" t="s">
        <v>16</v>
      </c>
      <c r="E180" s="10" t="s">
        <v>17</v>
      </c>
      <c r="F180" s="11">
        <v>45664.0</v>
      </c>
      <c r="G180" s="12">
        <f t="shared" si="1"/>
        <v>1</v>
      </c>
      <c r="H180" s="10"/>
      <c r="I180" s="10" t="str">
        <f>IFNA(VLOOKUP($H180,'Промокоды'!$A$2:$B$115,2,0),"")</f>
        <v/>
      </c>
      <c r="J180" s="10" t="str">
        <f>IFNA(VLOOKUP($I180,'Промокоды'!$E$2:$F$8,2,0),"")</f>
        <v/>
      </c>
      <c r="K180" s="10" t="str">
        <f>IFNA(VLOOKUP($H180,'Промокоды'!$A$2:$C$115,3,0),"")</f>
        <v/>
      </c>
      <c r="L180" s="13">
        <f t="shared" si="2"/>
        <v>0</v>
      </c>
      <c r="M180" s="14">
        <v>4500.0</v>
      </c>
      <c r="N180" s="14">
        <f t="shared" si="3"/>
        <v>4500</v>
      </c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 ht="15.75" customHeight="1">
      <c r="A181" s="10">
        <v>180.0</v>
      </c>
      <c r="B181" s="10" t="s">
        <v>25</v>
      </c>
      <c r="C181" s="10" t="str">
        <f>VLOOKUP($E181,'Определяем вид'!$A$2:$B$16,2,0)</f>
        <v>Услуга</v>
      </c>
      <c r="D181" s="16" t="s">
        <v>16</v>
      </c>
      <c r="E181" s="10" t="s">
        <v>42</v>
      </c>
      <c r="F181" s="11">
        <v>45664.0</v>
      </c>
      <c r="G181" s="12">
        <f t="shared" si="1"/>
        <v>1</v>
      </c>
      <c r="H181" s="10"/>
      <c r="I181" s="10" t="str">
        <f>IFNA(VLOOKUP($H181,'Промокоды'!$A$2:$B$115,2,0),"")</f>
        <v/>
      </c>
      <c r="J181" s="10" t="str">
        <f>IFNA(VLOOKUP($I181,'Промокоды'!$E$2:$F$8,2,0),"")</f>
        <v/>
      </c>
      <c r="K181" s="10" t="str">
        <f>IFNA(VLOOKUP($H181,'Промокоды'!$A$2:$C$115,3,0),"")</f>
        <v/>
      </c>
      <c r="L181" s="13">
        <f t="shared" si="2"/>
        <v>0</v>
      </c>
      <c r="M181" s="14">
        <v>82500.0</v>
      </c>
      <c r="N181" s="14">
        <f t="shared" si="3"/>
        <v>82500</v>
      </c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 ht="15.75" customHeight="1">
      <c r="A182" s="10">
        <v>181.0</v>
      </c>
      <c r="B182" s="10" t="s">
        <v>25</v>
      </c>
      <c r="C182" s="10" t="str">
        <f>VLOOKUP($E182,'Определяем вид'!$A$2:$B$16,2,0)</f>
        <v>Услуга</v>
      </c>
      <c r="D182" s="10" t="s">
        <v>16</v>
      </c>
      <c r="E182" s="10" t="s">
        <v>42</v>
      </c>
      <c r="F182" s="11">
        <v>45664.0</v>
      </c>
      <c r="G182" s="12">
        <f t="shared" si="1"/>
        <v>1</v>
      </c>
      <c r="H182" s="10"/>
      <c r="I182" s="10" t="str">
        <f>IFNA(VLOOKUP($H182,'Промокоды'!$A$2:$B$115,2,0),"")</f>
        <v/>
      </c>
      <c r="J182" s="10" t="str">
        <f>IFNA(VLOOKUP($I182,'Промокоды'!$E$2:$F$8,2,0),"")</f>
        <v/>
      </c>
      <c r="K182" s="10" t="str">
        <f>IFNA(VLOOKUP($H182,'Промокоды'!$A$2:$C$115,3,0),"")</f>
        <v/>
      </c>
      <c r="L182" s="13">
        <f t="shared" si="2"/>
        <v>0</v>
      </c>
      <c r="M182" s="14">
        <v>82500.0</v>
      </c>
      <c r="N182" s="14">
        <f t="shared" si="3"/>
        <v>82500</v>
      </c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 ht="15.75" customHeight="1">
      <c r="A183" s="10">
        <v>182.0</v>
      </c>
      <c r="B183" s="10" t="s">
        <v>25</v>
      </c>
      <c r="C183" s="10" t="str">
        <f>VLOOKUP($E183,'Определяем вид'!$A$2:$B$16,2,0)</f>
        <v>Услуга</v>
      </c>
      <c r="D183" s="10" t="s">
        <v>16</v>
      </c>
      <c r="E183" s="10" t="s">
        <v>42</v>
      </c>
      <c r="F183" s="11">
        <v>45664.0</v>
      </c>
      <c r="G183" s="12">
        <f t="shared" si="1"/>
        <v>1</v>
      </c>
      <c r="H183" s="10"/>
      <c r="I183" s="10" t="str">
        <f>IFNA(VLOOKUP($H183,'Промокоды'!$A$2:$B$115,2,0),"")</f>
        <v/>
      </c>
      <c r="J183" s="10" t="str">
        <f>IFNA(VLOOKUP($I183,'Промокоды'!$E$2:$F$8,2,0),"")</f>
        <v/>
      </c>
      <c r="K183" s="10" t="str">
        <f>IFNA(VLOOKUP($H183,'Промокоды'!$A$2:$C$115,3,0),"")</f>
        <v/>
      </c>
      <c r="L183" s="13">
        <f t="shared" si="2"/>
        <v>0</v>
      </c>
      <c r="M183" s="14">
        <v>82500.0</v>
      </c>
      <c r="N183" s="14">
        <f t="shared" si="3"/>
        <v>82500</v>
      </c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ht="15.75" customHeight="1">
      <c r="A184" s="10">
        <v>183.0</v>
      </c>
      <c r="B184" s="10" t="s">
        <v>25</v>
      </c>
      <c r="C184" s="10" t="str">
        <f>VLOOKUP($E184,'Определяем вид'!$A$2:$B$16,2,0)</f>
        <v>Услуга</v>
      </c>
      <c r="D184" s="10" t="s">
        <v>16</v>
      </c>
      <c r="E184" s="10" t="s">
        <v>42</v>
      </c>
      <c r="F184" s="11">
        <v>45664.0</v>
      </c>
      <c r="G184" s="12">
        <f t="shared" si="1"/>
        <v>1</v>
      </c>
      <c r="H184" s="10"/>
      <c r="I184" s="10" t="str">
        <f>IFNA(VLOOKUP($H184,'Промокоды'!$A$2:$B$115,2,0),"")</f>
        <v/>
      </c>
      <c r="J184" s="10" t="str">
        <f>IFNA(VLOOKUP($I184,'Промокоды'!$E$2:$F$8,2,0),"")</f>
        <v/>
      </c>
      <c r="K184" s="10" t="str">
        <f>IFNA(VLOOKUP($H184,'Промокоды'!$A$2:$C$115,3,0),"")</f>
        <v/>
      </c>
      <c r="L184" s="13">
        <f t="shared" si="2"/>
        <v>0</v>
      </c>
      <c r="M184" s="14">
        <v>82500.0</v>
      </c>
      <c r="N184" s="14">
        <f t="shared" si="3"/>
        <v>82500</v>
      </c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ht="15.75" customHeight="1">
      <c r="A185" s="10">
        <v>184.0</v>
      </c>
      <c r="B185" s="10" t="s">
        <v>25</v>
      </c>
      <c r="C185" s="10" t="str">
        <f>VLOOKUP($E185,'Определяем вид'!$A$2:$B$16,2,0)</f>
        <v>Услуга</v>
      </c>
      <c r="D185" s="10" t="s">
        <v>16</v>
      </c>
      <c r="E185" s="10" t="s">
        <v>42</v>
      </c>
      <c r="F185" s="11">
        <v>45664.0</v>
      </c>
      <c r="G185" s="12">
        <f t="shared" si="1"/>
        <v>1</v>
      </c>
      <c r="H185" s="10"/>
      <c r="I185" s="10" t="str">
        <f>IFNA(VLOOKUP($H185,'Промокоды'!$A$2:$B$115,2,0),"")</f>
        <v/>
      </c>
      <c r="J185" s="10" t="str">
        <f>IFNA(VLOOKUP($I185,'Промокоды'!$E$2:$F$8,2,0),"")</f>
        <v/>
      </c>
      <c r="K185" s="10" t="str">
        <f>IFNA(VLOOKUP($H185,'Промокоды'!$A$2:$C$115,3,0),"")</f>
        <v/>
      </c>
      <c r="L185" s="13">
        <f t="shared" si="2"/>
        <v>0</v>
      </c>
      <c r="M185" s="14">
        <v>82500.0</v>
      </c>
      <c r="N185" s="14">
        <f t="shared" si="3"/>
        <v>82500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ht="15.75" customHeight="1">
      <c r="A186" s="10">
        <v>185.0</v>
      </c>
      <c r="B186" s="10" t="s">
        <v>25</v>
      </c>
      <c r="C186" s="10" t="str">
        <f>VLOOKUP($E186,'Определяем вид'!$A$2:$B$16,2,0)</f>
        <v>Услуга</v>
      </c>
      <c r="D186" s="10" t="s">
        <v>16</v>
      </c>
      <c r="E186" s="10" t="s">
        <v>42</v>
      </c>
      <c r="F186" s="11">
        <v>45664.0</v>
      </c>
      <c r="G186" s="12">
        <f t="shared" si="1"/>
        <v>1</v>
      </c>
      <c r="H186" s="10"/>
      <c r="I186" s="10" t="str">
        <f>IFNA(VLOOKUP($H186,'Промокоды'!$A$2:$B$115,2,0),"")</f>
        <v/>
      </c>
      <c r="J186" s="10" t="str">
        <f>IFNA(VLOOKUP($I186,'Промокоды'!$E$2:$F$8,2,0),"")</f>
        <v/>
      </c>
      <c r="K186" s="10" t="str">
        <f>IFNA(VLOOKUP($H186,'Промокоды'!$A$2:$C$115,3,0),"")</f>
        <v/>
      </c>
      <c r="L186" s="13">
        <f t="shared" si="2"/>
        <v>0</v>
      </c>
      <c r="M186" s="14">
        <v>82500.0</v>
      </c>
      <c r="N186" s="14">
        <f t="shared" si="3"/>
        <v>82500</v>
      </c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 ht="15.75" customHeight="1">
      <c r="A187" s="10">
        <v>186.0</v>
      </c>
      <c r="B187" s="10" t="s">
        <v>25</v>
      </c>
      <c r="C187" s="10" t="str">
        <f>VLOOKUP($E187,'Определяем вид'!$A$2:$B$16,2,0)</f>
        <v>Услуга</v>
      </c>
      <c r="D187" s="10" t="s">
        <v>16</v>
      </c>
      <c r="E187" s="10" t="s">
        <v>42</v>
      </c>
      <c r="F187" s="11">
        <v>45664.0</v>
      </c>
      <c r="G187" s="12">
        <f t="shared" si="1"/>
        <v>1</v>
      </c>
      <c r="H187" s="10"/>
      <c r="I187" s="10" t="str">
        <f>IFNA(VLOOKUP($H187,'Промокоды'!$A$2:$B$115,2,0),"")</f>
        <v/>
      </c>
      <c r="J187" s="10" t="str">
        <f>IFNA(VLOOKUP($I187,'Промокоды'!$E$2:$F$8,2,0),"")</f>
        <v/>
      </c>
      <c r="K187" s="10" t="str">
        <f>IFNA(VLOOKUP($H187,'Промокоды'!$A$2:$C$115,3,0),"")</f>
        <v/>
      </c>
      <c r="L187" s="13">
        <f t="shared" si="2"/>
        <v>0</v>
      </c>
      <c r="M187" s="14">
        <v>82500.0</v>
      </c>
      <c r="N187" s="14">
        <f t="shared" si="3"/>
        <v>82500</v>
      </c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ht="15.75" customHeight="1">
      <c r="A188" s="10">
        <v>187.0</v>
      </c>
      <c r="B188" s="10" t="s">
        <v>25</v>
      </c>
      <c r="C188" s="10" t="str">
        <f>VLOOKUP($E188,'Определяем вид'!$A$2:$B$16,2,0)</f>
        <v>Услуга</v>
      </c>
      <c r="D188" s="10" t="s">
        <v>16</v>
      </c>
      <c r="E188" s="10" t="s">
        <v>42</v>
      </c>
      <c r="F188" s="11">
        <v>45664.0</v>
      </c>
      <c r="G188" s="12">
        <f t="shared" si="1"/>
        <v>1</v>
      </c>
      <c r="H188" s="10"/>
      <c r="I188" s="10" t="str">
        <f>IFNA(VLOOKUP($H188,'Промокоды'!$A$2:$B$115,2,0),"")</f>
        <v/>
      </c>
      <c r="J188" s="10" t="str">
        <f>IFNA(VLOOKUP($I188,'Промокоды'!$E$2:$F$8,2,0),"")</f>
        <v/>
      </c>
      <c r="K188" s="10" t="str">
        <f>IFNA(VLOOKUP($H188,'Промокоды'!$A$2:$C$115,3,0),"")</f>
        <v/>
      </c>
      <c r="L188" s="13">
        <f t="shared" si="2"/>
        <v>0</v>
      </c>
      <c r="M188" s="14">
        <v>82500.0</v>
      </c>
      <c r="N188" s="14">
        <f t="shared" si="3"/>
        <v>82500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ht="15.75" customHeight="1">
      <c r="A189" s="10">
        <v>188.0</v>
      </c>
      <c r="B189" s="10" t="s">
        <v>15</v>
      </c>
      <c r="C189" s="10" t="str">
        <f>VLOOKUP($E189,'Определяем вид'!$A$2:$B$16,2,0)</f>
        <v>Услуга</v>
      </c>
      <c r="D189" s="16" t="s">
        <v>16</v>
      </c>
      <c r="E189" s="10" t="s">
        <v>18</v>
      </c>
      <c r="F189" s="11">
        <v>45664.0</v>
      </c>
      <c r="G189" s="12">
        <f t="shared" si="1"/>
        <v>1</v>
      </c>
      <c r="H189" s="10"/>
      <c r="I189" s="10" t="str">
        <f>IFNA(VLOOKUP($H189,'Промокоды'!$A$2:$B$115,2,0),"")</f>
        <v/>
      </c>
      <c r="J189" s="10" t="str">
        <f>IFNA(VLOOKUP($I189,'Промокоды'!$E$2:$F$8,2,0),"")</f>
        <v/>
      </c>
      <c r="K189" s="10" t="str">
        <f>IFNA(VLOOKUP($H189,'Промокоды'!$A$2:$C$115,3,0),"")</f>
        <v/>
      </c>
      <c r="L189" s="13">
        <f t="shared" si="2"/>
        <v>0</v>
      </c>
      <c r="M189" s="14">
        <v>3500.0</v>
      </c>
      <c r="N189" s="14">
        <f t="shared" si="3"/>
        <v>3500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ht="15.75" customHeight="1">
      <c r="A190" s="10">
        <v>189.0</v>
      </c>
      <c r="B190" s="10" t="s">
        <v>15</v>
      </c>
      <c r="C190" s="10" t="str">
        <f>VLOOKUP($E190,'Определяем вид'!$A$2:$B$16,2,0)</f>
        <v>Товар</v>
      </c>
      <c r="D190" s="16" t="s">
        <v>16</v>
      </c>
      <c r="E190" s="10" t="s">
        <v>20</v>
      </c>
      <c r="F190" s="11">
        <v>45664.0</v>
      </c>
      <c r="G190" s="12">
        <f t="shared" si="1"/>
        <v>1</v>
      </c>
      <c r="H190" s="10"/>
      <c r="I190" s="10" t="str">
        <f>IFNA(VLOOKUP($H190,'Промокоды'!$A$2:$B$115,2,0),"")</f>
        <v/>
      </c>
      <c r="J190" s="10" t="str">
        <f>IFNA(VLOOKUP($I190,'Промокоды'!$E$2:$F$8,2,0),"")</f>
        <v/>
      </c>
      <c r="K190" s="10" t="str">
        <f>IFNA(VLOOKUP($H190,'Промокоды'!$A$2:$C$115,3,0),"")</f>
        <v/>
      </c>
      <c r="L190" s="13">
        <f t="shared" si="2"/>
        <v>0</v>
      </c>
      <c r="M190" s="14">
        <v>500.0</v>
      </c>
      <c r="N190" s="14">
        <f t="shared" si="3"/>
        <v>500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ht="15.75" customHeight="1">
      <c r="A191" s="10">
        <v>190.0</v>
      </c>
      <c r="B191" s="10" t="s">
        <v>15</v>
      </c>
      <c r="C191" s="10" t="str">
        <f>VLOOKUP($E191,'Определяем вид'!$A$2:$B$16,2,0)</f>
        <v>Услуга</v>
      </c>
      <c r="D191" s="10" t="s">
        <v>16</v>
      </c>
      <c r="E191" s="10" t="s">
        <v>21</v>
      </c>
      <c r="F191" s="11">
        <v>45664.0</v>
      </c>
      <c r="G191" s="12">
        <f t="shared" si="1"/>
        <v>1</v>
      </c>
      <c r="H191" s="10" t="s">
        <v>43</v>
      </c>
      <c r="I191" s="10">
        <f>IFNA(VLOOKUP($H191,'Промокоды'!$A$2:$B$115,2,0),"")</f>
        <v>1</v>
      </c>
      <c r="J191" s="10" t="str">
        <f>IFNA(VLOOKUP($I191,'Промокоды'!$E$2:$F$8,2,0),"")</f>
        <v>Обещаем скидки</v>
      </c>
      <c r="K191" s="10">
        <f>IFNA(VLOOKUP($H191,'Промокоды'!$A$2:$C$115,3,0),"")</f>
        <v>0.1</v>
      </c>
      <c r="L191" s="13">
        <f t="shared" si="2"/>
        <v>550</v>
      </c>
      <c r="M191" s="14">
        <v>5500.0</v>
      </c>
      <c r="N191" s="14">
        <f t="shared" si="3"/>
        <v>4950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ht="15.75" customHeight="1">
      <c r="A192" s="10">
        <v>191.0</v>
      </c>
      <c r="B192" s="10" t="s">
        <v>15</v>
      </c>
      <c r="C192" s="10" t="str">
        <f>VLOOKUP($E192,'Определяем вид'!$A$2:$B$16,2,0)</f>
        <v>Услуга</v>
      </c>
      <c r="D192" s="10" t="s">
        <v>16</v>
      </c>
      <c r="E192" s="10" t="s">
        <v>17</v>
      </c>
      <c r="F192" s="11">
        <v>45664.0</v>
      </c>
      <c r="G192" s="12">
        <f t="shared" si="1"/>
        <v>1</v>
      </c>
      <c r="H192" s="10"/>
      <c r="I192" s="10" t="str">
        <f>IFNA(VLOOKUP($H192,'Промокоды'!$A$2:$B$115,2,0),"")</f>
        <v/>
      </c>
      <c r="J192" s="10" t="str">
        <f>IFNA(VLOOKUP($I192,'Промокоды'!$E$2:$F$8,2,0),"")</f>
        <v/>
      </c>
      <c r="K192" s="10" t="str">
        <f>IFNA(VLOOKUP($H192,'Промокоды'!$A$2:$C$115,3,0),"")</f>
        <v/>
      </c>
      <c r="L192" s="13">
        <f t="shared" si="2"/>
        <v>0</v>
      </c>
      <c r="M192" s="14">
        <v>4500.0</v>
      </c>
      <c r="N192" s="14">
        <f t="shared" si="3"/>
        <v>4500</v>
      </c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ht="15.75" customHeight="1">
      <c r="A193" s="10">
        <v>192.0</v>
      </c>
      <c r="B193" s="10" t="s">
        <v>15</v>
      </c>
      <c r="C193" s="10" t="str">
        <f>VLOOKUP($E193,'Определяем вид'!$A$2:$B$16,2,0)</f>
        <v>Услуга</v>
      </c>
      <c r="D193" s="10" t="s">
        <v>16</v>
      </c>
      <c r="E193" s="10" t="s">
        <v>17</v>
      </c>
      <c r="F193" s="11">
        <v>45664.0</v>
      </c>
      <c r="G193" s="12">
        <f t="shared" si="1"/>
        <v>1</v>
      </c>
      <c r="H193" s="10"/>
      <c r="I193" s="10" t="str">
        <f>IFNA(VLOOKUP($H193,'Промокоды'!$A$2:$B$115,2,0),"")</f>
        <v/>
      </c>
      <c r="J193" s="10" t="str">
        <f>IFNA(VLOOKUP($I193,'Промокоды'!$E$2:$F$8,2,0),"")</f>
        <v/>
      </c>
      <c r="K193" s="10" t="str">
        <f>IFNA(VLOOKUP($H193,'Промокоды'!$A$2:$C$115,3,0),"")</f>
        <v/>
      </c>
      <c r="L193" s="13">
        <f t="shared" si="2"/>
        <v>0</v>
      </c>
      <c r="M193" s="14">
        <v>4500.0</v>
      </c>
      <c r="N193" s="14">
        <f t="shared" si="3"/>
        <v>4500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ht="15.75" customHeight="1">
      <c r="A194" s="10">
        <v>193.0</v>
      </c>
      <c r="B194" s="10" t="s">
        <v>15</v>
      </c>
      <c r="C194" s="10" t="str">
        <f>VLOOKUP($E194,'Определяем вид'!$A$2:$B$16,2,0)</f>
        <v>Товар</v>
      </c>
      <c r="D194" s="10" t="s">
        <v>16</v>
      </c>
      <c r="E194" s="10" t="s">
        <v>20</v>
      </c>
      <c r="F194" s="11">
        <v>45664.0</v>
      </c>
      <c r="G194" s="12">
        <f t="shared" si="1"/>
        <v>1</v>
      </c>
      <c r="H194" s="10"/>
      <c r="I194" s="10" t="str">
        <f>IFNA(VLOOKUP($H194,'Промокоды'!$A$2:$B$115,2,0),"")</f>
        <v/>
      </c>
      <c r="J194" s="10" t="str">
        <f>IFNA(VLOOKUP($I194,'Промокоды'!$E$2:$F$8,2,0),"")</f>
        <v/>
      </c>
      <c r="K194" s="10" t="str">
        <f>IFNA(VLOOKUP($H194,'Промокоды'!$A$2:$C$115,3,0),"")</f>
        <v/>
      </c>
      <c r="L194" s="13">
        <f t="shared" si="2"/>
        <v>0</v>
      </c>
      <c r="M194" s="14">
        <v>500.0</v>
      </c>
      <c r="N194" s="14">
        <f t="shared" si="3"/>
        <v>500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 ht="15.75" customHeight="1">
      <c r="A195" s="10">
        <v>194.0</v>
      </c>
      <c r="B195" s="10" t="s">
        <v>15</v>
      </c>
      <c r="C195" s="10" t="str">
        <f>VLOOKUP($E195,'Определяем вид'!$A$2:$B$16,2,0)</f>
        <v>Услуга</v>
      </c>
      <c r="D195" s="10" t="s">
        <v>16</v>
      </c>
      <c r="E195" s="10" t="s">
        <v>18</v>
      </c>
      <c r="F195" s="11">
        <v>45664.0</v>
      </c>
      <c r="G195" s="12">
        <f t="shared" si="1"/>
        <v>1</v>
      </c>
      <c r="H195" s="10"/>
      <c r="I195" s="10" t="str">
        <f>IFNA(VLOOKUP($H195,'Промокоды'!$A$2:$B$115,2,0),"")</f>
        <v/>
      </c>
      <c r="J195" s="10" t="str">
        <f>IFNA(VLOOKUP($I195,'Промокоды'!$E$2:$F$8,2,0),"")</f>
        <v/>
      </c>
      <c r="K195" s="10" t="str">
        <f>IFNA(VLOOKUP($H195,'Промокоды'!$A$2:$C$115,3,0),"")</f>
        <v/>
      </c>
      <c r="L195" s="13">
        <f t="shared" si="2"/>
        <v>0</v>
      </c>
      <c r="M195" s="14">
        <v>3500.0</v>
      </c>
      <c r="N195" s="14">
        <f t="shared" si="3"/>
        <v>3500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ht="15.75" customHeight="1">
      <c r="A196" s="10">
        <v>195.0</v>
      </c>
      <c r="B196" s="10" t="s">
        <v>15</v>
      </c>
      <c r="C196" s="10" t="str">
        <f>VLOOKUP($E196,'Определяем вид'!$A$2:$B$16,2,0)</f>
        <v>Услуга</v>
      </c>
      <c r="D196" s="10" t="s">
        <v>16</v>
      </c>
      <c r="E196" s="10" t="s">
        <v>21</v>
      </c>
      <c r="F196" s="11">
        <v>45664.0</v>
      </c>
      <c r="G196" s="12">
        <f t="shared" si="1"/>
        <v>1</v>
      </c>
      <c r="H196" s="10"/>
      <c r="I196" s="10" t="str">
        <f>IFNA(VLOOKUP($H196,'Промокоды'!$A$2:$B$115,2,0),"")</f>
        <v/>
      </c>
      <c r="J196" s="10" t="str">
        <f>IFNA(VLOOKUP($I196,'Промокоды'!$E$2:$F$8,2,0),"")</f>
        <v/>
      </c>
      <c r="K196" s="10" t="str">
        <f>IFNA(VLOOKUP($H196,'Промокоды'!$A$2:$C$115,3,0),"")</f>
        <v/>
      </c>
      <c r="L196" s="13">
        <f t="shared" si="2"/>
        <v>0</v>
      </c>
      <c r="M196" s="14">
        <v>5500.0</v>
      </c>
      <c r="N196" s="14">
        <f t="shared" si="3"/>
        <v>5500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 ht="15.75" customHeight="1">
      <c r="A197" s="10">
        <v>196.0</v>
      </c>
      <c r="B197" s="10" t="s">
        <v>15</v>
      </c>
      <c r="C197" s="10" t="str">
        <f>VLOOKUP($E197,'Определяем вид'!$A$2:$B$16,2,0)</f>
        <v>Услуга</v>
      </c>
      <c r="D197" s="10" t="s">
        <v>16</v>
      </c>
      <c r="E197" s="10" t="s">
        <v>17</v>
      </c>
      <c r="F197" s="11">
        <v>45664.0</v>
      </c>
      <c r="G197" s="12">
        <f t="shared" si="1"/>
        <v>1</v>
      </c>
      <c r="H197" s="10"/>
      <c r="I197" s="10" t="str">
        <f>IFNA(VLOOKUP($H197,'Промокоды'!$A$2:$B$115,2,0),"")</f>
        <v/>
      </c>
      <c r="J197" s="10" t="str">
        <f>IFNA(VLOOKUP($I197,'Промокоды'!$E$2:$F$8,2,0),"")</f>
        <v/>
      </c>
      <c r="K197" s="10" t="str">
        <f>IFNA(VLOOKUP($H197,'Промокоды'!$A$2:$C$115,3,0),"")</f>
        <v/>
      </c>
      <c r="L197" s="13">
        <f t="shared" si="2"/>
        <v>0</v>
      </c>
      <c r="M197" s="14">
        <v>4500.0</v>
      </c>
      <c r="N197" s="14">
        <f t="shared" si="3"/>
        <v>4500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ht="15.75" customHeight="1">
      <c r="A198" s="10">
        <v>197.0</v>
      </c>
      <c r="B198" s="10" t="s">
        <v>25</v>
      </c>
      <c r="C198" s="10" t="str">
        <f>VLOOKUP($E198,'Определяем вид'!$A$2:$B$16,2,0)</f>
        <v>Товар</v>
      </c>
      <c r="D198" s="10" t="s">
        <v>16</v>
      </c>
      <c r="E198" s="10" t="s">
        <v>35</v>
      </c>
      <c r="F198" s="11">
        <v>45665.0</v>
      </c>
      <c r="G198" s="12">
        <f t="shared" si="1"/>
        <v>1</v>
      </c>
      <c r="H198" s="10"/>
      <c r="I198" s="10" t="str">
        <f>IFNA(VLOOKUP($H198,'Промокоды'!$A$2:$B$115,2,0),"")</f>
        <v/>
      </c>
      <c r="J198" s="10" t="str">
        <f>IFNA(VLOOKUP($I198,'Промокоды'!$E$2:$F$8,2,0),"")</f>
        <v/>
      </c>
      <c r="K198" s="10" t="str">
        <f>IFNA(VLOOKUP($H198,'Промокоды'!$A$2:$C$115,3,0),"")</f>
        <v/>
      </c>
      <c r="L198" s="13">
        <f t="shared" si="2"/>
        <v>0</v>
      </c>
      <c r="M198" s="14">
        <v>500.0</v>
      </c>
      <c r="N198" s="14">
        <f t="shared" si="3"/>
        <v>500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ht="15.75" customHeight="1">
      <c r="A199" s="10">
        <v>198.0</v>
      </c>
      <c r="B199" s="10" t="s">
        <v>15</v>
      </c>
      <c r="C199" s="10" t="str">
        <f>VLOOKUP($E199,'Определяем вид'!$A$2:$B$16,2,0)</f>
        <v>Услуга</v>
      </c>
      <c r="D199" s="10" t="s">
        <v>16</v>
      </c>
      <c r="E199" s="10" t="s">
        <v>21</v>
      </c>
      <c r="F199" s="11">
        <v>45665.0</v>
      </c>
      <c r="G199" s="12">
        <f t="shared" si="1"/>
        <v>1</v>
      </c>
      <c r="H199" s="10"/>
      <c r="I199" s="10" t="str">
        <f>IFNA(VLOOKUP($H199,'Промокоды'!$A$2:$B$115,2,0),"")</f>
        <v/>
      </c>
      <c r="J199" s="10" t="str">
        <f>IFNA(VLOOKUP($I199,'Промокоды'!$E$2:$F$8,2,0),"")</f>
        <v/>
      </c>
      <c r="K199" s="10" t="str">
        <f>IFNA(VLOOKUP($H199,'Промокоды'!$A$2:$C$115,3,0),"")</f>
        <v/>
      </c>
      <c r="L199" s="13">
        <f t="shared" si="2"/>
        <v>0</v>
      </c>
      <c r="M199" s="14">
        <v>5500.0</v>
      </c>
      <c r="N199" s="14">
        <f t="shared" si="3"/>
        <v>5500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ht="15.75" customHeight="1">
      <c r="A200" s="10">
        <v>199.0</v>
      </c>
      <c r="B200" s="10" t="s">
        <v>15</v>
      </c>
      <c r="C200" s="10" t="str">
        <f>VLOOKUP($E200,'Определяем вид'!$A$2:$B$16,2,0)</f>
        <v>Услуга</v>
      </c>
      <c r="D200" s="10" t="s">
        <v>16</v>
      </c>
      <c r="E200" s="10" t="s">
        <v>21</v>
      </c>
      <c r="F200" s="11">
        <v>45665.0</v>
      </c>
      <c r="G200" s="12">
        <f t="shared" si="1"/>
        <v>1</v>
      </c>
      <c r="H200" s="10"/>
      <c r="I200" s="10" t="str">
        <f>IFNA(VLOOKUP($H200,'Промокоды'!$A$2:$B$115,2,0),"")</f>
        <v/>
      </c>
      <c r="J200" s="10" t="str">
        <f>IFNA(VLOOKUP($I200,'Промокоды'!$E$2:$F$8,2,0),"")</f>
        <v/>
      </c>
      <c r="K200" s="10" t="str">
        <f>IFNA(VLOOKUP($H200,'Промокоды'!$A$2:$C$115,3,0),"")</f>
        <v/>
      </c>
      <c r="L200" s="13">
        <f t="shared" si="2"/>
        <v>0</v>
      </c>
      <c r="M200" s="14">
        <v>5500.0</v>
      </c>
      <c r="N200" s="14">
        <f t="shared" si="3"/>
        <v>5500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ht="15.75" customHeight="1">
      <c r="A201" s="10">
        <v>200.0</v>
      </c>
      <c r="B201" s="10" t="s">
        <v>25</v>
      </c>
      <c r="C201" s="10" t="str">
        <f>VLOOKUP($E201,'Определяем вид'!$A$2:$B$16,2,0)</f>
        <v>Товар</v>
      </c>
      <c r="D201" s="10" t="s">
        <v>19</v>
      </c>
      <c r="E201" s="10" t="s">
        <v>33</v>
      </c>
      <c r="F201" s="11">
        <v>45665.0</v>
      </c>
      <c r="G201" s="12">
        <f t="shared" si="1"/>
        <v>1</v>
      </c>
      <c r="H201" s="10"/>
      <c r="I201" s="10" t="str">
        <f>IFNA(VLOOKUP($H201,'Промокоды'!$A$2:$B$115,2,0),"")</f>
        <v/>
      </c>
      <c r="J201" s="10" t="str">
        <f>IFNA(VLOOKUP($I201,'Промокоды'!$E$2:$F$8,2,0),"")</f>
        <v/>
      </c>
      <c r="K201" s="10" t="str">
        <f>IFNA(VLOOKUP($H201,'Промокоды'!$A$2:$C$115,3,0),"")</f>
        <v/>
      </c>
      <c r="L201" s="13">
        <f t="shared" si="2"/>
        <v>0</v>
      </c>
      <c r="M201" s="14">
        <v>1000.0</v>
      </c>
      <c r="N201" s="14">
        <f t="shared" si="3"/>
        <v>1000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ht="15.75" customHeight="1">
      <c r="A202" s="10">
        <v>201.0</v>
      </c>
      <c r="B202" s="10" t="s">
        <v>25</v>
      </c>
      <c r="C202" s="10" t="str">
        <f>VLOOKUP($E202,'Определяем вид'!$A$2:$B$16,2,0)</f>
        <v>Товар</v>
      </c>
      <c r="D202" s="10" t="s">
        <v>19</v>
      </c>
      <c r="E202" s="10" t="s">
        <v>30</v>
      </c>
      <c r="F202" s="11">
        <v>45665.0</v>
      </c>
      <c r="G202" s="12">
        <f t="shared" si="1"/>
        <v>1</v>
      </c>
      <c r="H202" s="10"/>
      <c r="I202" s="10" t="str">
        <f>IFNA(VLOOKUP($H202,'Промокоды'!$A$2:$B$115,2,0),"")</f>
        <v/>
      </c>
      <c r="J202" s="10" t="str">
        <f>IFNA(VLOOKUP($I202,'Промокоды'!$E$2:$F$8,2,0),"")</f>
        <v/>
      </c>
      <c r="K202" s="10" t="str">
        <f>IFNA(VLOOKUP($H202,'Промокоды'!$A$2:$C$115,3,0),"")</f>
        <v/>
      </c>
      <c r="L202" s="13">
        <f t="shared" si="2"/>
        <v>0</v>
      </c>
      <c r="M202" s="14">
        <v>300.0</v>
      </c>
      <c r="N202" s="14">
        <f t="shared" si="3"/>
        <v>300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ht="15.75" customHeight="1">
      <c r="A203" s="10">
        <v>202.0</v>
      </c>
      <c r="B203" s="10" t="s">
        <v>15</v>
      </c>
      <c r="C203" s="10" t="str">
        <f>VLOOKUP($E203,'Определяем вид'!$A$2:$B$16,2,0)</f>
        <v>Услуга</v>
      </c>
      <c r="D203" s="10" t="s">
        <v>16</v>
      </c>
      <c r="E203" s="10" t="s">
        <v>17</v>
      </c>
      <c r="F203" s="11">
        <v>45665.0</v>
      </c>
      <c r="G203" s="12">
        <f t="shared" si="1"/>
        <v>1</v>
      </c>
      <c r="H203" s="10"/>
      <c r="I203" s="10" t="str">
        <f>IFNA(VLOOKUP($H203,'Промокоды'!$A$2:$B$115,2,0),"")</f>
        <v/>
      </c>
      <c r="J203" s="10" t="str">
        <f>IFNA(VLOOKUP($I203,'Промокоды'!$E$2:$F$8,2,0),"")</f>
        <v/>
      </c>
      <c r="K203" s="10" t="str">
        <f>IFNA(VLOOKUP($H203,'Промокоды'!$A$2:$C$115,3,0),"")</f>
        <v/>
      </c>
      <c r="L203" s="13">
        <f t="shared" si="2"/>
        <v>0</v>
      </c>
      <c r="M203" s="14">
        <v>4500.0</v>
      </c>
      <c r="N203" s="14">
        <f t="shared" si="3"/>
        <v>4500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ht="15.75" customHeight="1">
      <c r="A204" s="10">
        <v>203.0</v>
      </c>
      <c r="B204" s="10" t="s">
        <v>15</v>
      </c>
      <c r="C204" s="10" t="str">
        <f>VLOOKUP($E204,'Определяем вид'!$A$2:$B$16,2,0)</f>
        <v>Услуга</v>
      </c>
      <c r="D204" s="10" t="s">
        <v>19</v>
      </c>
      <c r="E204" s="10" t="s">
        <v>18</v>
      </c>
      <c r="F204" s="11">
        <v>45665.0</v>
      </c>
      <c r="G204" s="12">
        <f t="shared" si="1"/>
        <v>1</v>
      </c>
      <c r="H204" s="10" t="s">
        <v>44</v>
      </c>
      <c r="I204" s="10">
        <f>IFNA(VLOOKUP($H204,'Промокоды'!$A$2:$B$115,2,0),"")</f>
        <v>1</v>
      </c>
      <c r="J204" s="10" t="str">
        <f>IFNA(VLOOKUP($I204,'Промокоды'!$E$2:$F$8,2,0),"")</f>
        <v>Обещаем скидки</v>
      </c>
      <c r="K204" s="10">
        <f>IFNA(VLOOKUP($H204,'Промокоды'!$A$2:$C$115,3,0),"")</f>
        <v>0.1</v>
      </c>
      <c r="L204" s="13">
        <f t="shared" si="2"/>
        <v>350</v>
      </c>
      <c r="M204" s="14">
        <v>3500.0</v>
      </c>
      <c r="N204" s="14">
        <f t="shared" si="3"/>
        <v>3150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ht="15.75" customHeight="1">
      <c r="A205" s="10">
        <v>204.0</v>
      </c>
      <c r="B205" s="10" t="s">
        <v>15</v>
      </c>
      <c r="C205" s="10" t="str">
        <f>VLOOKUP($E205,'Определяем вид'!$A$2:$B$16,2,0)</f>
        <v>Услуга</v>
      </c>
      <c r="D205" s="10" t="s">
        <v>16</v>
      </c>
      <c r="E205" s="10" t="s">
        <v>18</v>
      </c>
      <c r="F205" s="11">
        <v>45665.0</v>
      </c>
      <c r="G205" s="12">
        <f t="shared" si="1"/>
        <v>1</v>
      </c>
      <c r="H205" s="10" t="s">
        <v>45</v>
      </c>
      <c r="I205" s="10">
        <f>IFNA(VLOOKUP($H205,'Промокоды'!$A$2:$B$115,2,0),"")</f>
        <v>2</v>
      </c>
      <c r="J205" s="10" t="str">
        <f>IFNA(VLOOKUP($I205,'Промокоды'!$E$2:$F$8,2,0),"")</f>
        <v>Поисковые запросы в Гугле</v>
      </c>
      <c r="K205" s="10">
        <f>IFNA(VLOOKUP($H205,'Промокоды'!$A$2:$C$115,3,0),"")</f>
        <v>0.1</v>
      </c>
      <c r="L205" s="13">
        <f t="shared" si="2"/>
        <v>350</v>
      </c>
      <c r="M205" s="14">
        <v>3500.0</v>
      </c>
      <c r="N205" s="14">
        <f t="shared" si="3"/>
        <v>3150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ht="15.75" customHeight="1">
      <c r="A206" s="10">
        <v>205.0</v>
      </c>
      <c r="B206" s="10" t="s">
        <v>15</v>
      </c>
      <c r="C206" s="10" t="str">
        <f>VLOOKUP($E206,'Определяем вид'!$A$2:$B$16,2,0)</f>
        <v>Услуга</v>
      </c>
      <c r="D206" s="10" t="s">
        <v>19</v>
      </c>
      <c r="E206" s="10" t="s">
        <v>17</v>
      </c>
      <c r="F206" s="11">
        <v>45665.0</v>
      </c>
      <c r="G206" s="12">
        <f t="shared" si="1"/>
        <v>1</v>
      </c>
      <c r="H206" s="10"/>
      <c r="I206" s="10" t="str">
        <f>IFNA(VLOOKUP($H206,'Промокоды'!$A$2:$B$115,2,0),"")</f>
        <v/>
      </c>
      <c r="J206" s="10" t="str">
        <f>IFNA(VLOOKUP($I206,'Промокоды'!$E$2:$F$8,2,0),"")</f>
        <v/>
      </c>
      <c r="K206" s="10" t="str">
        <f>IFNA(VLOOKUP($H206,'Промокоды'!$A$2:$C$115,3,0),"")</f>
        <v/>
      </c>
      <c r="L206" s="13">
        <f t="shared" si="2"/>
        <v>0</v>
      </c>
      <c r="M206" s="14">
        <v>4500.0</v>
      </c>
      <c r="N206" s="14">
        <f t="shared" si="3"/>
        <v>4500</v>
      </c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ht="15.75" customHeight="1">
      <c r="A207" s="10">
        <v>206.0</v>
      </c>
      <c r="B207" s="10" t="s">
        <v>15</v>
      </c>
      <c r="C207" s="10" t="str">
        <f>VLOOKUP($E207,'Определяем вид'!$A$2:$B$16,2,0)</f>
        <v>Услуга</v>
      </c>
      <c r="D207" s="10" t="s">
        <v>16</v>
      </c>
      <c r="E207" s="10" t="s">
        <v>17</v>
      </c>
      <c r="F207" s="11">
        <v>45665.0</v>
      </c>
      <c r="G207" s="12">
        <f t="shared" si="1"/>
        <v>1</v>
      </c>
      <c r="H207" s="10"/>
      <c r="I207" s="10" t="str">
        <f>IFNA(VLOOKUP($H207,'Промокоды'!$A$2:$B$115,2,0),"")</f>
        <v/>
      </c>
      <c r="J207" s="10" t="str">
        <f>IFNA(VLOOKUP($I207,'Промокоды'!$E$2:$F$8,2,0),"")</f>
        <v/>
      </c>
      <c r="K207" s="10" t="str">
        <f>IFNA(VLOOKUP($H207,'Промокоды'!$A$2:$C$115,3,0),"")</f>
        <v/>
      </c>
      <c r="L207" s="13">
        <f t="shared" si="2"/>
        <v>0</v>
      </c>
      <c r="M207" s="14">
        <v>4500.0</v>
      </c>
      <c r="N207" s="14">
        <f t="shared" si="3"/>
        <v>4500</v>
      </c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ht="15.75" customHeight="1">
      <c r="A208" s="10">
        <v>207.0</v>
      </c>
      <c r="B208" s="10" t="s">
        <v>15</v>
      </c>
      <c r="C208" s="10" t="str">
        <f>VLOOKUP($E208,'Определяем вид'!$A$2:$B$16,2,0)</f>
        <v>Услуга</v>
      </c>
      <c r="D208" s="10" t="s">
        <v>16</v>
      </c>
      <c r="E208" s="10" t="s">
        <v>21</v>
      </c>
      <c r="F208" s="11">
        <v>45665.0</v>
      </c>
      <c r="G208" s="12">
        <f t="shared" si="1"/>
        <v>1</v>
      </c>
      <c r="H208" s="10" t="s">
        <v>46</v>
      </c>
      <c r="I208" s="10">
        <f>IFNA(VLOOKUP($H208,'Промокоды'!$A$2:$B$115,2,0),"")</f>
        <v>1</v>
      </c>
      <c r="J208" s="10" t="str">
        <f>IFNA(VLOOKUP($I208,'Промокоды'!$E$2:$F$8,2,0),"")</f>
        <v>Обещаем скидки</v>
      </c>
      <c r="K208" s="10">
        <f>IFNA(VLOOKUP($H208,'Промокоды'!$A$2:$C$115,3,0),"")</f>
        <v>0.1</v>
      </c>
      <c r="L208" s="13">
        <f t="shared" si="2"/>
        <v>550</v>
      </c>
      <c r="M208" s="14">
        <v>5500.0</v>
      </c>
      <c r="N208" s="14">
        <f t="shared" si="3"/>
        <v>4950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ht="15.75" customHeight="1">
      <c r="A209" s="10">
        <v>208.0</v>
      </c>
      <c r="B209" s="10" t="s">
        <v>15</v>
      </c>
      <c r="C209" s="10" t="str">
        <f>VLOOKUP($E209,'Определяем вид'!$A$2:$B$16,2,0)</f>
        <v>Услуга</v>
      </c>
      <c r="D209" s="10" t="s">
        <v>16</v>
      </c>
      <c r="E209" s="10" t="s">
        <v>21</v>
      </c>
      <c r="F209" s="11">
        <v>45665.0</v>
      </c>
      <c r="G209" s="12">
        <f t="shared" si="1"/>
        <v>1</v>
      </c>
      <c r="H209" s="10" t="s">
        <v>47</v>
      </c>
      <c r="I209" s="10">
        <f>IFNA(VLOOKUP($H209,'Промокоды'!$A$2:$B$115,2,0),"")</f>
        <v>3</v>
      </c>
      <c r="J209" s="10" t="str">
        <f>IFNA(VLOOKUP($I209,'Промокоды'!$E$2:$F$8,2,0),"")</f>
        <v>Поисковые запросы в Яндексе</v>
      </c>
      <c r="K209" s="10">
        <f>IFNA(VLOOKUP($H209,'Промокоды'!$A$2:$C$115,3,0),"")</f>
        <v>0.05</v>
      </c>
      <c r="L209" s="13">
        <f t="shared" si="2"/>
        <v>275</v>
      </c>
      <c r="M209" s="14">
        <v>5500.0</v>
      </c>
      <c r="N209" s="14">
        <f t="shared" si="3"/>
        <v>5225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ht="15.75" customHeight="1">
      <c r="A210" s="10">
        <v>209.0</v>
      </c>
      <c r="B210" s="10" t="s">
        <v>15</v>
      </c>
      <c r="C210" s="10" t="str">
        <f>VLOOKUP($E210,'Определяем вид'!$A$2:$B$16,2,0)</f>
        <v>Товар</v>
      </c>
      <c r="D210" s="10" t="s">
        <v>16</v>
      </c>
      <c r="E210" s="10" t="s">
        <v>28</v>
      </c>
      <c r="F210" s="11">
        <v>45665.0</v>
      </c>
      <c r="G210" s="12">
        <f t="shared" si="1"/>
        <v>1</v>
      </c>
      <c r="H210" s="10"/>
      <c r="I210" s="10" t="str">
        <f>IFNA(VLOOKUP($H210,'Промокоды'!$A$2:$B$115,2,0),"")</f>
        <v/>
      </c>
      <c r="J210" s="10" t="str">
        <f>IFNA(VLOOKUP($I210,'Промокоды'!$E$2:$F$8,2,0),"")</f>
        <v/>
      </c>
      <c r="K210" s="10" t="str">
        <f>IFNA(VLOOKUP($H210,'Промокоды'!$A$2:$C$115,3,0),"")</f>
        <v/>
      </c>
      <c r="L210" s="13">
        <f t="shared" si="2"/>
        <v>0</v>
      </c>
      <c r="M210" s="14">
        <v>300.0</v>
      </c>
      <c r="N210" s="14">
        <f t="shared" si="3"/>
        <v>300</v>
      </c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ht="15.75" customHeight="1">
      <c r="A211" s="10">
        <v>210.0</v>
      </c>
      <c r="B211" s="10" t="s">
        <v>15</v>
      </c>
      <c r="C211" s="10" t="str">
        <f>VLOOKUP($E211,'Определяем вид'!$A$2:$B$16,2,0)</f>
        <v>Товар</v>
      </c>
      <c r="D211" s="10" t="s">
        <v>16</v>
      </c>
      <c r="E211" s="10" t="s">
        <v>20</v>
      </c>
      <c r="F211" s="11">
        <v>45665.0</v>
      </c>
      <c r="G211" s="12">
        <f t="shared" si="1"/>
        <v>1</v>
      </c>
      <c r="H211" s="10"/>
      <c r="I211" s="10" t="str">
        <f>IFNA(VLOOKUP($H211,'Промокоды'!$A$2:$B$115,2,0),"")</f>
        <v/>
      </c>
      <c r="J211" s="10" t="str">
        <f>IFNA(VLOOKUP($I211,'Промокоды'!$E$2:$F$8,2,0),"")</f>
        <v/>
      </c>
      <c r="K211" s="10" t="str">
        <f>IFNA(VLOOKUP($H211,'Промокоды'!$A$2:$C$115,3,0),"")</f>
        <v/>
      </c>
      <c r="L211" s="13">
        <f t="shared" si="2"/>
        <v>0</v>
      </c>
      <c r="M211" s="14">
        <v>500.0</v>
      </c>
      <c r="N211" s="14">
        <f t="shared" si="3"/>
        <v>500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ht="15.75" customHeight="1">
      <c r="A212" s="10">
        <v>211.0</v>
      </c>
      <c r="B212" s="10" t="s">
        <v>15</v>
      </c>
      <c r="C212" s="10" t="str">
        <f>VLOOKUP($E212,'Определяем вид'!$A$2:$B$16,2,0)</f>
        <v>Услуга</v>
      </c>
      <c r="D212" s="10" t="s">
        <v>16</v>
      </c>
      <c r="E212" s="10" t="s">
        <v>21</v>
      </c>
      <c r="F212" s="11">
        <v>45665.0</v>
      </c>
      <c r="G212" s="12">
        <f t="shared" si="1"/>
        <v>1</v>
      </c>
      <c r="H212" s="10"/>
      <c r="I212" s="10" t="str">
        <f>IFNA(VLOOKUP($H212,'Промокоды'!$A$2:$B$115,2,0),"")</f>
        <v/>
      </c>
      <c r="J212" s="10" t="str">
        <f>IFNA(VLOOKUP($I212,'Промокоды'!$E$2:$F$8,2,0),"")</f>
        <v/>
      </c>
      <c r="K212" s="10" t="str">
        <f>IFNA(VLOOKUP($H212,'Промокоды'!$A$2:$C$115,3,0),"")</f>
        <v/>
      </c>
      <c r="L212" s="13">
        <f t="shared" si="2"/>
        <v>0</v>
      </c>
      <c r="M212" s="14">
        <v>5500.0</v>
      </c>
      <c r="N212" s="14">
        <f t="shared" si="3"/>
        <v>5500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ht="15.75" customHeight="1">
      <c r="A213" s="10">
        <v>212.0</v>
      </c>
      <c r="B213" s="10" t="s">
        <v>15</v>
      </c>
      <c r="C213" s="10" t="str">
        <f>VLOOKUP($E213,'Определяем вид'!$A$2:$B$16,2,0)</f>
        <v>Товар</v>
      </c>
      <c r="D213" s="10" t="s">
        <v>16</v>
      </c>
      <c r="E213" s="10" t="s">
        <v>20</v>
      </c>
      <c r="F213" s="11">
        <v>45665.0</v>
      </c>
      <c r="G213" s="12">
        <f t="shared" si="1"/>
        <v>1</v>
      </c>
      <c r="H213" s="10"/>
      <c r="I213" s="10" t="str">
        <f>IFNA(VLOOKUP($H213,'Промокоды'!$A$2:$B$115,2,0),"")</f>
        <v/>
      </c>
      <c r="J213" s="10" t="str">
        <f>IFNA(VLOOKUP($I213,'Промокоды'!$E$2:$F$8,2,0),"")</f>
        <v/>
      </c>
      <c r="K213" s="10" t="str">
        <f>IFNA(VLOOKUP($H213,'Промокоды'!$A$2:$C$115,3,0),"")</f>
        <v/>
      </c>
      <c r="L213" s="13">
        <f t="shared" si="2"/>
        <v>0</v>
      </c>
      <c r="M213" s="14">
        <v>500.0</v>
      </c>
      <c r="N213" s="14">
        <f t="shared" si="3"/>
        <v>500</v>
      </c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ht="15.75" customHeight="1">
      <c r="A214" s="10">
        <v>213.0</v>
      </c>
      <c r="B214" s="10" t="s">
        <v>15</v>
      </c>
      <c r="C214" s="10" t="str">
        <f>VLOOKUP($E214,'Определяем вид'!$A$2:$B$16,2,0)</f>
        <v>Услуга</v>
      </c>
      <c r="D214" s="10" t="s">
        <v>16</v>
      </c>
      <c r="E214" s="10" t="s">
        <v>18</v>
      </c>
      <c r="F214" s="11">
        <v>45665.0</v>
      </c>
      <c r="G214" s="12">
        <f t="shared" si="1"/>
        <v>1</v>
      </c>
      <c r="H214" s="10"/>
      <c r="I214" s="10" t="str">
        <f>IFNA(VLOOKUP($H214,'Промокоды'!$A$2:$B$115,2,0),"")</f>
        <v/>
      </c>
      <c r="J214" s="10" t="str">
        <f>IFNA(VLOOKUP($I214,'Промокоды'!$E$2:$F$8,2,0),"")</f>
        <v/>
      </c>
      <c r="K214" s="10" t="str">
        <f>IFNA(VLOOKUP($H214,'Промокоды'!$A$2:$C$115,3,0),"")</f>
        <v/>
      </c>
      <c r="L214" s="13">
        <f t="shared" si="2"/>
        <v>0</v>
      </c>
      <c r="M214" s="14">
        <v>3500.0</v>
      </c>
      <c r="N214" s="14">
        <f t="shared" si="3"/>
        <v>3500</v>
      </c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ht="15.75" customHeight="1">
      <c r="A215" s="10">
        <v>214.0</v>
      </c>
      <c r="B215" s="10" t="s">
        <v>15</v>
      </c>
      <c r="C215" s="10" t="str">
        <f>VLOOKUP($E215,'Определяем вид'!$A$2:$B$16,2,0)</f>
        <v>Услуга</v>
      </c>
      <c r="D215" s="10" t="s">
        <v>16</v>
      </c>
      <c r="E215" s="10" t="s">
        <v>17</v>
      </c>
      <c r="F215" s="11">
        <v>45665.0</v>
      </c>
      <c r="G215" s="12">
        <f t="shared" si="1"/>
        <v>1</v>
      </c>
      <c r="H215" s="10"/>
      <c r="I215" s="10" t="str">
        <f>IFNA(VLOOKUP($H215,'Промокоды'!$A$2:$B$115,2,0),"")</f>
        <v/>
      </c>
      <c r="J215" s="10" t="str">
        <f>IFNA(VLOOKUP($I215,'Промокоды'!$E$2:$F$8,2,0),"")</f>
        <v/>
      </c>
      <c r="K215" s="10" t="str">
        <f>IFNA(VLOOKUP($H215,'Промокоды'!$A$2:$C$115,3,0),"")</f>
        <v/>
      </c>
      <c r="L215" s="13">
        <f t="shared" si="2"/>
        <v>0</v>
      </c>
      <c r="M215" s="14">
        <v>4500.0</v>
      </c>
      <c r="N215" s="14">
        <f t="shared" si="3"/>
        <v>4500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ht="15.75" customHeight="1">
      <c r="A216" s="10">
        <v>215.0</v>
      </c>
      <c r="B216" s="10" t="s">
        <v>15</v>
      </c>
      <c r="C216" s="10" t="str">
        <f>VLOOKUP($E216,'Определяем вид'!$A$2:$B$16,2,0)</f>
        <v>Услуга</v>
      </c>
      <c r="D216" s="10" t="s">
        <v>16</v>
      </c>
      <c r="E216" s="10" t="s">
        <v>18</v>
      </c>
      <c r="F216" s="11">
        <v>45665.0</v>
      </c>
      <c r="G216" s="12">
        <f t="shared" si="1"/>
        <v>1</v>
      </c>
      <c r="H216" s="10"/>
      <c r="I216" s="10" t="str">
        <f>IFNA(VLOOKUP($H216,'Промокоды'!$A$2:$B$115,2,0),"")</f>
        <v/>
      </c>
      <c r="J216" s="10" t="str">
        <f>IFNA(VLOOKUP($I216,'Промокоды'!$E$2:$F$8,2,0),"")</f>
        <v/>
      </c>
      <c r="K216" s="10" t="str">
        <f>IFNA(VLOOKUP($H216,'Промокоды'!$A$2:$C$115,3,0),"")</f>
        <v/>
      </c>
      <c r="L216" s="13">
        <f t="shared" si="2"/>
        <v>0</v>
      </c>
      <c r="M216" s="14">
        <v>3500.0</v>
      </c>
      <c r="N216" s="14">
        <f t="shared" si="3"/>
        <v>3500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ht="15.75" customHeight="1">
      <c r="A217" s="10">
        <v>216.0</v>
      </c>
      <c r="B217" s="10" t="s">
        <v>15</v>
      </c>
      <c r="C217" s="10" t="str">
        <f>VLOOKUP($E217,'Определяем вид'!$A$2:$B$16,2,0)</f>
        <v>Товар</v>
      </c>
      <c r="D217" s="10" t="s">
        <v>16</v>
      </c>
      <c r="E217" s="10" t="s">
        <v>20</v>
      </c>
      <c r="F217" s="11">
        <v>45665.0</v>
      </c>
      <c r="G217" s="12">
        <f t="shared" si="1"/>
        <v>1</v>
      </c>
      <c r="H217" s="10"/>
      <c r="I217" s="10" t="str">
        <f>IFNA(VLOOKUP($H217,'Промокоды'!$A$2:$B$115,2,0),"")</f>
        <v/>
      </c>
      <c r="J217" s="10" t="str">
        <f>IFNA(VLOOKUP($I217,'Промокоды'!$E$2:$F$8,2,0),"")</f>
        <v/>
      </c>
      <c r="K217" s="10" t="str">
        <f>IFNA(VLOOKUP($H217,'Промокоды'!$A$2:$C$115,3,0),"")</f>
        <v/>
      </c>
      <c r="L217" s="13">
        <f t="shared" si="2"/>
        <v>0</v>
      </c>
      <c r="M217" s="14">
        <v>500.0</v>
      </c>
      <c r="N217" s="14">
        <f t="shared" si="3"/>
        <v>500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ht="15.75" customHeight="1">
      <c r="A218" s="10">
        <v>217.0</v>
      </c>
      <c r="B218" s="10" t="s">
        <v>25</v>
      </c>
      <c r="C218" s="10" t="str">
        <f>VLOOKUP($E218,'Определяем вид'!$A$2:$B$16,2,0)</f>
        <v>Товар</v>
      </c>
      <c r="D218" s="10" t="s">
        <v>16</v>
      </c>
      <c r="E218" s="10" t="s">
        <v>30</v>
      </c>
      <c r="F218" s="11">
        <v>45665.0</v>
      </c>
      <c r="G218" s="12">
        <f t="shared" si="1"/>
        <v>1</v>
      </c>
      <c r="H218" s="10"/>
      <c r="I218" s="10" t="str">
        <f>IFNA(VLOOKUP($H218,'Промокоды'!$A$2:$B$115,2,0),"")</f>
        <v/>
      </c>
      <c r="J218" s="10" t="str">
        <f>IFNA(VLOOKUP($I218,'Промокоды'!$E$2:$F$8,2,0),"")</f>
        <v/>
      </c>
      <c r="K218" s="10" t="str">
        <f>IFNA(VLOOKUP($H218,'Промокоды'!$A$2:$C$115,3,0),"")</f>
        <v/>
      </c>
      <c r="L218" s="13">
        <f t="shared" si="2"/>
        <v>0</v>
      </c>
      <c r="M218" s="14">
        <v>300.0</v>
      </c>
      <c r="N218" s="14">
        <f t="shared" si="3"/>
        <v>300</v>
      </c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ht="15.75" customHeight="1">
      <c r="A219" s="10">
        <v>218.0</v>
      </c>
      <c r="B219" s="10" t="s">
        <v>15</v>
      </c>
      <c r="C219" s="10" t="str">
        <f>VLOOKUP($E219,'Определяем вид'!$A$2:$B$16,2,0)</f>
        <v>Товар</v>
      </c>
      <c r="D219" s="10" t="s">
        <v>16</v>
      </c>
      <c r="E219" s="10" t="s">
        <v>23</v>
      </c>
      <c r="F219" s="11">
        <v>45665.0</v>
      </c>
      <c r="G219" s="12">
        <f t="shared" si="1"/>
        <v>1</v>
      </c>
      <c r="H219" s="10"/>
      <c r="I219" s="10" t="str">
        <f>IFNA(VLOOKUP($H219,'Промокоды'!$A$2:$B$115,2,0),"")</f>
        <v/>
      </c>
      <c r="J219" s="10" t="str">
        <f>IFNA(VLOOKUP($I219,'Промокоды'!$E$2:$F$8,2,0),"")</f>
        <v/>
      </c>
      <c r="K219" s="10" t="str">
        <f>IFNA(VLOOKUP($H219,'Промокоды'!$A$2:$C$115,3,0),"")</f>
        <v/>
      </c>
      <c r="L219" s="13">
        <f t="shared" si="2"/>
        <v>0</v>
      </c>
      <c r="M219" s="14">
        <v>1000.0</v>
      </c>
      <c r="N219" s="14">
        <f t="shared" si="3"/>
        <v>1000</v>
      </c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ht="15.75" customHeight="1">
      <c r="A220" s="10">
        <v>219.0</v>
      </c>
      <c r="B220" s="10" t="s">
        <v>25</v>
      </c>
      <c r="C220" s="10" t="str">
        <f>VLOOKUP($E220,'Определяем вид'!$A$2:$B$16,2,0)</f>
        <v>Товар</v>
      </c>
      <c r="D220" s="10" t="s">
        <v>16</v>
      </c>
      <c r="E220" s="10" t="s">
        <v>30</v>
      </c>
      <c r="F220" s="11">
        <v>45665.0</v>
      </c>
      <c r="G220" s="12">
        <f t="shared" si="1"/>
        <v>1</v>
      </c>
      <c r="H220" s="10"/>
      <c r="I220" s="10" t="str">
        <f>IFNA(VLOOKUP($H220,'Промокоды'!$A$2:$B$115,2,0),"")</f>
        <v/>
      </c>
      <c r="J220" s="10" t="str">
        <f>IFNA(VLOOKUP($I220,'Промокоды'!$E$2:$F$8,2,0),"")</f>
        <v/>
      </c>
      <c r="K220" s="10" t="str">
        <f>IFNA(VLOOKUP($H220,'Промокоды'!$A$2:$C$115,3,0),"")</f>
        <v/>
      </c>
      <c r="L220" s="13">
        <f t="shared" si="2"/>
        <v>0</v>
      </c>
      <c r="M220" s="14">
        <v>300.0</v>
      </c>
      <c r="N220" s="14">
        <f t="shared" si="3"/>
        <v>300</v>
      </c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ht="15.75" customHeight="1">
      <c r="A221" s="10">
        <v>220.0</v>
      </c>
      <c r="B221" s="10" t="s">
        <v>15</v>
      </c>
      <c r="C221" s="10" t="str">
        <f>VLOOKUP($E221,'Определяем вид'!$A$2:$B$16,2,0)</f>
        <v>Услуга</v>
      </c>
      <c r="D221" s="10" t="s">
        <v>16</v>
      </c>
      <c r="E221" s="10" t="s">
        <v>17</v>
      </c>
      <c r="F221" s="11">
        <v>45665.0</v>
      </c>
      <c r="G221" s="12">
        <f t="shared" si="1"/>
        <v>1</v>
      </c>
      <c r="H221" s="10"/>
      <c r="I221" s="10" t="str">
        <f>IFNA(VLOOKUP($H221,'Промокоды'!$A$2:$B$115,2,0),"")</f>
        <v/>
      </c>
      <c r="J221" s="10" t="str">
        <f>IFNA(VLOOKUP($I221,'Промокоды'!$E$2:$F$8,2,0),"")</f>
        <v/>
      </c>
      <c r="K221" s="10" t="str">
        <f>IFNA(VLOOKUP($H221,'Промокоды'!$A$2:$C$115,3,0),"")</f>
        <v/>
      </c>
      <c r="L221" s="13">
        <f t="shared" si="2"/>
        <v>0</v>
      </c>
      <c r="M221" s="14">
        <v>4500.0</v>
      </c>
      <c r="N221" s="14">
        <f t="shared" si="3"/>
        <v>4500</v>
      </c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ht="15.75" customHeight="1">
      <c r="A222" s="10">
        <v>221.0</v>
      </c>
      <c r="B222" s="10" t="s">
        <v>15</v>
      </c>
      <c r="C222" s="10" t="str">
        <f>VLOOKUP($E222,'Определяем вид'!$A$2:$B$16,2,0)</f>
        <v>Услуга</v>
      </c>
      <c r="D222" s="10" t="s">
        <v>16</v>
      </c>
      <c r="E222" s="10" t="s">
        <v>21</v>
      </c>
      <c r="F222" s="11">
        <v>45665.0</v>
      </c>
      <c r="G222" s="12">
        <f t="shared" si="1"/>
        <v>1</v>
      </c>
      <c r="H222" s="10"/>
      <c r="I222" s="10" t="str">
        <f>IFNA(VLOOKUP($H222,'Промокоды'!$A$2:$B$115,2,0),"")</f>
        <v/>
      </c>
      <c r="J222" s="10" t="str">
        <f>IFNA(VLOOKUP($I222,'Промокоды'!$E$2:$F$8,2,0),"")</f>
        <v/>
      </c>
      <c r="K222" s="10" t="str">
        <f>IFNA(VLOOKUP($H222,'Промокоды'!$A$2:$C$115,3,0),"")</f>
        <v/>
      </c>
      <c r="L222" s="13">
        <f t="shared" si="2"/>
        <v>0</v>
      </c>
      <c r="M222" s="14">
        <v>5500.0</v>
      </c>
      <c r="N222" s="14">
        <f t="shared" si="3"/>
        <v>5500</v>
      </c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ht="15.75" customHeight="1">
      <c r="A223" s="10">
        <v>222.0</v>
      </c>
      <c r="B223" s="10" t="s">
        <v>15</v>
      </c>
      <c r="C223" s="10" t="str">
        <f>VLOOKUP($E223,'Определяем вид'!$A$2:$B$16,2,0)</f>
        <v>Услуга</v>
      </c>
      <c r="D223" s="10" t="s">
        <v>16</v>
      </c>
      <c r="E223" s="10" t="s">
        <v>17</v>
      </c>
      <c r="F223" s="11">
        <v>45665.0</v>
      </c>
      <c r="G223" s="12">
        <f t="shared" si="1"/>
        <v>1</v>
      </c>
      <c r="H223" s="10" t="s">
        <v>48</v>
      </c>
      <c r="I223" s="10">
        <f>IFNA(VLOOKUP($H223,'Промокоды'!$A$2:$B$115,2,0),"")</f>
        <v>7</v>
      </c>
      <c r="J223" s="10" t="str">
        <f>IFNA(VLOOKUP($I223,'Промокоды'!$E$2:$F$8,2,0),"")</f>
        <v>Сторис в VK</v>
      </c>
      <c r="K223" s="10">
        <f>IFNA(VLOOKUP($H223,'Промокоды'!$A$2:$C$115,3,0),"")</f>
        <v>0.15</v>
      </c>
      <c r="L223" s="13">
        <f t="shared" si="2"/>
        <v>675</v>
      </c>
      <c r="M223" s="14">
        <v>4500.0</v>
      </c>
      <c r="N223" s="14">
        <f t="shared" si="3"/>
        <v>3825</v>
      </c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ht="15.75" customHeight="1">
      <c r="A224" s="10">
        <v>223.0</v>
      </c>
      <c r="B224" s="10" t="s">
        <v>15</v>
      </c>
      <c r="C224" s="10" t="str">
        <f>VLOOKUP($E224,'Определяем вид'!$A$2:$B$16,2,0)</f>
        <v>Услуга</v>
      </c>
      <c r="D224" s="10" t="s">
        <v>16</v>
      </c>
      <c r="E224" s="10" t="s">
        <v>17</v>
      </c>
      <c r="F224" s="11">
        <v>45665.0</v>
      </c>
      <c r="G224" s="12">
        <f t="shared" si="1"/>
        <v>1</v>
      </c>
      <c r="H224" s="10"/>
      <c r="I224" s="10" t="str">
        <f>IFNA(VLOOKUP($H224,'Промокоды'!$A$2:$B$115,2,0),"")</f>
        <v/>
      </c>
      <c r="J224" s="10" t="str">
        <f>IFNA(VLOOKUP($I224,'Промокоды'!$E$2:$F$8,2,0),"")</f>
        <v/>
      </c>
      <c r="K224" s="10" t="str">
        <f>IFNA(VLOOKUP($H224,'Промокоды'!$A$2:$C$115,3,0),"")</f>
        <v/>
      </c>
      <c r="L224" s="13">
        <f t="shared" si="2"/>
        <v>0</v>
      </c>
      <c r="M224" s="14">
        <v>4500.0</v>
      </c>
      <c r="N224" s="14">
        <f t="shared" si="3"/>
        <v>4500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ht="15.75" customHeight="1">
      <c r="A225" s="10">
        <v>224.0</v>
      </c>
      <c r="B225" s="10" t="s">
        <v>15</v>
      </c>
      <c r="C225" s="10" t="str">
        <f>VLOOKUP($E225,'Определяем вид'!$A$2:$B$16,2,0)</f>
        <v>Услуга</v>
      </c>
      <c r="D225" s="10" t="s">
        <v>16</v>
      </c>
      <c r="E225" s="10" t="s">
        <v>18</v>
      </c>
      <c r="F225" s="11">
        <v>45665.0</v>
      </c>
      <c r="G225" s="12">
        <f t="shared" si="1"/>
        <v>1</v>
      </c>
      <c r="H225" s="10"/>
      <c r="I225" s="10" t="str">
        <f>IFNA(VLOOKUP($H225,'Промокоды'!$A$2:$B$115,2,0),"")</f>
        <v/>
      </c>
      <c r="J225" s="10" t="str">
        <f>IFNA(VLOOKUP($I225,'Промокоды'!$E$2:$F$8,2,0),"")</f>
        <v/>
      </c>
      <c r="K225" s="10" t="str">
        <f>IFNA(VLOOKUP($H225,'Промокоды'!$A$2:$C$115,3,0),"")</f>
        <v/>
      </c>
      <c r="L225" s="13">
        <f t="shared" si="2"/>
        <v>0</v>
      </c>
      <c r="M225" s="14">
        <v>3500.0</v>
      </c>
      <c r="N225" s="14">
        <f t="shared" si="3"/>
        <v>3500</v>
      </c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ht="15.75" customHeight="1">
      <c r="A226" s="10">
        <v>225.0</v>
      </c>
      <c r="B226" s="10" t="s">
        <v>15</v>
      </c>
      <c r="C226" s="10" t="str">
        <f>VLOOKUP($E226,'Определяем вид'!$A$2:$B$16,2,0)</f>
        <v>Услуга</v>
      </c>
      <c r="D226" s="10" t="s">
        <v>16</v>
      </c>
      <c r="E226" s="10" t="s">
        <v>21</v>
      </c>
      <c r="F226" s="11">
        <v>45666.0</v>
      </c>
      <c r="G226" s="12">
        <f t="shared" si="1"/>
        <v>1</v>
      </c>
      <c r="H226" s="10"/>
      <c r="I226" s="10" t="str">
        <f>IFNA(VLOOKUP($H226,'Промокоды'!$A$2:$B$115,2,0),"")</f>
        <v/>
      </c>
      <c r="J226" s="10" t="str">
        <f>IFNA(VLOOKUP($I226,'Промокоды'!$E$2:$F$8,2,0),"")</f>
        <v/>
      </c>
      <c r="K226" s="10" t="str">
        <f>IFNA(VLOOKUP($H226,'Промокоды'!$A$2:$C$115,3,0),"")</f>
        <v/>
      </c>
      <c r="L226" s="13">
        <f t="shared" si="2"/>
        <v>0</v>
      </c>
      <c r="M226" s="14">
        <v>5500.0</v>
      </c>
      <c r="N226" s="14">
        <f t="shared" si="3"/>
        <v>5500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ht="15.75" customHeight="1">
      <c r="A227" s="10">
        <v>226.0</v>
      </c>
      <c r="B227" s="10" t="s">
        <v>15</v>
      </c>
      <c r="C227" s="10" t="str">
        <f>VLOOKUP($E227,'Определяем вид'!$A$2:$B$16,2,0)</f>
        <v>Услуга</v>
      </c>
      <c r="D227" s="10" t="s">
        <v>16</v>
      </c>
      <c r="E227" s="10" t="s">
        <v>21</v>
      </c>
      <c r="F227" s="11">
        <v>45666.0</v>
      </c>
      <c r="G227" s="12">
        <f t="shared" si="1"/>
        <v>1</v>
      </c>
      <c r="H227" s="10"/>
      <c r="I227" s="10" t="str">
        <f>IFNA(VLOOKUP($H227,'Промокоды'!$A$2:$B$115,2,0),"")</f>
        <v/>
      </c>
      <c r="J227" s="10" t="str">
        <f>IFNA(VLOOKUP($I227,'Промокоды'!$E$2:$F$8,2,0),"")</f>
        <v/>
      </c>
      <c r="K227" s="10" t="str">
        <f>IFNA(VLOOKUP($H227,'Промокоды'!$A$2:$C$115,3,0),"")</f>
        <v/>
      </c>
      <c r="L227" s="13">
        <f t="shared" si="2"/>
        <v>0</v>
      </c>
      <c r="M227" s="14">
        <v>5500.0</v>
      </c>
      <c r="N227" s="14">
        <f t="shared" si="3"/>
        <v>5500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ht="15.75" customHeight="1">
      <c r="A228" s="10">
        <v>227.0</v>
      </c>
      <c r="B228" s="10" t="s">
        <v>15</v>
      </c>
      <c r="C228" s="10" t="str">
        <f>VLOOKUP($E228,'Определяем вид'!$A$2:$B$16,2,0)</f>
        <v>Услуга</v>
      </c>
      <c r="D228" s="10" t="s">
        <v>16</v>
      </c>
      <c r="E228" s="10" t="s">
        <v>17</v>
      </c>
      <c r="F228" s="11">
        <v>45666.0</v>
      </c>
      <c r="G228" s="12">
        <f t="shared" si="1"/>
        <v>1</v>
      </c>
      <c r="H228" s="10" t="s">
        <v>49</v>
      </c>
      <c r="I228" s="10">
        <f>IFNA(VLOOKUP($H228,'Промокоды'!$A$2:$B$115,2,0),"")</f>
        <v>2</v>
      </c>
      <c r="J228" s="10" t="str">
        <f>IFNA(VLOOKUP($I228,'Промокоды'!$E$2:$F$8,2,0),"")</f>
        <v>Поисковые запросы в Гугле</v>
      </c>
      <c r="K228" s="10">
        <f>IFNA(VLOOKUP($H228,'Промокоды'!$A$2:$C$115,3,0),"")</f>
        <v>0.1</v>
      </c>
      <c r="L228" s="13">
        <f t="shared" si="2"/>
        <v>450</v>
      </c>
      <c r="M228" s="14">
        <v>4500.0</v>
      </c>
      <c r="N228" s="14">
        <f t="shared" si="3"/>
        <v>4050</v>
      </c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ht="15.75" customHeight="1">
      <c r="A229" s="10">
        <v>228.0</v>
      </c>
      <c r="B229" s="10" t="s">
        <v>15</v>
      </c>
      <c r="C229" s="10" t="str">
        <f>VLOOKUP($E229,'Определяем вид'!$A$2:$B$16,2,0)</f>
        <v>Услуга</v>
      </c>
      <c r="D229" s="10" t="s">
        <v>16</v>
      </c>
      <c r="E229" s="10" t="s">
        <v>17</v>
      </c>
      <c r="F229" s="11">
        <v>45666.0</v>
      </c>
      <c r="G229" s="12">
        <f t="shared" si="1"/>
        <v>1</v>
      </c>
      <c r="H229" s="10" t="s">
        <v>50</v>
      </c>
      <c r="I229" s="10">
        <f>IFNA(VLOOKUP($H229,'Промокоды'!$A$2:$B$115,2,0),"")</f>
        <v>2</v>
      </c>
      <c r="J229" s="10" t="str">
        <f>IFNA(VLOOKUP($I229,'Промокоды'!$E$2:$F$8,2,0),"")</f>
        <v>Поисковые запросы в Гугле</v>
      </c>
      <c r="K229" s="10">
        <f>IFNA(VLOOKUP($H229,'Промокоды'!$A$2:$C$115,3,0),"")</f>
        <v>0.1</v>
      </c>
      <c r="L229" s="13">
        <f t="shared" si="2"/>
        <v>450</v>
      </c>
      <c r="M229" s="14">
        <v>4500.0</v>
      </c>
      <c r="N229" s="14">
        <f t="shared" si="3"/>
        <v>4050</v>
      </c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ht="15.75" customHeight="1">
      <c r="A230" s="10">
        <v>229.0</v>
      </c>
      <c r="B230" s="10" t="s">
        <v>15</v>
      </c>
      <c r="C230" s="10" t="str">
        <f>VLOOKUP($E230,'Определяем вид'!$A$2:$B$16,2,0)</f>
        <v>Товар</v>
      </c>
      <c r="D230" s="10" t="s">
        <v>16</v>
      </c>
      <c r="E230" s="10" t="s">
        <v>20</v>
      </c>
      <c r="F230" s="11">
        <v>45666.0</v>
      </c>
      <c r="G230" s="12">
        <f t="shared" si="1"/>
        <v>1</v>
      </c>
      <c r="H230" s="10"/>
      <c r="I230" s="10" t="str">
        <f>IFNA(VLOOKUP($H230,'Промокоды'!$A$2:$B$115,2,0),"")</f>
        <v/>
      </c>
      <c r="J230" s="10" t="str">
        <f>IFNA(VLOOKUP($I230,'Промокоды'!$E$2:$F$8,2,0),"")</f>
        <v/>
      </c>
      <c r="K230" s="10" t="str">
        <f>IFNA(VLOOKUP($H230,'Промокоды'!$A$2:$C$115,3,0),"")</f>
        <v/>
      </c>
      <c r="L230" s="13">
        <f t="shared" si="2"/>
        <v>0</v>
      </c>
      <c r="M230" s="14">
        <v>500.0</v>
      </c>
      <c r="N230" s="14">
        <f t="shared" si="3"/>
        <v>500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ht="15.75" customHeight="1">
      <c r="A231" s="10">
        <v>230.0</v>
      </c>
      <c r="B231" s="10" t="s">
        <v>15</v>
      </c>
      <c r="C231" s="10" t="str">
        <f>VLOOKUP($E231,'Определяем вид'!$A$2:$B$16,2,0)</f>
        <v>Услуга</v>
      </c>
      <c r="D231" s="10" t="s">
        <v>16</v>
      </c>
      <c r="E231" s="10" t="s">
        <v>18</v>
      </c>
      <c r="F231" s="11">
        <v>45666.0</v>
      </c>
      <c r="G231" s="12">
        <f t="shared" si="1"/>
        <v>1</v>
      </c>
      <c r="H231" s="10"/>
      <c r="I231" s="10" t="str">
        <f>IFNA(VLOOKUP($H231,'Промокоды'!$A$2:$B$115,2,0),"")</f>
        <v/>
      </c>
      <c r="J231" s="10" t="str">
        <f>IFNA(VLOOKUP($I231,'Промокоды'!$E$2:$F$8,2,0),"")</f>
        <v/>
      </c>
      <c r="K231" s="10" t="str">
        <f>IFNA(VLOOKUP($H231,'Промокоды'!$A$2:$C$115,3,0),"")</f>
        <v/>
      </c>
      <c r="L231" s="13">
        <f t="shared" si="2"/>
        <v>0</v>
      </c>
      <c r="M231" s="14">
        <v>3500.0</v>
      </c>
      <c r="N231" s="14">
        <f t="shared" si="3"/>
        <v>3500</v>
      </c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ht="15.75" customHeight="1">
      <c r="A232" s="10">
        <v>231.0</v>
      </c>
      <c r="B232" s="10" t="s">
        <v>15</v>
      </c>
      <c r="C232" s="10" t="str">
        <f>VLOOKUP($E232,'Определяем вид'!$A$2:$B$16,2,0)</f>
        <v>Услуга</v>
      </c>
      <c r="D232" s="10" t="s">
        <v>16</v>
      </c>
      <c r="E232" s="10" t="s">
        <v>21</v>
      </c>
      <c r="F232" s="11">
        <v>45666.0</v>
      </c>
      <c r="G232" s="12">
        <f t="shared" si="1"/>
        <v>1</v>
      </c>
      <c r="H232" s="10" t="s">
        <v>51</v>
      </c>
      <c r="I232" s="10">
        <f>IFNA(VLOOKUP($H232,'Промокоды'!$A$2:$B$115,2,0),"")</f>
        <v>5</v>
      </c>
      <c r="J232" s="10" t="str">
        <f>IFNA(VLOOKUP($I232,'Промокоды'!$E$2:$F$8,2,0),"")</f>
        <v>Посты в VK</v>
      </c>
      <c r="K232" s="10">
        <f>IFNA(VLOOKUP($H232,'Промокоды'!$A$2:$C$115,3,0),"")</f>
        <v>0.15</v>
      </c>
      <c r="L232" s="13">
        <f t="shared" si="2"/>
        <v>825</v>
      </c>
      <c r="M232" s="14">
        <v>5500.0</v>
      </c>
      <c r="N232" s="14">
        <f t="shared" si="3"/>
        <v>4675</v>
      </c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ht="15.75" customHeight="1">
      <c r="A233" s="10">
        <v>232.0</v>
      </c>
      <c r="B233" s="10" t="s">
        <v>15</v>
      </c>
      <c r="C233" s="10" t="str">
        <f>VLOOKUP($E233,'Определяем вид'!$A$2:$B$16,2,0)</f>
        <v>Товар</v>
      </c>
      <c r="D233" s="10" t="s">
        <v>16</v>
      </c>
      <c r="E233" s="10" t="s">
        <v>20</v>
      </c>
      <c r="F233" s="11">
        <v>45666.0</v>
      </c>
      <c r="G233" s="12">
        <f t="shared" si="1"/>
        <v>1</v>
      </c>
      <c r="H233" s="10"/>
      <c r="I233" s="10" t="str">
        <f>IFNA(VLOOKUP($H233,'Промокоды'!$A$2:$B$115,2,0),"")</f>
        <v/>
      </c>
      <c r="J233" s="10" t="str">
        <f>IFNA(VLOOKUP($I233,'Промокоды'!$E$2:$F$8,2,0),"")</f>
        <v/>
      </c>
      <c r="K233" s="10" t="str">
        <f>IFNA(VLOOKUP($H233,'Промокоды'!$A$2:$C$115,3,0),"")</f>
        <v/>
      </c>
      <c r="L233" s="13">
        <f t="shared" si="2"/>
        <v>0</v>
      </c>
      <c r="M233" s="14">
        <v>500.0</v>
      </c>
      <c r="N233" s="14">
        <f t="shared" si="3"/>
        <v>500</v>
      </c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ht="15.75" customHeight="1">
      <c r="A234" s="10">
        <v>233.0</v>
      </c>
      <c r="B234" s="10" t="s">
        <v>15</v>
      </c>
      <c r="C234" s="10" t="str">
        <f>VLOOKUP($E234,'Определяем вид'!$A$2:$B$16,2,0)</f>
        <v>Услуга</v>
      </c>
      <c r="D234" s="10" t="s">
        <v>16</v>
      </c>
      <c r="E234" s="10" t="s">
        <v>21</v>
      </c>
      <c r="F234" s="11">
        <v>45666.0</v>
      </c>
      <c r="G234" s="12">
        <f t="shared" si="1"/>
        <v>1</v>
      </c>
      <c r="H234" s="10" t="s">
        <v>52</v>
      </c>
      <c r="I234" s="10">
        <f>IFNA(VLOOKUP($H234,'Промокоды'!$A$2:$B$115,2,0),"")</f>
        <v>3</v>
      </c>
      <c r="J234" s="10" t="str">
        <f>IFNA(VLOOKUP($I234,'Промокоды'!$E$2:$F$8,2,0),"")</f>
        <v>Поисковые запросы в Яндексе</v>
      </c>
      <c r="K234" s="10">
        <f>IFNA(VLOOKUP($H234,'Промокоды'!$A$2:$C$115,3,0),"")</f>
        <v>0.05</v>
      </c>
      <c r="L234" s="13">
        <f t="shared" si="2"/>
        <v>275</v>
      </c>
      <c r="M234" s="14">
        <v>5500.0</v>
      </c>
      <c r="N234" s="14">
        <f t="shared" si="3"/>
        <v>5225</v>
      </c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ht="15.75" customHeight="1">
      <c r="A235" s="10">
        <v>234.0</v>
      </c>
      <c r="B235" s="10" t="s">
        <v>15</v>
      </c>
      <c r="C235" s="10" t="str">
        <f>VLOOKUP($E235,'Определяем вид'!$A$2:$B$16,2,0)</f>
        <v>Услуга</v>
      </c>
      <c r="D235" s="10" t="s">
        <v>16</v>
      </c>
      <c r="E235" s="10" t="s">
        <v>18</v>
      </c>
      <c r="F235" s="11">
        <v>45666.0</v>
      </c>
      <c r="G235" s="12">
        <f t="shared" si="1"/>
        <v>1</v>
      </c>
      <c r="H235" s="10" t="s">
        <v>53</v>
      </c>
      <c r="I235" s="10">
        <f>IFNA(VLOOKUP($H235,'Промокоды'!$A$2:$B$115,2,0),"")</f>
        <v>7</v>
      </c>
      <c r="J235" s="10" t="str">
        <f>IFNA(VLOOKUP($I235,'Промокоды'!$E$2:$F$8,2,0),"")</f>
        <v>Сторис в VK</v>
      </c>
      <c r="K235" s="10">
        <f>IFNA(VLOOKUP($H235,'Промокоды'!$A$2:$C$115,3,0),"")</f>
        <v>0.15</v>
      </c>
      <c r="L235" s="13">
        <f t="shared" si="2"/>
        <v>525</v>
      </c>
      <c r="M235" s="14">
        <v>3500.0</v>
      </c>
      <c r="N235" s="14">
        <f t="shared" si="3"/>
        <v>2975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ht="15.75" customHeight="1">
      <c r="A236" s="10">
        <v>235.0</v>
      </c>
      <c r="B236" s="10" t="s">
        <v>15</v>
      </c>
      <c r="C236" s="10" t="str">
        <f>VLOOKUP($E236,'Определяем вид'!$A$2:$B$16,2,0)</f>
        <v>Товар</v>
      </c>
      <c r="D236" s="10" t="s">
        <v>16</v>
      </c>
      <c r="E236" s="10" t="s">
        <v>23</v>
      </c>
      <c r="F236" s="11">
        <v>45666.0</v>
      </c>
      <c r="G236" s="12">
        <f t="shared" si="1"/>
        <v>1</v>
      </c>
      <c r="H236" s="10"/>
      <c r="I236" s="10" t="str">
        <f>IFNA(VLOOKUP($H236,'Промокоды'!$A$2:$B$115,2,0),"")</f>
        <v/>
      </c>
      <c r="J236" s="10" t="str">
        <f>IFNA(VLOOKUP($I236,'Промокоды'!$E$2:$F$8,2,0),"")</f>
        <v/>
      </c>
      <c r="K236" s="10" t="str">
        <f>IFNA(VLOOKUP($H236,'Промокоды'!$A$2:$C$115,3,0),"")</f>
        <v/>
      </c>
      <c r="L236" s="13">
        <f t="shared" si="2"/>
        <v>0</v>
      </c>
      <c r="M236" s="14">
        <v>1000.0</v>
      </c>
      <c r="N236" s="14">
        <f t="shared" si="3"/>
        <v>1000</v>
      </c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ht="15.75" customHeight="1">
      <c r="A237" s="10">
        <v>236.0</v>
      </c>
      <c r="B237" s="10" t="s">
        <v>15</v>
      </c>
      <c r="C237" s="10" t="str">
        <f>VLOOKUP($E237,'Определяем вид'!$A$2:$B$16,2,0)</f>
        <v>Услуга</v>
      </c>
      <c r="D237" s="10" t="s">
        <v>16</v>
      </c>
      <c r="E237" s="10" t="s">
        <v>18</v>
      </c>
      <c r="F237" s="11">
        <v>45666.0</v>
      </c>
      <c r="G237" s="12">
        <f t="shared" si="1"/>
        <v>1</v>
      </c>
      <c r="H237" s="10"/>
      <c r="I237" s="10" t="str">
        <f>IFNA(VLOOKUP($H237,'Промокоды'!$A$2:$B$115,2,0),"")</f>
        <v/>
      </c>
      <c r="J237" s="10" t="str">
        <f>IFNA(VLOOKUP($I237,'Промокоды'!$E$2:$F$8,2,0),"")</f>
        <v/>
      </c>
      <c r="K237" s="10" t="str">
        <f>IFNA(VLOOKUP($H237,'Промокоды'!$A$2:$C$115,3,0),"")</f>
        <v/>
      </c>
      <c r="L237" s="13">
        <f t="shared" si="2"/>
        <v>0</v>
      </c>
      <c r="M237" s="14">
        <v>3500.0</v>
      </c>
      <c r="N237" s="14">
        <f t="shared" si="3"/>
        <v>3500</v>
      </c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ht="15.75" customHeight="1">
      <c r="A238" s="10">
        <v>237.0</v>
      </c>
      <c r="B238" s="10" t="s">
        <v>25</v>
      </c>
      <c r="C238" s="10" t="str">
        <f>VLOOKUP($E238,'Определяем вид'!$A$2:$B$16,2,0)</f>
        <v>Товар</v>
      </c>
      <c r="D238" s="10" t="s">
        <v>16</v>
      </c>
      <c r="E238" s="10" t="s">
        <v>33</v>
      </c>
      <c r="F238" s="11">
        <v>45666.0</v>
      </c>
      <c r="G238" s="12">
        <f t="shared" si="1"/>
        <v>1</v>
      </c>
      <c r="H238" s="10"/>
      <c r="I238" s="10" t="str">
        <f>IFNA(VLOOKUP($H238,'Промокоды'!$A$2:$B$115,2,0),"")</f>
        <v/>
      </c>
      <c r="J238" s="10" t="str">
        <f>IFNA(VLOOKUP($I238,'Промокоды'!$E$2:$F$8,2,0),"")</f>
        <v/>
      </c>
      <c r="K238" s="10" t="str">
        <f>IFNA(VLOOKUP($H238,'Промокоды'!$A$2:$C$115,3,0),"")</f>
        <v/>
      </c>
      <c r="L238" s="13">
        <f t="shared" si="2"/>
        <v>0</v>
      </c>
      <c r="M238" s="14">
        <v>1000.0</v>
      </c>
      <c r="N238" s="14">
        <f t="shared" si="3"/>
        <v>1000</v>
      </c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ht="15.75" customHeight="1">
      <c r="A239" s="10">
        <v>238.0</v>
      </c>
      <c r="B239" s="10" t="s">
        <v>15</v>
      </c>
      <c r="C239" s="10" t="str">
        <f>VLOOKUP($E239,'Определяем вид'!$A$2:$B$16,2,0)</f>
        <v>Услуга</v>
      </c>
      <c r="D239" s="10" t="s">
        <v>16</v>
      </c>
      <c r="E239" s="10" t="s">
        <v>18</v>
      </c>
      <c r="F239" s="11">
        <v>45666.0</v>
      </c>
      <c r="G239" s="12">
        <f t="shared" si="1"/>
        <v>1</v>
      </c>
      <c r="H239" s="10"/>
      <c r="I239" s="10" t="str">
        <f>IFNA(VLOOKUP($H239,'Промокоды'!$A$2:$B$115,2,0),"")</f>
        <v/>
      </c>
      <c r="J239" s="10" t="str">
        <f>IFNA(VLOOKUP($I239,'Промокоды'!$E$2:$F$8,2,0),"")</f>
        <v/>
      </c>
      <c r="K239" s="10" t="str">
        <f>IFNA(VLOOKUP($H239,'Промокоды'!$A$2:$C$115,3,0),"")</f>
        <v/>
      </c>
      <c r="L239" s="13">
        <f t="shared" si="2"/>
        <v>0</v>
      </c>
      <c r="M239" s="14">
        <v>3500.0</v>
      </c>
      <c r="N239" s="14">
        <f t="shared" si="3"/>
        <v>3500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ht="15.75" customHeight="1">
      <c r="A240" s="10">
        <v>239.0</v>
      </c>
      <c r="B240" s="10" t="s">
        <v>25</v>
      </c>
      <c r="C240" s="10" t="str">
        <f>VLOOKUP($E240,'Определяем вид'!$A$2:$B$16,2,0)</f>
        <v>Товар</v>
      </c>
      <c r="D240" s="10" t="s">
        <v>16</v>
      </c>
      <c r="E240" s="10" t="s">
        <v>35</v>
      </c>
      <c r="F240" s="11">
        <v>45666.0</v>
      </c>
      <c r="G240" s="12">
        <f t="shared" si="1"/>
        <v>1</v>
      </c>
      <c r="H240" s="10"/>
      <c r="I240" s="10" t="str">
        <f>IFNA(VLOOKUP($H240,'Промокоды'!$A$2:$B$115,2,0),"")</f>
        <v/>
      </c>
      <c r="J240" s="10" t="str">
        <f>IFNA(VLOOKUP($I240,'Промокоды'!$E$2:$F$8,2,0),"")</f>
        <v/>
      </c>
      <c r="K240" s="10" t="str">
        <f>IFNA(VLOOKUP($H240,'Промокоды'!$A$2:$C$115,3,0),"")</f>
        <v/>
      </c>
      <c r="L240" s="13">
        <f t="shared" si="2"/>
        <v>0</v>
      </c>
      <c r="M240" s="14">
        <v>500.0</v>
      </c>
      <c r="N240" s="14">
        <f t="shared" si="3"/>
        <v>500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ht="15.75" customHeight="1">
      <c r="A241" s="10">
        <v>240.0</v>
      </c>
      <c r="B241" s="10" t="s">
        <v>15</v>
      </c>
      <c r="C241" s="10" t="str">
        <f>VLOOKUP($E241,'Определяем вид'!$A$2:$B$16,2,0)</f>
        <v>Услуга</v>
      </c>
      <c r="D241" s="10" t="s">
        <v>16</v>
      </c>
      <c r="E241" s="10" t="s">
        <v>21</v>
      </c>
      <c r="F241" s="11">
        <v>45666.0</v>
      </c>
      <c r="G241" s="12">
        <f t="shared" si="1"/>
        <v>1</v>
      </c>
      <c r="H241" s="10"/>
      <c r="I241" s="10" t="str">
        <f>IFNA(VLOOKUP($H241,'Промокоды'!$A$2:$B$115,2,0),"")</f>
        <v/>
      </c>
      <c r="J241" s="10" t="str">
        <f>IFNA(VLOOKUP($I241,'Промокоды'!$E$2:$F$8,2,0),"")</f>
        <v/>
      </c>
      <c r="K241" s="10" t="str">
        <f>IFNA(VLOOKUP($H241,'Промокоды'!$A$2:$C$115,3,0),"")</f>
        <v/>
      </c>
      <c r="L241" s="13">
        <f t="shared" si="2"/>
        <v>0</v>
      </c>
      <c r="M241" s="14">
        <v>5500.0</v>
      </c>
      <c r="N241" s="14">
        <f t="shared" si="3"/>
        <v>5500</v>
      </c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ht="15.75" customHeight="1">
      <c r="A242" s="10">
        <v>241.0</v>
      </c>
      <c r="B242" s="10" t="s">
        <v>15</v>
      </c>
      <c r="C242" s="10" t="str">
        <f>VLOOKUP($E242,'Определяем вид'!$A$2:$B$16,2,0)</f>
        <v>Услуга</v>
      </c>
      <c r="D242" s="10" t="s">
        <v>19</v>
      </c>
      <c r="E242" s="10" t="s">
        <v>18</v>
      </c>
      <c r="F242" s="11">
        <v>45666.0</v>
      </c>
      <c r="G242" s="12">
        <f t="shared" si="1"/>
        <v>1</v>
      </c>
      <c r="H242" s="10"/>
      <c r="I242" s="10" t="str">
        <f>IFNA(VLOOKUP($H242,'Промокоды'!$A$2:$B$115,2,0),"")</f>
        <v/>
      </c>
      <c r="J242" s="10" t="str">
        <f>IFNA(VLOOKUP($I242,'Промокоды'!$E$2:$F$8,2,0),"")</f>
        <v/>
      </c>
      <c r="K242" s="10" t="str">
        <f>IFNA(VLOOKUP($H242,'Промокоды'!$A$2:$C$115,3,0),"")</f>
        <v/>
      </c>
      <c r="L242" s="13">
        <f t="shared" si="2"/>
        <v>0</v>
      </c>
      <c r="M242" s="14">
        <v>3500.0</v>
      </c>
      <c r="N242" s="14">
        <f t="shared" si="3"/>
        <v>3500</v>
      </c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ht="15.75" customHeight="1">
      <c r="A243" s="10">
        <v>242.0</v>
      </c>
      <c r="B243" s="10" t="s">
        <v>15</v>
      </c>
      <c r="C243" s="10" t="str">
        <f>VLOOKUP($E243,'Определяем вид'!$A$2:$B$16,2,0)</f>
        <v>Услуга</v>
      </c>
      <c r="D243" s="10" t="s">
        <v>19</v>
      </c>
      <c r="E243" s="10" t="s">
        <v>21</v>
      </c>
      <c r="F243" s="11">
        <v>45666.0</v>
      </c>
      <c r="G243" s="12">
        <f t="shared" si="1"/>
        <v>1</v>
      </c>
      <c r="H243" s="10"/>
      <c r="I243" s="10" t="str">
        <f>IFNA(VLOOKUP($H243,'Промокоды'!$A$2:$B$115,2,0),"")</f>
        <v/>
      </c>
      <c r="J243" s="10" t="str">
        <f>IFNA(VLOOKUP($I243,'Промокоды'!$E$2:$F$8,2,0),"")</f>
        <v/>
      </c>
      <c r="K243" s="10" t="str">
        <f>IFNA(VLOOKUP($H243,'Промокоды'!$A$2:$C$115,3,0),"")</f>
        <v/>
      </c>
      <c r="L243" s="13">
        <f t="shared" si="2"/>
        <v>0</v>
      </c>
      <c r="M243" s="14">
        <v>5500.0</v>
      </c>
      <c r="N243" s="14">
        <f t="shared" si="3"/>
        <v>5500</v>
      </c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ht="15.75" customHeight="1">
      <c r="A244" s="10">
        <v>243.0</v>
      </c>
      <c r="B244" s="10" t="s">
        <v>15</v>
      </c>
      <c r="C244" s="10" t="str">
        <f>VLOOKUP($E244,'Определяем вид'!$A$2:$B$16,2,0)</f>
        <v>Товар</v>
      </c>
      <c r="D244" s="10" t="s">
        <v>16</v>
      </c>
      <c r="E244" s="10" t="s">
        <v>20</v>
      </c>
      <c r="F244" s="11">
        <v>45666.0</v>
      </c>
      <c r="G244" s="12">
        <f t="shared" si="1"/>
        <v>1</v>
      </c>
      <c r="H244" s="10"/>
      <c r="I244" s="10" t="str">
        <f>IFNA(VLOOKUP($H244,'Промокоды'!$A$2:$B$115,2,0),"")</f>
        <v/>
      </c>
      <c r="J244" s="10" t="str">
        <f>IFNA(VLOOKUP($I244,'Промокоды'!$E$2:$F$8,2,0),"")</f>
        <v/>
      </c>
      <c r="K244" s="10" t="str">
        <f>IFNA(VLOOKUP($H244,'Промокоды'!$A$2:$C$115,3,0),"")</f>
        <v/>
      </c>
      <c r="L244" s="13">
        <f t="shared" si="2"/>
        <v>0</v>
      </c>
      <c r="M244" s="14">
        <v>500.0</v>
      </c>
      <c r="N244" s="14">
        <f t="shared" si="3"/>
        <v>500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ht="15.75" customHeight="1">
      <c r="A245" s="10">
        <v>244.0</v>
      </c>
      <c r="B245" s="10" t="s">
        <v>15</v>
      </c>
      <c r="C245" s="10" t="str">
        <f>VLOOKUP($E245,'Определяем вид'!$A$2:$B$16,2,0)</f>
        <v>Услуга</v>
      </c>
      <c r="D245" s="10" t="s">
        <v>16</v>
      </c>
      <c r="E245" s="10" t="s">
        <v>18</v>
      </c>
      <c r="F245" s="11">
        <v>45666.0</v>
      </c>
      <c r="G245" s="12">
        <f t="shared" si="1"/>
        <v>1</v>
      </c>
      <c r="H245" s="10"/>
      <c r="I245" s="10" t="str">
        <f>IFNA(VLOOKUP($H245,'Промокоды'!$A$2:$B$115,2,0),"")</f>
        <v/>
      </c>
      <c r="J245" s="10" t="str">
        <f>IFNA(VLOOKUP($I245,'Промокоды'!$E$2:$F$8,2,0),"")</f>
        <v/>
      </c>
      <c r="K245" s="10" t="str">
        <f>IFNA(VLOOKUP($H245,'Промокоды'!$A$2:$C$115,3,0),"")</f>
        <v/>
      </c>
      <c r="L245" s="13">
        <f t="shared" si="2"/>
        <v>0</v>
      </c>
      <c r="M245" s="14">
        <v>3500.0</v>
      </c>
      <c r="N245" s="14">
        <f t="shared" si="3"/>
        <v>3500</v>
      </c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ht="15.75" customHeight="1">
      <c r="A246" s="10">
        <v>245.0</v>
      </c>
      <c r="B246" s="10" t="s">
        <v>15</v>
      </c>
      <c r="C246" s="10" t="str">
        <f>VLOOKUP($E246,'Определяем вид'!$A$2:$B$16,2,0)</f>
        <v>Услуга</v>
      </c>
      <c r="D246" s="10" t="s">
        <v>16</v>
      </c>
      <c r="E246" s="10" t="s">
        <v>18</v>
      </c>
      <c r="F246" s="11">
        <v>45666.0</v>
      </c>
      <c r="G246" s="12">
        <f t="shared" si="1"/>
        <v>1</v>
      </c>
      <c r="H246" s="10"/>
      <c r="I246" s="10" t="str">
        <f>IFNA(VLOOKUP($H246,'Промокоды'!$A$2:$B$115,2,0),"")</f>
        <v/>
      </c>
      <c r="J246" s="10" t="str">
        <f>IFNA(VLOOKUP($I246,'Промокоды'!$E$2:$F$8,2,0),"")</f>
        <v/>
      </c>
      <c r="K246" s="10" t="str">
        <f>IFNA(VLOOKUP($H246,'Промокоды'!$A$2:$C$115,3,0),"")</f>
        <v/>
      </c>
      <c r="L246" s="13">
        <f t="shared" si="2"/>
        <v>0</v>
      </c>
      <c r="M246" s="14">
        <v>3500.0</v>
      </c>
      <c r="N246" s="14">
        <f t="shared" si="3"/>
        <v>3500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ht="15.75" customHeight="1">
      <c r="A247" s="10">
        <v>246.0</v>
      </c>
      <c r="B247" s="10" t="s">
        <v>15</v>
      </c>
      <c r="C247" s="10" t="str">
        <f>VLOOKUP($E247,'Определяем вид'!$A$2:$B$16,2,0)</f>
        <v>Товар</v>
      </c>
      <c r="D247" s="10" t="s">
        <v>16</v>
      </c>
      <c r="E247" s="10" t="s">
        <v>28</v>
      </c>
      <c r="F247" s="11">
        <v>45666.0</v>
      </c>
      <c r="G247" s="12">
        <f t="shared" si="1"/>
        <v>1</v>
      </c>
      <c r="H247" s="10" t="s">
        <v>54</v>
      </c>
      <c r="I247" s="10">
        <f>IFNA(VLOOKUP($H247,'Промокоды'!$A$2:$B$115,2,0),"")</f>
        <v>3</v>
      </c>
      <c r="J247" s="10" t="str">
        <f>IFNA(VLOOKUP($I247,'Промокоды'!$E$2:$F$8,2,0),"")</f>
        <v>Поисковые запросы в Яндексе</v>
      </c>
      <c r="K247" s="10">
        <f>IFNA(VLOOKUP($H247,'Промокоды'!$A$2:$C$115,3,0),"")</f>
        <v>0.05</v>
      </c>
      <c r="L247" s="13">
        <f t="shared" si="2"/>
        <v>15</v>
      </c>
      <c r="M247" s="14">
        <v>300.0</v>
      </c>
      <c r="N247" s="14">
        <f t="shared" si="3"/>
        <v>285</v>
      </c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ht="15.75" customHeight="1">
      <c r="A248" s="10">
        <v>247.0</v>
      </c>
      <c r="B248" s="10" t="s">
        <v>15</v>
      </c>
      <c r="C248" s="10" t="str">
        <f>VLOOKUP($E248,'Определяем вид'!$A$2:$B$16,2,0)</f>
        <v>Услуга</v>
      </c>
      <c r="D248" s="10" t="s">
        <v>16</v>
      </c>
      <c r="E248" s="10" t="s">
        <v>21</v>
      </c>
      <c r="F248" s="11">
        <v>45666.0</v>
      </c>
      <c r="G248" s="12">
        <f t="shared" si="1"/>
        <v>1</v>
      </c>
      <c r="H248" s="10" t="s">
        <v>55</v>
      </c>
      <c r="I248" s="10">
        <f>IFNA(VLOOKUP($H248,'Промокоды'!$A$2:$B$115,2,0),"")</f>
        <v>4</v>
      </c>
      <c r="J248" s="10" t="str">
        <f>IFNA(VLOOKUP($I248,'Промокоды'!$E$2:$F$8,2,0),"")</f>
        <v>Посты в Telegram</v>
      </c>
      <c r="K248" s="10">
        <f>IFNA(VLOOKUP($H248,'Промокоды'!$A$2:$C$115,3,0),"")</f>
        <v>0.5</v>
      </c>
      <c r="L248" s="13">
        <f t="shared" si="2"/>
        <v>2750</v>
      </c>
      <c r="M248" s="14">
        <v>5500.0</v>
      </c>
      <c r="N248" s="14">
        <f t="shared" si="3"/>
        <v>2750</v>
      </c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ht="15.75" customHeight="1">
      <c r="A249" s="10">
        <v>248.0</v>
      </c>
      <c r="B249" s="10" t="s">
        <v>15</v>
      </c>
      <c r="C249" s="10" t="str">
        <f>VLOOKUP($E249,'Определяем вид'!$A$2:$B$16,2,0)</f>
        <v>Услуга</v>
      </c>
      <c r="D249" s="10" t="s">
        <v>16</v>
      </c>
      <c r="E249" s="10" t="s">
        <v>18</v>
      </c>
      <c r="F249" s="11">
        <v>45666.0</v>
      </c>
      <c r="G249" s="12">
        <f t="shared" si="1"/>
        <v>1</v>
      </c>
      <c r="H249" s="10"/>
      <c r="I249" s="10" t="str">
        <f>IFNA(VLOOKUP($H249,'Промокоды'!$A$2:$B$115,2,0),"")</f>
        <v/>
      </c>
      <c r="J249" s="10" t="str">
        <f>IFNA(VLOOKUP($I249,'Промокоды'!$E$2:$F$8,2,0),"")</f>
        <v/>
      </c>
      <c r="K249" s="10" t="str">
        <f>IFNA(VLOOKUP($H249,'Промокоды'!$A$2:$C$115,3,0),"")</f>
        <v/>
      </c>
      <c r="L249" s="13">
        <f t="shared" si="2"/>
        <v>0</v>
      </c>
      <c r="M249" s="14">
        <v>3500.0</v>
      </c>
      <c r="N249" s="14">
        <f t="shared" si="3"/>
        <v>3500</v>
      </c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ht="15.75" customHeight="1">
      <c r="A250" s="10">
        <v>249.0</v>
      </c>
      <c r="B250" s="10" t="s">
        <v>25</v>
      </c>
      <c r="C250" s="10" t="str">
        <f>VLOOKUP($E250,'Определяем вид'!$A$2:$B$16,2,0)</f>
        <v>Товар</v>
      </c>
      <c r="D250" s="10" t="s">
        <v>16</v>
      </c>
      <c r="E250" s="10" t="s">
        <v>30</v>
      </c>
      <c r="F250" s="11">
        <v>45666.0</v>
      </c>
      <c r="G250" s="12">
        <f t="shared" si="1"/>
        <v>1</v>
      </c>
      <c r="H250" s="10"/>
      <c r="I250" s="10" t="str">
        <f>IFNA(VLOOKUP($H250,'Промокоды'!$A$2:$B$115,2,0),"")</f>
        <v/>
      </c>
      <c r="J250" s="10" t="str">
        <f>IFNA(VLOOKUP($I250,'Промокоды'!$E$2:$F$8,2,0),"")</f>
        <v/>
      </c>
      <c r="K250" s="10" t="str">
        <f>IFNA(VLOOKUP($H250,'Промокоды'!$A$2:$C$115,3,0),"")</f>
        <v/>
      </c>
      <c r="L250" s="13">
        <f t="shared" si="2"/>
        <v>0</v>
      </c>
      <c r="M250" s="14">
        <v>300.0</v>
      </c>
      <c r="N250" s="14">
        <f t="shared" si="3"/>
        <v>300</v>
      </c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ht="15.75" customHeight="1">
      <c r="A251" s="10">
        <v>250.0</v>
      </c>
      <c r="B251" s="10" t="s">
        <v>15</v>
      </c>
      <c r="C251" s="10" t="str">
        <f>VLOOKUP($E251,'Определяем вид'!$A$2:$B$16,2,0)</f>
        <v>Услуга</v>
      </c>
      <c r="D251" s="10" t="s">
        <v>16</v>
      </c>
      <c r="E251" s="10" t="s">
        <v>18</v>
      </c>
      <c r="F251" s="11">
        <v>45666.0</v>
      </c>
      <c r="G251" s="12">
        <f t="shared" si="1"/>
        <v>1</v>
      </c>
      <c r="H251" s="10"/>
      <c r="I251" s="10" t="str">
        <f>IFNA(VLOOKUP($H251,'Промокоды'!$A$2:$B$115,2,0),"")</f>
        <v/>
      </c>
      <c r="J251" s="10" t="str">
        <f>IFNA(VLOOKUP($I251,'Промокоды'!$E$2:$F$8,2,0),"")</f>
        <v/>
      </c>
      <c r="K251" s="10" t="str">
        <f>IFNA(VLOOKUP($H251,'Промокоды'!$A$2:$C$115,3,0),"")</f>
        <v/>
      </c>
      <c r="L251" s="13">
        <f t="shared" si="2"/>
        <v>0</v>
      </c>
      <c r="M251" s="14">
        <v>3500.0</v>
      </c>
      <c r="N251" s="14">
        <f t="shared" si="3"/>
        <v>3500</v>
      </c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ht="15.75" customHeight="1">
      <c r="A252" s="10">
        <v>251.0</v>
      </c>
      <c r="B252" s="10" t="s">
        <v>15</v>
      </c>
      <c r="C252" s="10" t="str">
        <f>VLOOKUP($E252,'Определяем вид'!$A$2:$B$16,2,0)</f>
        <v>Товар</v>
      </c>
      <c r="D252" s="10" t="s">
        <v>16</v>
      </c>
      <c r="E252" s="10" t="s">
        <v>23</v>
      </c>
      <c r="F252" s="11">
        <v>45666.0</v>
      </c>
      <c r="G252" s="12">
        <f t="shared" si="1"/>
        <v>1</v>
      </c>
      <c r="H252" s="10"/>
      <c r="I252" s="10" t="str">
        <f>IFNA(VLOOKUP($H252,'Промокоды'!$A$2:$B$115,2,0),"")</f>
        <v/>
      </c>
      <c r="J252" s="10" t="str">
        <f>IFNA(VLOOKUP($I252,'Промокоды'!$E$2:$F$8,2,0),"")</f>
        <v/>
      </c>
      <c r="K252" s="10" t="str">
        <f>IFNA(VLOOKUP($H252,'Промокоды'!$A$2:$C$115,3,0),"")</f>
        <v/>
      </c>
      <c r="L252" s="13">
        <f t="shared" si="2"/>
        <v>0</v>
      </c>
      <c r="M252" s="14">
        <v>1000.0</v>
      </c>
      <c r="N252" s="14">
        <f t="shared" si="3"/>
        <v>1000</v>
      </c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ht="15.75" customHeight="1">
      <c r="A253" s="10">
        <v>252.0</v>
      </c>
      <c r="B253" s="10" t="s">
        <v>25</v>
      </c>
      <c r="C253" s="10" t="str">
        <f>VLOOKUP($E253,'Определяем вид'!$A$2:$B$16,2,0)</f>
        <v>Товар</v>
      </c>
      <c r="D253" s="10" t="s">
        <v>16</v>
      </c>
      <c r="E253" s="10" t="s">
        <v>35</v>
      </c>
      <c r="F253" s="11">
        <v>45666.0</v>
      </c>
      <c r="G253" s="12">
        <f t="shared" si="1"/>
        <v>1</v>
      </c>
      <c r="H253" s="10"/>
      <c r="I253" s="10" t="str">
        <f>IFNA(VLOOKUP($H253,'Промокоды'!$A$2:$B$115,2,0),"")</f>
        <v/>
      </c>
      <c r="J253" s="10" t="str">
        <f>IFNA(VLOOKUP($I253,'Промокоды'!$E$2:$F$8,2,0),"")</f>
        <v/>
      </c>
      <c r="K253" s="10" t="str">
        <f>IFNA(VLOOKUP($H253,'Промокоды'!$A$2:$C$115,3,0),"")</f>
        <v/>
      </c>
      <c r="L253" s="13">
        <f t="shared" si="2"/>
        <v>0</v>
      </c>
      <c r="M253" s="14">
        <v>500.0</v>
      </c>
      <c r="N253" s="14">
        <f t="shared" si="3"/>
        <v>500</v>
      </c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ht="15.75" customHeight="1">
      <c r="A254" s="10">
        <v>253.0</v>
      </c>
      <c r="B254" s="10" t="s">
        <v>15</v>
      </c>
      <c r="C254" s="10" t="str">
        <f>VLOOKUP($E254,'Определяем вид'!$A$2:$B$16,2,0)</f>
        <v>Услуга</v>
      </c>
      <c r="D254" s="10" t="s">
        <v>16</v>
      </c>
      <c r="E254" s="10" t="s">
        <v>17</v>
      </c>
      <c r="F254" s="11">
        <v>45667.0</v>
      </c>
      <c r="G254" s="12">
        <f t="shared" si="1"/>
        <v>1</v>
      </c>
      <c r="H254" s="10" t="s">
        <v>56</v>
      </c>
      <c r="I254" s="10">
        <f>IFNA(VLOOKUP($H254,'Промокоды'!$A$2:$B$115,2,0),"")</f>
        <v>7</v>
      </c>
      <c r="J254" s="10" t="str">
        <f>IFNA(VLOOKUP($I254,'Промокоды'!$E$2:$F$8,2,0),"")</f>
        <v>Сторис в VK</v>
      </c>
      <c r="K254" s="10">
        <f>IFNA(VLOOKUP($H254,'Промокоды'!$A$2:$C$115,3,0),"")</f>
        <v>0.15</v>
      </c>
      <c r="L254" s="13">
        <f t="shared" si="2"/>
        <v>675</v>
      </c>
      <c r="M254" s="14">
        <v>4500.0</v>
      </c>
      <c r="N254" s="14">
        <f t="shared" si="3"/>
        <v>3825</v>
      </c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ht="15.75" customHeight="1">
      <c r="A255" s="10">
        <v>254.0</v>
      </c>
      <c r="B255" s="10" t="s">
        <v>25</v>
      </c>
      <c r="C255" s="10" t="str">
        <f>VLOOKUP($E255,'Определяем вид'!$A$2:$B$16,2,0)</f>
        <v>Товар</v>
      </c>
      <c r="D255" s="10" t="s">
        <v>19</v>
      </c>
      <c r="E255" s="10" t="s">
        <v>30</v>
      </c>
      <c r="F255" s="11">
        <v>45667.0</v>
      </c>
      <c r="G255" s="12">
        <f t="shared" si="1"/>
        <v>1</v>
      </c>
      <c r="H255" s="10"/>
      <c r="I255" s="10" t="str">
        <f>IFNA(VLOOKUP($H255,'Промокоды'!$A$2:$B$115,2,0),"")</f>
        <v/>
      </c>
      <c r="J255" s="10" t="str">
        <f>IFNA(VLOOKUP($I255,'Промокоды'!$E$2:$F$8,2,0),"")</f>
        <v/>
      </c>
      <c r="K255" s="10" t="str">
        <f>IFNA(VLOOKUP($H255,'Промокоды'!$A$2:$C$115,3,0),"")</f>
        <v/>
      </c>
      <c r="L255" s="13">
        <f t="shared" si="2"/>
        <v>0</v>
      </c>
      <c r="M255" s="14">
        <v>300.0</v>
      </c>
      <c r="N255" s="14">
        <f t="shared" si="3"/>
        <v>300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ht="15.75" customHeight="1">
      <c r="A256" s="10">
        <v>255.0</v>
      </c>
      <c r="B256" s="10" t="s">
        <v>15</v>
      </c>
      <c r="C256" s="10" t="str">
        <f>VLOOKUP($E256,'Определяем вид'!$A$2:$B$16,2,0)</f>
        <v>Услуга</v>
      </c>
      <c r="D256" s="10" t="s">
        <v>16</v>
      </c>
      <c r="E256" s="10" t="s">
        <v>17</v>
      </c>
      <c r="F256" s="11">
        <v>45667.0</v>
      </c>
      <c r="G256" s="12">
        <f t="shared" si="1"/>
        <v>1</v>
      </c>
      <c r="H256" s="10"/>
      <c r="I256" s="10" t="str">
        <f>IFNA(VLOOKUP($H256,'Промокоды'!$A$2:$B$115,2,0),"")</f>
        <v/>
      </c>
      <c r="J256" s="10" t="str">
        <f>IFNA(VLOOKUP($I256,'Промокоды'!$E$2:$F$8,2,0),"")</f>
        <v/>
      </c>
      <c r="K256" s="10" t="str">
        <f>IFNA(VLOOKUP($H256,'Промокоды'!$A$2:$C$115,3,0),"")</f>
        <v/>
      </c>
      <c r="L256" s="13">
        <f t="shared" si="2"/>
        <v>0</v>
      </c>
      <c r="M256" s="14">
        <v>4500.0</v>
      </c>
      <c r="N256" s="14">
        <f t="shared" si="3"/>
        <v>4500</v>
      </c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ht="15.75" customHeight="1">
      <c r="A257" s="10">
        <v>256.0</v>
      </c>
      <c r="B257" s="10" t="s">
        <v>15</v>
      </c>
      <c r="C257" s="10" t="str">
        <f>VLOOKUP($E257,'Определяем вид'!$A$2:$B$16,2,0)</f>
        <v>Товар</v>
      </c>
      <c r="D257" s="10" t="s">
        <v>16</v>
      </c>
      <c r="E257" s="10" t="s">
        <v>23</v>
      </c>
      <c r="F257" s="11">
        <v>45667.0</v>
      </c>
      <c r="G257" s="12">
        <f t="shared" si="1"/>
        <v>1</v>
      </c>
      <c r="H257" s="10"/>
      <c r="I257" s="10" t="str">
        <f>IFNA(VLOOKUP($H257,'Промокоды'!$A$2:$B$115,2,0),"")</f>
        <v/>
      </c>
      <c r="J257" s="10" t="str">
        <f>IFNA(VLOOKUP($I257,'Промокоды'!$E$2:$F$8,2,0),"")</f>
        <v/>
      </c>
      <c r="K257" s="10" t="str">
        <f>IFNA(VLOOKUP($H257,'Промокоды'!$A$2:$C$115,3,0),"")</f>
        <v/>
      </c>
      <c r="L257" s="13">
        <f t="shared" si="2"/>
        <v>0</v>
      </c>
      <c r="M257" s="14">
        <v>1000.0</v>
      </c>
      <c r="N257" s="14">
        <f t="shared" si="3"/>
        <v>1000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ht="15.75" customHeight="1">
      <c r="A258" s="10">
        <v>257.0</v>
      </c>
      <c r="B258" s="10" t="s">
        <v>15</v>
      </c>
      <c r="C258" s="10" t="str">
        <f>VLOOKUP($E258,'Определяем вид'!$A$2:$B$16,2,0)</f>
        <v>Услуга</v>
      </c>
      <c r="D258" s="10" t="s">
        <v>16</v>
      </c>
      <c r="E258" s="10" t="s">
        <v>17</v>
      </c>
      <c r="F258" s="11">
        <v>45667.0</v>
      </c>
      <c r="G258" s="12">
        <f t="shared" si="1"/>
        <v>1</v>
      </c>
      <c r="H258" s="10"/>
      <c r="I258" s="10" t="str">
        <f>IFNA(VLOOKUP($H258,'Промокоды'!$A$2:$B$115,2,0),"")</f>
        <v/>
      </c>
      <c r="J258" s="10" t="str">
        <f>IFNA(VLOOKUP($I258,'Промокоды'!$E$2:$F$8,2,0),"")</f>
        <v/>
      </c>
      <c r="K258" s="10" t="str">
        <f>IFNA(VLOOKUP($H258,'Промокоды'!$A$2:$C$115,3,0),"")</f>
        <v/>
      </c>
      <c r="L258" s="13">
        <f t="shared" si="2"/>
        <v>0</v>
      </c>
      <c r="M258" s="14">
        <v>4500.0</v>
      </c>
      <c r="N258" s="14">
        <f t="shared" si="3"/>
        <v>4500</v>
      </c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ht="15.75" customHeight="1">
      <c r="A259" s="10">
        <v>258.0</v>
      </c>
      <c r="B259" s="10" t="s">
        <v>15</v>
      </c>
      <c r="C259" s="10" t="str">
        <f>VLOOKUP($E259,'Определяем вид'!$A$2:$B$16,2,0)</f>
        <v>Услуга</v>
      </c>
      <c r="D259" s="10" t="s">
        <v>16</v>
      </c>
      <c r="E259" s="10" t="s">
        <v>21</v>
      </c>
      <c r="F259" s="11">
        <v>45667.0</v>
      </c>
      <c r="G259" s="12">
        <f t="shared" si="1"/>
        <v>1</v>
      </c>
      <c r="H259" s="10"/>
      <c r="I259" s="10" t="str">
        <f>IFNA(VLOOKUP($H259,'Промокоды'!$A$2:$B$115,2,0),"")</f>
        <v/>
      </c>
      <c r="J259" s="10" t="str">
        <f>IFNA(VLOOKUP($I259,'Промокоды'!$E$2:$F$8,2,0),"")</f>
        <v/>
      </c>
      <c r="K259" s="10" t="str">
        <f>IFNA(VLOOKUP($H259,'Промокоды'!$A$2:$C$115,3,0),"")</f>
        <v/>
      </c>
      <c r="L259" s="13">
        <f t="shared" si="2"/>
        <v>0</v>
      </c>
      <c r="M259" s="14">
        <v>5500.0</v>
      </c>
      <c r="N259" s="14">
        <f t="shared" si="3"/>
        <v>5500</v>
      </c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ht="15.75" customHeight="1">
      <c r="A260" s="10">
        <v>259.0</v>
      </c>
      <c r="B260" s="10" t="s">
        <v>15</v>
      </c>
      <c r="C260" s="10" t="str">
        <f>VLOOKUP($E260,'Определяем вид'!$A$2:$B$16,2,0)</f>
        <v>Услуга</v>
      </c>
      <c r="D260" s="10" t="s">
        <v>16</v>
      </c>
      <c r="E260" s="10" t="s">
        <v>18</v>
      </c>
      <c r="F260" s="11">
        <v>45667.0</v>
      </c>
      <c r="G260" s="12">
        <f t="shared" si="1"/>
        <v>1</v>
      </c>
      <c r="H260" s="10" t="s">
        <v>57</v>
      </c>
      <c r="I260" s="10">
        <f>IFNA(VLOOKUP($H260,'Промокоды'!$A$2:$B$115,2,0),"")</f>
        <v>7</v>
      </c>
      <c r="J260" s="10" t="str">
        <f>IFNA(VLOOKUP($I260,'Промокоды'!$E$2:$F$8,2,0),"")</f>
        <v>Сторис в VK</v>
      </c>
      <c r="K260" s="10">
        <f>IFNA(VLOOKUP($H260,'Промокоды'!$A$2:$C$115,3,0),"")</f>
        <v>0.15</v>
      </c>
      <c r="L260" s="13">
        <f t="shared" si="2"/>
        <v>525</v>
      </c>
      <c r="M260" s="14">
        <v>3500.0</v>
      </c>
      <c r="N260" s="14">
        <f t="shared" si="3"/>
        <v>2975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ht="15.75" customHeight="1">
      <c r="A261" s="10">
        <v>260.0</v>
      </c>
      <c r="B261" s="10" t="s">
        <v>15</v>
      </c>
      <c r="C261" s="10" t="str">
        <f>VLOOKUP($E261,'Определяем вид'!$A$2:$B$16,2,0)</f>
        <v>Товар</v>
      </c>
      <c r="D261" s="10" t="s">
        <v>16</v>
      </c>
      <c r="E261" s="10" t="s">
        <v>20</v>
      </c>
      <c r="F261" s="11">
        <v>45667.0</v>
      </c>
      <c r="G261" s="12">
        <f t="shared" si="1"/>
        <v>1</v>
      </c>
      <c r="H261" s="10"/>
      <c r="I261" s="10" t="str">
        <f>IFNA(VLOOKUP($H261,'Промокоды'!$A$2:$B$115,2,0),"")</f>
        <v/>
      </c>
      <c r="J261" s="10" t="str">
        <f>IFNA(VLOOKUP($I261,'Промокоды'!$E$2:$F$8,2,0),"")</f>
        <v/>
      </c>
      <c r="K261" s="10" t="str">
        <f>IFNA(VLOOKUP($H261,'Промокоды'!$A$2:$C$115,3,0),"")</f>
        <v/>
      </c>
      <c r="L261" s="13">
        <f t="shared" si="2"/>
        <v>0</v>
      </c>
      <c r="M261" s="14">
        <v>500.0</v>
      </c>
      <c r="N261" s="14">
        <f t="shared" si="3"/>
        <v>500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ht="15.75" customHeight="1">
      <c r="A262" s="10">
        <v>261.0</v>
      </c>
      <c r="B262" s="10" t="s">
        <v>25</v>
      </c>
      <c r="C262" s="10" t="str">
        <f>VLOOKUP($E262,'Определяем вид'!$A$2:$B$16,2,0)</f>
        <v>Товар</v>
      </c>
      <c r="D262" s="10" t="s">
        <v>16</v>
      </c>
      <c r="E262" s="10" t="s">
        <v>33</v>
      </c>
      <c r="F262" s="11">
        <v>45667.0</v>
      </c>
      <c r="G262" s="12">
        <f t="shared" si="1"/>
        <v>1</v>
      </c>
      <c r="H262" s="10"/>
      <c r="I262" s="10" t="str">
        <f>IFNA(VLOOKUP($H262,'Промокоды'!$A$2:$B$115,2,0),"")</f>
        <v/>
      </c>
      <c r="J262" s="10" t="str">
        <f>IFNA(VLOOKUP($I262,'Промокоды'!$E$2:$F$8,2,0),"")</f>
        <v/>
      </c>
      <c r="K262" s="10" t="str">
        <f>IFNA(VLOOKUP($H262,'Промокоды'!$A$2:$C$115,3,0),"")</f>
        <v/>
      </c>
      <c r="L262" s="13">
        <f t="shared" si="2"/>
        <v>0</v>
      </c>
      <c r="M262" s="14">
        <v>1000.0</v>
      </c>
      <c r="N262" s="14">
        <f t="shared" si="3"/>
        <v>1000</v>
      </c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ht="15.75" customHeight="1">
      <c r="A263" s="10">
        <v>262.0</v>
      </c>
      <c r="B263" s="10" t="s">
        <v>15</v>
      </c>
      <c r="C263" s="10" t="str">
        <f>VLOOKUP($E263,'Определяем вид'!$A$2:$B$16,2,0)</f>
        <v>Товар</v>
      </c>
      <c r="D263" s="10" t="s">
        <v>16</v>
      </c>
      <c r="E263" s="10" t="s">
        <v>20</v>
      </c>
      <c r="F263" s="11">
        <v>45667.0</v>
      </c>
      <c r="G263" s="12">
        <f t="shared" si="1"/>
        <v>1</v>
      </c>
      <c r="H263" s="10"/>
      <c r="I263" s="10" t="str">
        <f>IFNA(VLOOKUP($H263,'Промокоды'!$A$2:$B$115,2,0),"")</f>
        <v/>
      </c>
      <c r="J263" s="10" t="str">
        <f>IFNA(VLOOKUP($I263,'Промокоды'!$E$2:$F$8,2,0),"")</f>
        <v/>
      </c>
      <c r="K263" s="10" t="str">
        <f>IFNA(VLOOKUP($H263,'Промокоды'!$A$2:$C$115,3,0),"")</f>
        <v/>
      </c>
      <c r="L263" s="13">
        <f t="shared" si="2"/>
        <v>0</v>
      </c>
      <c r="M263" s="14">
        <v>500.0</v>
      </c>
      <c r="N263" s="14">
        <f t="shared" si="3"/>
        <v>500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ht="15.75" customHeight="1">
      <c r="A264" s="10">
        <v>263.0</v>
      </c>
      <c r="B264" s="10" t="s">
        <v>15</v>
      </c>
      <c r="C264" s="10" t="str">
        <f>VLOOKUP($E264,'Определяем вид'!$A$2:$B$16,2,0)</f>
        <v>Услуга</v>
      </c>
      <c r="D264" s="10" t="s">
        <v>16</v>
      </c>
      <c r="E264" s="10" t="s">
        <v>18</v>
      </c>
      <c r="F264" s="11">
        <v>45667.0</v>
      </c>
      <c r="G264" s="12">
        <f t="shared" si="1"/>
        <v>1</v>
      </c>
      <c r="H264" s="10"/>
      <c r="I264" s="10" t="str">
        <f>IFNA(VLOOKUP($H264,'Промокоды'!$A$2:$B$115,2,0),"")</f>
        <v/>
      </c>
      <c r="J264" s="10" t="str">
        <f>IFNA(VLOOKUP($I264,'Промокоды'!$E$2:$F$8,2,0),"")</f>
        <v/>
      </c>
      <c r="K264" s="10" t="str">
        <f>IFNA(VLOOKUP($H264,'Промокоды'!$A$2:$C$115,3,0),"")</f>
        <v/>
      </c>
      <c r="L264" s="13">
        <f t="shared" si="2"/>
        <v>0</v>
      </c>
      <c r="M264" s="14">
        <v>3500.0</v>
      </c>
      <c r="N264" s="14">
        <f t="shared" si="3"/>
        <v>3500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ht="15.75" customHeight="1">
      <c r="A265" s="10">
        <v>264.0</v>
      </c>
      <c r="B265" s="10" t="s">
        <v>15</v>
      </c>
      <c r="C265" s="10" t="str">
        <f>VLOOKUP($E265,'Определяем вид'!$A$2:$B$16,2,0)</f>
        <v>Услуга</v>
      </c>
      <c r="D265" s="10" t="s">
        <v>16</v>
      </c>
      <c r="E265" s="10" t="s">
        <v>18</v>
      </c>
      <c r="F265" s="11">
        <v>45667.0</v>
      </c>
      <c r="G265" s="12">
        <f t="shared" si="1"/>
        <v>1</v>
      </c>
      <c r="H265" s="10" t="s">
        <v>58</v>
      </c>
      <c r="I265" s="10">
        <f>IFNA(VLOOKUP($H265,'Промокоды'!$A$2:$B$115,2,0),"")</f>
        <v>2</v>
      </c>
      <c r="J265" s="10" t="str">
        <f>IFNA(VLOOKUP($I265,'Промокоды'!$E$2:$F$8,2,0),"")</f>
        <v>Поисковые запросы в Гугле</v>
      </c>
      <c r="K265" s="10">
        <f>IFNA(VLOOKUP($H265,'Промокоды'!$A$2:$C$115,3,0),"")</f>
        <v>0.1</v>
      </c>
      <c r="L265" s="13">
        <f t="shared" si="2"/>
        <v>350</v>
      </c>
      <c r="M265" s="14">
        <v>3500.0</v>
      </c>
      <c r="N265" s="14">
        <f t="shared" si="3"/>
        <v>3150</v>
      </c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ht="15.75" customHeight="1">
      <c r="A266" s="10">
        <v>265.0</v>
      </c>
      <c r="B266" s="10" t="s">
        <v>15</v>
      </c>
      <c r="C266" s="10" t="str">
        <f>VLOOKUP($E266,'Определяем вид'!$A$2:$B$16,2,0)</f>
        <v>Услуга</v>
      </c>
      <c r="D266" s="10" t="s">
        <v>16</v>
      </c>
      <c r="E266" s="10" t="s">
        <v>17</v>
      </c>
      <c r="F266" s="11">
        <v>45667.0</v>
      </c>
      <c r="G266" s="12">
        <f t="shared" si="1"/>
        <v>1</v>
      </c>
      <c r="H266" s="10" t="s">
        <v>59</v>
      </c>
      <c r="I266" s="10">
        <f>IFNA(VLOOKUP($H266,'Промокоды'!$A$2:$B$115,2,0),"")</f>
        <v>4</v>
      </c>
      <c r="J266" s="10" t="str">
        <f>IFNA(VLOOKUP($I266,'Промокоды'!$E$2:$F$8,2,0),"")</f>
        <v>Посты в Telegram</v>
      </c>
      <c r="K266" s="10">
        <f>IFNA(VLOOKUP($H266,'Промокоды'!$A$2:$C$115,3,0),"")</f>
        <v>0.5</v>
      </c>
      <c r="L266" s="13">
        <f t="shared" si="2"/>
        <v>2250</v>
      </c>
      <c r="M266" s="14">
        <v>4500.0</v>
      </c>
      <c r="N266" s="14">
        <f t="shared" si="3"/>
        <v>2250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ht="15.75" customHeight="1">
      <c r="A267" s="10">
        <v>266.0</v>
      </c>
      <c r="B267" s="10" t="s">
        <v>25</v>
      </c>
      <c r="C267" s="10" t="str">
        <f>VLOOKUP($E267,'Определяем вид'!$A$2:$B$16,2,0)</f>
        <v>Товар</v>
      </c>
      <c r="D267" s="10" t="s">
        <v>16</v>
      </c>
      <c r="E267" s="10" t="s">
        <v>33</v>
      </c>
      <c r="F267" s="11">
        <v>45667.0</v>
      </c>
      <c r="G267" s="12">
        <f t="shared" si="1"/>
        <v>1</v>
      </c>
      <c r="H267" s="10"/>
      <c r="I267" s="10" t="str">
        <f>IFNA(VLOOKUP($H267,'Промокоды'!$A$2:$B$115,2,0),"")</f>
        <v/>
      </c>
      <c r="J267" s="10" t="str">
        <f>IFNA(VLOOKUP($I267,'Промокоды'!$E$2:$F$8,2,0),"")</f>
        <v/>
      </c>
      <c r="K267" s="10" t="str">
        <f>IFNA(VLOOKUP($H267,'Промокоды'!$A$2:$C$115,3,0),"")</f>
        <v/>
      </c>
      <c r="L267" s="13">
        <f t="shared" si="2"/>
        <v>0</v>
      </c>
      <c r="M267" s="14">
        <v>1000.0</v>
      </c>
      <c r="N267" s="14">
        <f t="shared" si="3"/>
        <v>1000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ht="15.75" customHeight="1">
      <c r="A268" s="10">
        <v>267.0</v>
      </c>
      <c r="B268" s="10" t="s">
        <v>15</v>
      </c>
      <c r="C268" s="10" t="str">
        <f>VLOOKUP($E268,'Определяем вид'!$A$2:$B$16,2,0)</f>
        <v>Услуга</v>
      </c>
      <c r="D268" s="10" t="s">
        <v>16</v>
      </c>
      <c r="E268" s="10" t="s">
        <v>17</v>
      </c>
      <c r="F268" s="11">
        <v>45667.0</v>
      </c>
      <c r="G268" s="12">
        <f t="shared" si="1"/>
        <v>1</v>
      </c>
      <c r="H268" s="10"/>
      <c r="I268" s="10" t="str">
        <f>IFNA(VLOOKUP($H268,'Промокоды'!$A$2:$B$115,2,0),"")</f>
        <v/>
      </c>
      <c r="J268" s="10" t="str">
        <f>IFNA(VLOOKUP($I268,'Промокоды'!$E$2:$F$8,2,0),"")</f>
        <v/>
      </c>
      <c r="K268" s="10" t="str">
        <f>IFNA(VLOOKUP($H268,'Промокоды'!$A$2:$C$115,3,0),"")</f>
        <v/>
      </c>
      <c r="L268" s="13">
        <f t="shared" si="2"/>
        <v>0</v>
      </c>
      <c r="M268" s="14">
        <v>4500.0</v>
      </c>
      <c r="N268" s="14">
        <f t="shared" si="3"/>
        <v>4500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ht="15.75" customHeight="1">
      <c r="A269" s="10">
        <v>268.0</v>
      </c>
      <c r="B269" s="10" t="s">
        <v>15</v>
      </c>
      <c r="C269" s="10" t="str">
        <f>VLOOKUP($E269,'Определяем вид'!$A$2:$B$16,2,0)</f>
        <v>Услуга</v>
      </c>
      <c r="D269" s="10" t="s">
        <v>16</v>
      </c>
      <c r="E269" s="10" t="s">
        <v>21</v>
      </c>
      <c r="F269" s="11">
        <v>45667.0</v>
      </c>
      <c r="G269" s="12">
        <f t="shared" si="1"/>
        <v>1</v>
      </c>
      <c r="H269" s="10"/>
      <c r="I269" s="10" t="str">
        <f>IFNA(VLOOKUP($H269,'Промокоды'!$A$2:$B$115,2,0),"")</f>
        <v/>
      </c>
      <c r="J269" s="10" t="str">
        <f>IFNA(VLOOKUP($I269,'Промокоды'!$E$2:$F$8,2,0),"")</f>
        <v/>
      </c>
      <c r="K269" s="10" t="str">
        <f>IFNA(VLOOKUP($H269,'Промокоды'!$A$2:$C$115,3,0),"")</f>
        <v/>
      </c>
      <c r="L269" s="13">
        <f t="shared" si="2"/>
        <v>0</v>
      </c>
      <c r="M269" s="14">
        <v>5500.0</v>
      </c>
      <c r="N269" s="14">
        <f t="shared" si="3"/>
        <v>5500</v>
      </c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ht="15.75" customHeight="1">
      <c r="A270" s="10">
        <v>269.0</v>
      </c>
      <c r="B270" s="10" t="s">
        <v>15</v>
      </c>
      <c r="C270" s="10" t="str">
        <f>VLOOKUP($E270,'Определяем вид'!$A$2:$B$16,2,0)</f>
        <v>Услуга</v>
      </c>
      <c r="D270" s="10" t="s">
        <v>16</v>
      </c>
      <c r="E270" s="10" t="s">
        <v>18</v>
      </c>
      <c r="F270" s="11">
        <v>45667.0</v>
      </c>
      <c r="G270" s="12">
        <f t="shared" si="1"/>
        <v>1</v>
      </c>
      <c r="H270" s="10" t="s">
        <v>60</v>
      </c>
      <c r="I270" s="10">
        <f>IFNA(VLOOKUP($H270,'Промокоды'!$A$2:$B$115,2,0),"")</f>
        <v>6</v>
      </c>
      <c r="J270" s="10" t="str">
        <f>IFNA(VLOOKUP($I270,'Промокоды'!$E$2:$F$8,2,0),"")</f>
        <v>Реклама в VK</v>
      </c>
      <c r="K270" s="10">
        <f>IFNA(VLOOKUP($H270,'Промокоды'!$A$2:$C$115,3,0),"")</f>
        <v>0.2</v>
      </c>
      <c r="L270" s="13">
        <f t="shared" si="2"/>
        <v>700</v>
      </c>
      <c r="M270" s="14">
        <v>3500.0</v>
      </c>
      <c r="N270" s="14">
        <f t="shared" si="3"/>
        <v>2800</v>
      </c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ht="15.75" customHeight="1">
      <c r="A271" s="10">
        <v>270.0</v>
      </c>
      <c r="B271" s="10" t="s">
        <v>15</v>
      </c>
      <c r="C271" s="10" t="str">
        <f>VLOOKUP($E271,'Определяем вид'!$A$2:$B$16,2,0)</f>
        <v>Услуга</v>
      </c>
      <c r="D271" s="10" t="s">
        <v>16</v>
      </c>
      <c r="E271" s="10" t="s">
        <v>21</v>
      </c>
      <c r="F271" s="11">
        <v>45667.0</v>
      </c>
      <c r="G271" s="12">
        <f t="shared" si="1"/>
        <v>1</v>
      </c>
      <c r="H271" s="10"/>
      <c r="I271" s="10" t="str">
        <f>IFNA(VLOOKUP($H271,'Промокоды'!$A$2:$B$115,2,0),"")</f>
        <v/>
      </c>
      <c r="J271" s="10" t="str">
        <f>IFNA(VLOOKUP($I271,'Промокоды'!$E$2:$F$8,2,0),"")</f>
        <v/>
      </c>
      <c r="K271" s="10" t="str">
        <f>IFNA(VLOOKUP($H271,'Промокоды'!$A$2:$C$115,3,0),"")</f>
        <v/>
      </c>
      <c r="L271" s="13">
        <f t="shared" si="2"/>
        <v>0</v>
      </c>
      <c r="M271" s="14">
        <v>5500.0</v>
      </c>
      <c r="N271" s="14">
        <f t="shared" si="3"/>
        <v>5500</v>
      </c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ht="15.75" customHeight="1">
      <c r="A272" s="10">
        <v>271.0</v>
      </c>
      <c r="B272" s="10" t="s">
        <v>15</v>
      </c>
      <c r="C272" s="10" t="str">
        <f>VLOOKUP($E272,'Определяем вид'!$A$2:$B$16,2,0)</f>
        <v>Товар</v>
      </c>
      <c r="D272" s="10" t="s">
        <v>16</v>
      </c>
      <c r="E272" s="10" t="s">
        <v>20</v>
      </c>
      <c r="F272" s="11">
        <v>45667.0</v>
      </c>
      <c r="G272" s="12">
        <f t="shared" si="1"/>
        <v>1</v>
      </c>
      <c r="H272" s="10"/>
      <c r="I272" s="10" t="str">
        <f>IFNA(VLOOKUP($H272,'Промокоды'!$A$2:$B$115,2,0),"")</f>
        <v/>
      </c>
      <c r="J272" s="10" t="str">
        <f>IFNA(VLOOKUP($I272,'Промокоды'!$E$2:$F$8,2,0),"")</f>
        <v/>
      </c>
      <c r="K272" s="10" t="str">
        <f>IFNA(VLOOKUP($H272,'Промокоды'!$A$2:$C$115,3,0),"")</f>
        <v/>
      </c>
      <c r="L272" s="13">
        <f t="shared" si="2"/>
        <v>0</v>
      </c>
      <c r="M272" s="14">
        <v>500.0</v>
      </c>
      <c r="N272" s="14">
        <f t="shared" si="3"/>
        <v>500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ht="15.75" customHeight="1">
      <c r="A273" s="10">
        <v>272.0</v>
      </c>
      <c r="B273" s="10" t="s">
        <v>15</v>
      </c>
      <c r="C273" s="10" t="str">
        <f>VLOOKUP($E273,'Определяем вид'!$A$2:$B$16,2,0)</f>
        <v>Товар</v>
      </c>
      <c r="D273" s="10" t="s">
        <v>16</v>
      </c>
      <c r="E273" s="10" t="s">
        <v>23</v>
      </c>
      <c r="F273" s="11">
        <v>45667.0</v>
      </c>
      <c r="G273" s="12">
        <f t="shared" si="1"/>
        <v>1</v>
      </c>
      <c r="H273" s="10"/>
      <c r="I273" s="10" t="str">
        <f>IFNA(VLOOKUP($H273,'Промокоды'!$A$2:$B$115,2,0),"")</f>
        <v/>
      </c>
      <c r="J273" s="10" t="str">
        <f>IFNA(VLOOKUP($I273,'Промокоды'!$E$2:$F$8,2,0),"")</f>
        <v/>
      </c>
      <c r="K273" s="10" t="str">
        <f>IFNA(VLOOKUP($H273,'Промокоды'!$A$2:$C$115,3,0),"")</f>
        <v/>
      </c>
      <c r="L273" s="13">
        <f t="shared" si="2"/>
        <v>0</v>
      </c>
      <c r="M273" s="14">
        <v>1000.0</v>
      </c>
      <c r="N273" s="14">
        <f t="shared" si="3"/>
        <v>1000</v>
      </c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ht="15.75" customHeight="1">
      <c r="A274" s="10">
        <v>273.0</v>
      </c>
      <c r="B274" s="10" t="s">
        <v>15</v>
      </c>
      <c r="C274" s="10" t="str">
        <f>VLOOKUP($E274,'Определяем вид'!$A$2:$B$16,2,0)</f>
        <v>Услуга</v>
      </c>
      <c r="D274" s="10" t="s">
        <v>16</v>
      </c>
      <c r="E274" s="10" t="s">
        <v>21</v>
      </c>
      <c r="F274" s="11">
        <v>45667.0</v>
      </c>
      <c r="G274" s="12">
        <f t="shared" si="1"/>
        <v>1</v>
      </c>
      <c r="H274" s="10"/>
      <c r="I274" s="10" t="str">
        <f>IFNA(VLOOKUP($H274,'Промокоды'!$A$2:$B$115,2,0),"")</f>
        <v/>
      </c>
      <c r="J274" s="10" t="str">
        <f>IFNA(VLOOKUP($I274,'Промокоды'!$E$2:$F$8,2,0),"")</f>
        <v/>
      </c>
      <c r="K274" s="10" t="str">
        <f>IFNA(VLOOKUP($H274,'Промокоды'!$A$2:$C$115,3,0),"")</f>
        <v/>
      </c>
      <c r="L274" s="13">
        <f t="shared" si="2"/>
        <v>0</v>
      </c>
      <c r="M274" s="14">
        <v>5500.0</v>
      </c>
      <c r="N274" s="14">
        <f t="shared" si="3"/>
        <v>5500</v>
      </c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ht="15.75" customHeight="1">
      <c r="A275" s="10">
        <v>274.0</v>
      </c>
      <c r="B275" s="10" t="s">
        <v>15</v>
      </c>
      <c r="C275" s="10" t="str">
        <f>VLOOKUP($E275,'Определяем вид'!$A$2:$B$16,2,0)</f>
        <v>Услуга</v>
      </c>
      <c r="D275" s="10" t="s">
        <v>16</v>
      </c>
      <c r="E275" s="10" t="s">
        <v>21</v>
      </c>
      <c r="F275" s="11">
        <v>45667.0</v>
      </c>
      <c r="G275" s="12">
        <f t="shared" si="1"/>
        <v>1</v>
      </c>
      <c r="H275" s="10"/>
      <c r="I275" s="10" t="str">
        <f>IFNA(VLOOKUP($H275,'Промокоды'!$A$2:$B$115,2,0),"")</f>
        <v/>
      </c>
      <c r="J275" s="10" t="str">
        <f>IFNA(VLOOKUP($I275,'Промокоды'!$E$2:$F$8,2,0),"")</f>
        <v/>
      </c>
      <c r="K275" s="10" t="str">
        <f>IFNA(VLOOKUP($H275,'Промокоды'!$A$2:$C$115,3,0),"")</f>
        <v/>
      </c>
      <c r="L275" s="13">
        <f t="shared" si="2"/>
        <v>0</v>
      </c>
      <c r="M275" s="14">
        <v>5500.0</v>
      </c>
      <c r="N275" s="14">
        <f t="shared" si="3"/>
        <v>5500</v>
      </c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ht="15.75" customHeight="1">
      <c r="A276" s="10">
        <v>275.0</v>
      </c>
      <c r="B276" s="10" t="s">
        <v>15</v>
      </c>
      <c r="C276" s="10" t="str">
        <f>VLOOKUP($E276,'Определяем вид'!$A$2:$B$16,2,0)</f>
        <v>Товар</v>
      </c>
      <c r="D276" s="10" t="s">
        <v>16</v>
      </c>
      <c r="E276" s="10" t="s">
        <v>20</v>
      </c>
      <c r="F276" s="11">
        <v>45667.0</v>
      </c>
      <c r="G276" s="12">
        <f t="shared" si="1"/>
        <v>1</v>
      </c>
      <c r="H276" s="10"/>
      <c r="I276" s="10" t="str">
        <f>IFNA(VLOOKUP($H276,'Промокоды'!$A$2:$B$115,2,0),"")</f>
        <v/>
      </c>
      <c r="J276" s="10" t="str">
        <f>IFNA(VLOOKUP($I276,'Промокоды'!$E$2:$F$8,2,0),"")</f>
        <v/>
      </c>
      <c r="K276" s="10" t="str">
        <f>IFNA(VLOOKUP($H276,'Промокоды'!$A$2:$C$115,3,0),"")</f>
        <v/>
      </c>
      <c r="L276" s="13">
        <f t="shared" si="2"/>
        <v>0</v>
      </c>
      <c r="M276" s="14">
        <v>500.0</v>
      </c>
      <c r="N276" s="14">
        <f t="shared" si="3"/>
        <v>500</v>
      </c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ht="15.75" customHeight="1">
      <c r="A277" s="10">
        <v>276.0</v>
      </c>
      <c r="B277" s="10" t="s">
        <v>15</v>
      </c>
      <c r="C277" s="10" t="str">
        <f>VLOOKUP($E277,'Определяем вид'!$A$2:$B$16,2,0)</f>
        <v>Услуга</v>
      </c>
      <c r="D277" s="10" t="s">
        <v>16</v>
      </c>
      <c r="E277" s="10" t="s">
        <v>17</v>
      </c>
      <c r="F277" s="11">
        <v>45667.0</v>
      </c>
      <c r="G277" s="12">
        <f t="shared" si="1"/>
        <v>1</v>
      </c>
      <c r="H277" s="10" t="s">
        <v>61</v>
      </c>
      <c r="I277" s="10">
        <f>IFNA(VLOOKUP($H277,'Промокоды'!$A$2:$B$115,2,0),"")</f>
        <v>5</v>
      </c>
      <c r="J277" s="10" t="str">
        <f>IFNA(VLOOKUP($I277,'Промокоды'!$E$2:$F$8,2,0),"")</f>
        <v>Посты в VK</v>
      </c>
      <c r="K277" s="10">
        <f>IFNA(VLOOKUP($H277,'Промокоды'!$A$2:$C$115,3,0),"")</f>
        <v>0.15</v>
      </c>
      <c r="L277" s="13">
        <f t="shared" si="2"/>
        <v>675</v>
      </c>
      <c r="M277" s="14">
        <v>4500.0</v>
      </c>
      <c r="N277" s="14">
        <f t="shared" si="3"/>
        <v>3825</v>
      </c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ht="15.75" customHeight="1">
      <c r="A278" s="10">
        <v>277.0</v>
      </c>
      <c r="B278" s="10" t="s">
        <v>15</v>
      </c>
      <c r="C278" s="10" t="str">
        <f>VLOOKUP($E278,'Определяем вид'!$A$2:$B$16,2,0)</f>
        <v>Товар</v>
      </c>
      <c r="D278" s="10" t="s">
        <v>16</v>
      </c>
      <c r="E278" s="10" t="s">
        <v>20</v>
      </c>
      <c r="F278" s="11">
        <v>45667.0</v>
      </c>
      <c r="G278" s="12">
        <f t="shared" si="1"/>
        <v>1</v>
      </c>
      <c r="H278" s="10"/>
      <c r="I278" s="10" t="str">
        <f>IFNA(VLOOKUP($H278,'Промокоды'!$A$2:$B$115,2,0),"")</f>
        <v/>
      </c>
      <c r="J278" s="10" t="str">
        <f>IFNA(VLOOKUP($I278,'Промокоды'!$E$2:$F$8,2,0),"")</f>
        <v/>
      </c>
      <c r="K278" s="10" t="str">
        <f>IFNA(VLOOKUP($H278,'Промокоды'!$A$2:$C$115,3,0),"")</f>
        <v/>
      </c>
      <c r="L278" s="13">
        <f t="shared" si="2"/>
        <v>0</v>
      </c>
      <c r="M278" s="15">
        <v>500.0</v>
      </c>
      <c r="N278" s="14">
        <f t="shared" si="3"/>
        <v>500</v>
      </c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ht="15.75" customHeight="1">
      <c r="A279" s="10">
        <v>278.0</v>
      </c>
      <c r="B279" s="10" t="s">
        <v>15</v>
      </c>
      <c r="C279" s="10" t="str">
        <f>VLOOKUP($E279,'Определяем вид'!$A$2:$B$16,2,0)</f>
        <v>Услуга</v>
      </c>
      <c r="D279" s="10" t="s">
        <v>16</v>
      </c>
      <c r="E279" s="10" t="s">
        <v>21</v>
      </c>
      <c r="F279" s="11">
        <v>45667.0</v>
      </c>
      <c r="G279" s="12">
        <f t="shared" si="1"/>
        <v>1</v>
      </c>
      <c r="H279" s="10"/>
      <c r="I279" s="10" t="str">
        <f>IFNA(VLOOKUP($H279,'Промокоды'!$A$2:$B$115,2,0),"")</f>
        <v/>
      </c>
      <c r="J279" s="10" t="str">
        <f>IFNA(VLOOKUP($I279,'Промокоды'!$E$2:$F$8,2,0),"")</f>
        <v/>
      </c>
      <c r="K279" s="10" t="str">
        <f>IFNA(VLOOKUP($H279,'Промокоды'!$A$2:$C$115,3,0),"")</f>
        <v/>
      </c>
      <c r="L279" s="13">
        <f t="shared" si="2"/>
        <v>0</v>
      </c>
      <c r="M279" s="14">
        <v>5500.0</v>
      </c>
      <c r="N279" s="14">
        <f t="shared" si="3"/>
        <v>5500</v>
      </c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ht="15.75" customHeight="1">
      <c r="A280" s="10">
        <v>279.0</v>
      </c>
      <c r="B280" s="10" t="s">
        <v>15</v>
      </c>
      <c r="C280" s="10" t="str">
        <f>VLOOKUP($E280,'Определяем вид'!$A$2:$B$16,2,0)</f>
        <v>Услуга</v>
      </c>
      <c r="D280" s="10" t="s">
        <v>16</v>
      </c>
      <c r="E280" s="10" t="s">
        <v>21</v>
      </c>
      <c r="F280" s="11">
        <v>45667.0</v>
      </c>
      <c r="G280" s="12">
        <f t="shared" si="1"/>
        <v>1</v>
      </c>
      <c r="H280" s="10"/>
      <c r="I280" s="10" t="str">
        <f>IFNA(VLOOKUP($H280,'Промокоды'!$A$2:$B$115,2,0),"")</f>
        <v/>
      </c>
      <c r="J280" s="10" t="str">
        <f>IFNA(VLOOKUP($I280,'Промокоды'!$E$2:$F$8,2,0),"")</f>
        <v/>
      </c>
      <c r="K280" s="10" t="str">
        <f>IFNA(VLOOKUP($H280,'Промокоды'!$A$2:$C$115,3,0),"")</f>
        <v/>
      </c>
      <c r="L280" s="13">
        <f t="shared" si="2"/>
        <v>0</v>
      </c>
      <c r="M280" s="14">
        <v>5500.0</v>
      </c>
      <c r="N280" s="14">
        <f t="shared" si="3"/>
        <v>5500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ht="15.75" customHeight="1">
      <c r="A281" s="10">
        <v>280.0</v>
      </c>
      <c r="B281" s="10" t="s">
        <v>15</v>
      </c>
      <c r="C281" s="10" t="str">
        <f>VLOOKUP($E281,'Определяем вид'!$A$2:$B$16,2,0)</f>
        <v>Товар</v>
      </c>
      <c r="D281" s="10" t="s">
        <v>19</v>
      </c>
      <c r="E281" s="10" t="s">
        <v>23</v>
      </c>
      <c r="F281" s="11">
        <v>45667.0</v>
      </c>
      <c r="G281" s="12">
        <f t="shared" si="1"/>
        <v>1</v>
      </c>
      <c r="H281" s="10"/>
      <c r="I281" s="10" t="str">
        <f>IFNA(VLOOKUP($H281,'Промокоды'!$A$2:$B$115,2,0),"")</f>
        <v/>
      </c>
      <c r="J281" s="10" t="str">
        <f>IFNA(VLOOKUP($I281,'Промокоды'!$E$2:$F$8,2,0),"")</f>
        <v/>
      </c>
      <c r="K281" s="10" t="str">
        <f>IFNA(VLOOKUP($H281,'Промокоды'!$A$2:$C$115,3,0),"")</f>
        <v/>
      </c>
      <c r="L281" s="13">
        <f t="shared" si="2"/>
        <v>0</v>
      </c>
      <c r="M281" s="14">
        <v>1000.0</v>
      </c>
      <c r="N281" s="14">
        <f t="shared" si="3"/>
        <v>1000</v>
      </c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ht="15.75" customHeight="1">
      <c r="A282" s="10">
        <v>281.0</v>
      </c>
      <c r="B282" s="10" t="s">
        <v>15</v>
      </c>
      <c r="C282" s="10" t="str">
        <f>VLOOKUP($E282,'Определяем вид'!$A$2:$B$16,2,0)</f>
        <v>Услуга</v>
      </c>
      <c r="D282" s="10" t="s">
        <v>16</v>
      </c>
      <c r="E282" s="10" t="s">
        <v>17</v>
      </c>
      <c r="F282" s="11">
        <v>45668.0</v>
      </c>
      <c r="G282" s="12">
        <f t="shared" si="1"/>
        <v>1</v>
      </c>
      <c r="H282" s="10"/>
      <c r="I282" s="10" t="str">
        <f>IFNA(VLOOKUP($H282,'Промокоды'!$A$2:$B$115,2,0),"")</f>
        <v/>
      </c>
      <c r="J282" s="10" t="str">
        <f>IFNA(VLOOKUP($I282,'Промокоды'!$E$2:$F$8,2,0),"")</f>
        <v/>
      </c>
      <c r="K282" s="10" t="str">
        <f>IFNA(VLOOKUP($H282,'Промокоды'!$A$2:$C$115,3,0),"")</f>
        <v/>
      </c>
      <c r="L282" s="13">
        <f t="shared" si="2"/>
        <v>0</v>
      </c>
      <c r="M282" s="14">
        <v>4500.0</v>
      </c>
      <c r="N282" s="14">
        <f t="shared" si="3"/>
        <v>4500</v>
      </c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ht="15.75" customHeight="1">
      <c r="A283" s="10">
        <v>282.0</v>
      </c>
      <c r="B283" s="10" t="s">
        <v>15</v>
      </c>
      <c r="C283" s="10" t="str">
        <f>VLOOKUP($E283,'Определяем вид'!$A$2:$B$16,2,0)</f>
        <v>Услуга</v>
      </c>
      <c r="D283" s="10" t="s">
        <v>16</v>
      </c>
      <c r="E283" s="10" t="s">
        <v>21</v>
      </c>
      <c r="F283" s="11">
        <v>45668.0</v>
      </c>
      <c r="G283" s="12">
        <f t="shared" si="1"/>
        <v>1</v>
      </c>
      <c r="H283" s="10"/>
      <c r="I283" s="10" t="str">
        <f>IFNA(VLOOKUP($H283,'Промокоды'!$A$2:$B$115,2,0),"")</f>
        <v/>
      </c>
      <c r="J283" s="10" t="str">
        <f>IFNA(VLOOKUP($I283,'Промокоды'!$E$2:$F$8,2,0),"")</f>
        <v/>
      </c>
      <c r="K283" s="10" t="str">
        <f>IFNA(VLOOKUP($H283,'Промокоды'!$A$2:$C$115,3,0),"")</f>
        <v/>
      </c>
      <c r="L283" s="13">
        <f t="shared" si="2"/>
        <v>0</v>
      </c>
      <c r="M283" s="14">
        <v>5500.0</v>
      </c>
      <c r="N283" s="14">
        <f t="shared" si="3"/>
        <v>5500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ht="15.75" customHeight="1">
      <c r="A284" s="10">
        <v>283.0</v>
      </c>
      <c r="B284" s="10" t="s">
        <v>15</v>
      </c>
      <c r="C284" s="10" t="str">
        <f>VLOOKUP($E284,'Определяем вид'!$A$2:$B$16,2,0)</f>
        <v>Услуга</v>
      </c>
      <c r="D284" s="10" t="s">
        <v>16</v>
      </c>
      <c r="E284" s="10" t="s">
        <v>18</v>
      </c>
      <c r="F284" s="11">
        <v>45668.0</v>
      </c>
      <c r="G284" s="12">
        <f t="shared" si="1"/>
        <v>1</v>
      </c>
      <c r="H284" s="10"/>
      <c r="I284" s="10" t="str">
        <f>IFNA(VLOOKUP($H284,'Промокоды'!$A$2:$B$115,2,0),"")</f>
        <v/>
      </c>
      <c r="J284" s="10" t="str">
        <f>IFNA(VLOOKUP($I284,'Промокоды'!$E$2:$F$8,2,0),"")</f>
        <v/>
      </c>
      <c r="K284" s="10" t="str">
        <f>IFNA(VLOOKUP($H284,'Промокоды'!$A$2:$C$115,3,0),"")</f>
        <v/>
      </c>
      <c r="L284" s="13">
        <f t="shared" si="2"/>
        <v>0</v>
      </c>
      <c r="M284" s="14">
        <v>3500.0</v>
      </c>
      <c r="N284" s="14">
        <f t="shared" si="3"/>
        <v>3500</v>
      </c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ht="15.75" customHeight="1">
      <c r="A285" s="10">
        <v>284.0</v>
      </c>
      <c r="B285" s="10" t="s">
        <v>15</v>
      </c>
      <c r="C285" s="10" t="str">
        <f>VLOOKUP($E285,'Определяем вид'!$A$2:$B$16,2,0)</f>
        <v>Товар</v>
      </c>
      <c r="D285" s="10" t="s">
        <v>19</v>
      </c>
      <c r="E285" s="10" t="s">
        <v>23</v>
      </c>
      <c r="F285" s="11">
        <v>45668.0</v>
      </c>
      <c r="G285" s="12">
        <f t="shared" si="1"/>
        <v>1</v>
      </c>
      <c r="H285" s="10"/>
      <c r="I285" s="10" t="str">
        <f>IFNA(VLOOKUP($H285,'Промокоды'!$A$2:$B$115,2,0),"")</f>
        <v/>
      </c>
      <c r="J285" s="10" t="str">
        <f>IFNA(VLOOKUP($I285,'Промокоды'!$E$2:$F$8,2,0),"")</f>
        <v/>
      </c>
      <c r="K285" s="10" t="str">
        <f>IFNA(VLOOKUP($H285,'Промокоды'!$A$2:$C$115,3,0),"")</f>
        <v/>
      </c>
      <c r="L285" s="13">
        <f t="shared" si="2"/>
        <v>0</v>
      </c>
      <c r="M285" s="14">
        <v>1000.0</v>
      </c>
      <c r="N285" s="14">
        <f t="shared" si="3"/>
        <v>1000</v>
      </c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ht="15.75" customHeight="1">
      <c r="A286" s="10">
        <v>285.0</v>
      </c>
      <c r="B286" s="10" t="s">
        <v>15</v>
      </c>
      <c r="C286" s="10" t="str">
        <f>VLOOKUP($E286,'Определяем вид'!$A$2:$B$16,2,0)</f>
        <v>Услуга</v>
      </c>
      <c r="D286" s="10" t="s">
        <v>16</v>
      </c>
      <c r="E286" s="10" t="s">
        <v>17</v>
      </c>
      <c r="F286" s="11">
        <v>45668.0</v>
      </c>
      <c r="G286" s="12">
        <f t="shared" si="1"/>
        <v>1</v>
      </c>
      <c r="H286" s="10"/>
      <c r="I286" s="10" t="str">
        <f>IFNA(VLOOKUP($H286,'Промокоды'!$A$2:$B$115,2,0),"")</f>
        <v/>
      </c>
      <c r="J286" s="10" t="str">
        <f>IFNA(VLOOKUP($I286,'Промокоды'!$E$2:$F$8,2,0),"")</f>
        <v/>
      </c>
      <c r="K286" s="10" t="str">
        <f>IFNA(VLOOKUP($H286,'Промокоды'!$A$2:$C$115,3,0),"")</f>
        <v/>
      </c>
      <c r="L286" s="13">
        <f t="shared" si="2"/>
        <v>0</v>
      </c>
      <c r="M286" s="14">
        <v>4500.0</v>
      </c>
      <c r="N286" s="14">
        <f t="shared" si="3"/>
        <v>4500</v>
      </c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ht="15.75" customHeight="1">
      <c r="A287" s="10">
        <v>286.0</v>
      </c>
      <c r="B287" s="10" t="s">
        <v>15</v>
      </c>
      <c r="C287" s="10" t="str">
        <f>VLOOKUP($E287,'Определяем вид'!$A$2:$B$16,2,0)</f>
        <v>Услуга</v>
      </c>
      <c r="D287" s="10" t="s">
        <v>16</v>
      </c>
      <c r="E287" s="10" t="s">
        <v>18</v>
      </c>
      <c r="F287" s="11">
        <v>45668.0</v>
      </c>
      <c r="G287" s="12">
        <f t="shared" si="1"/>
        <v>1</v>
      </c>
      <c r="H287" s="10"/>
      <c r="I287" s="10" t="str">
        <f>IFNA(VLOOKUP($H287,'Промокоды'!$A$2:$B$115,2,0),"")</f>
        <v/>
      </c>
      <c r="J287" s="10" t="str">
        <f>IFNA(VLOOKUP($I287,'Промокоды'!$E$2:$F$8,2,0),"")</f>
        <v/>
      </c>
      <c r="K287" s="10" t="str">
        <f>IFNA(VLOOKUP($H287,'Промокоды'!$A$2:$C$115,3,0),"")</f>
        <v/>
      </c>
      <c r="L287" s="13">
        <f t="shared" si="2"/>
        <v>0</v>
      </c>
      <c r="M287" s="14">
        <v>3500.0</v>
      </c>
      <c r="N287" s="14">
        <f t="shared" si="3"/>
        <v>3500</v>
      </c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ht="15.75" customHeight="1">
      <c r="A288" s="10">
        <v>287.0</v>
      </c>
      <c r="B288" s="10" t="s">
        <v>15</v>
      </c>
      <c r="C288" s="10" t="str">
        <f>VLOOKUP($E288,'Определяем вид'!$A$2:$B$16,2,0)</f>
        <v>Услуга</v>
      </c>
      <c r="D288" s="10" t="s">
        <v>16</v>
      </c>
      <c r="E288" s="10" t="s">
        <v>21</v>
      </c>
      <c r="F288" s="11">
        <v>45668.0</v>
      </c>
      <c r="G288" s="12">
        <f t="shared" si="1"/>
        <v>1</v>
      </c>
      <c r="H288" s="10"/>
      <c r="I288" s="10" t="str">
        <f>IFNA(VLOOKUP($H288,'Промокоды'!$A$2:$B$115,2,0),"")</f>
        <v/>
      </c>
      <c r="J288" s="10" t="str">
        <f>IFNA(VLOOKUP($I288,'Промокоды'!$E$2:$F$8,2,0),"")</f>
        <v/>
      </c>
      <c r="K288" s="10" t="str">
        <f>IFNA(VLOOKUP($H288,'Промокоды'!$A$2:$C$115,3,0),"")</f>
        <v/>
      </c>
      <c r="L288" s="13">
        <f t="shared" si="2"/>
        <v>0</v>
      </c>
      <c r="M288" s="14">
        <v>5500.0</v>
      </c>
      <c r="N288" s="14">
        <f t="shared" si="3"/>
        <v>5500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ht="15.75" customHeight="1">
      <c r="A289" s="10">
        <v>288.0</v>
      </c>
      <c r="B289" s="10" t="s">
        <v>15</v>
      </c>
      <c r="C289" s="10" t="str">
        <f>VLOOKUP($E289,'Определяем вид'!$A$2:$B$16,2,0)</f>
        <v>Услуга</v>
      </c>
      <c r="D289" s="10" t="s">
        <v>16</v>
      </c>
      <c r="E289" s="10" t="s">
        <v>18</v>
      </c>
      <c r="F289" s="11">
        <v>45668.0</v>
      </c>
      <c r="G289" s="12">
        <f t="shared" si="1"/>
        <v>1</v>
      </c>
      <c r="H289" s="10" t="s">
        <v>62</v>
      </c>
      <c r="I289" s="10">
        <f>IFNA(VLOOKUP($H289,'Промокоды'!$A$2:$B$115,2,0),"")</f>
        <v>4</v>
      </c>
      <c r="J289" s="10" t="str">
        <f>IFNA(VLOOKUP($I289,'Промокоды'!$E$2:$F$8,2,0),"")</f>
        <v>Посты в Telegram</v>
      </c>
      <c r="K289" s="10">
        <f>IFNA(VLOOKUP($H289,'Промокоды'!$A$2:$C$115,3,0),"")</f>
        <v>0.5</v>
      </c>
      <c r="L289" s="13">
        <f t="shared" si="2"/>
        <v>1750</v>
      </c>
      <c r="M289" s="14">
        <v>3500.0</v>
      </c>
      <c r="N289" s="14">
        <f t="shared" si="3"/>
        <v>1750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ht="15.75" customHeight="1">
      <c r="A290" s="10">
        <v>289.0</v>
      </c>
      <c r="B290" s="10" t="s">
        <v>15</v>
      </c>
      <c r="C290" s="10" t="str">
        <f>VLOOKUP($E290,'Определяем вид'!$A$2:$B$16,2,0)</f>
        <v>Товар</v>
      </c>
      <c r="D290" s="10" t="s">
        <v>16</v>
      </c>
      <c r="E290" s="10" t="s">
        <v>20</v>
      </c>
      <c r="F290" s="11">
        <v>45668.0</v>
      </c>
      <c r="G290" s="12">
        <f t="shared" si="1"/>
        <v>1</v>
      </c>
      <c r="H290" s="10"/>
      <c r="I290" s="10" t="str">
        <f>IFNA(VLOOKUP($H290,'Промокоды'!$A$2:$B$115,2,0),"")</f>
        <v/>
      </c>
      <c r="J290" s="10" t="str">
        <f>IFNA(VLOOKUP($I290,'Промокоды'!$E$2:$F$8,2,0),"")</f>
        <v/>
      </c>
      <c r="K290" s="10" t="str">
        <f>IFNA(VLOOKUP($H290,'Промокоды'!$A$2:$C$115,3,0),"")</f>
        <v/>
      </c>
      <c r="L290" s="13">
        <f t="shared" si="2"/>
        <v>0</v>
      </c>
      <c r="M290" s="14">
        <v>500.0</v>
      </c>
      <c r="N290" s="14">
        <f t="shared" si="3"/>
        <v>500</v>
      </c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ht="15.75" customHeight="1">
      <c r="A291" s="10">
        <v>290.0</v>
      </c>
      <c r="B291" s="10" t="s">
        <v>15</v>
      </c>
      <c r="C291" s="10" t="str">
        <f>VLOOKUP($E291,'Определяем вид'!$A$2:$B$16,2,0)</f>
        <v>Услуга</v>
      </c>
      <c r="D291" s="10" t="s">
        <v>16</v>
      </c>
      <c r="E291" s="10" t="s">
        <v>18</v>
      </c>
      <c r="F291" s="11">
        <v>45668.0</v>
      </c>
      <c r="G291" s="12">
        <f t="shared" si="1"/>
        <v>1</v>
      </c>
      <c r="H291" s="10" t="s">
        <v>63</v>
      </c>
      <c r="I291" s="10">
        <f>IFNA(VLOOKUP($H291,'Промокоды'!$A$2:$B$115,2,0),"")</f>
        <v>2</v>
      </c>
      <c r="J291" s="10" t="str">
        <f>IFNA(VLOOKUP($I291,'Промокоды'!$E$2:$F$8,2,0),"")</f>
        <v>Поисковые запросы в Гугле</v>
      </c>
      <c r="K291" s="10">
        <f>IFNA(VLOOKUP($H291,'Промокоды'!$A$2:$C$115,3,0),"")</f>
        <v>0.1</v>
      </c>
      <c r="L291" s="13">
        <f t="shared" si="2"/>
        <v>350</v>
      </c>
      <c r="M291" s="14">
        <v>3500.0</v>
      </c>
      <c r="N291" s="14">
        <f t="shared" si="3"/>
        <v>3150</v>
      </c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ht="15.75" customHeight="1">
      <c r="A292" s="10">
        <v>291.0</v>
      </c>
      <c r="B292" s="10" t="s">
        <v>15</v>
      </c>
      <c r="C292" s="10" t="str">
        <f>VLOOKUP($E292,'Определяем вид'!$A$2:$B$16,2,0)</f>
        <v>Услуга</v>
      </c>
      <c r="D292" s="10" t="s">
        <v>16</v>
      </c>
      <c r="E292" s="10" t="s">
        <v>18</v>
      </c>
      <c r="F292" s="11">
        <v>45668.0</v>
      </c>
      <c r="G292" s="12">
        <f t="shared" si="1"/>
        <v>1</v>
      </c>
      <c r="H292" s="10" t="s">
        <v>64</v>
      </c>
      <c r="I292" s="10">
        <f>IFNA(VLOOKUP($H292,'Промокоды'!$A$2:$B$115,2,0),"")</f>
        <v>5</v>
      </c>
      <c r="J292" s="10" t="str">
        <f>IFNA(VLOOKUP($I292,'Промокоды'!$E$2:$F$8,2,0),"")</f>
        <v>Посты в VK</v>
      </c>
      <c r="K292" s="10">
        <f>IFNA(VLOOKUP($H292,'Промокоды'!$A$2:$C$115,3,0),"")</f>
        <v>0.15</v>
      </c>
      <c r="L292" s="13">
        <f t="shared" si="2"/>
        <v>525</v>
      </c>
      <c r="M292" s="14">
        <v>3500.0</v>
      </c>
      <c r="N292" s="14">
        <f t="shared" si="3"/>
        <v>2975</v>
      </c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ht="15.75" customHeight="1">
      <c r="A293" s="10">
        <v>292.0</v>
      </c>
      <c r="B293" s="10" t="s">
        <v>25</v>
      </c>
      <c r="C293" s="10" t="str">
        <f>VLOOKUP($E293,'Определяем вид'!$A$2:$B$16,2,0)</f>
        <v>Товар</v>
      </c>
      <c r="D293" s="10" t="s">
        <v>16</v>
      </c>
      <c r="E293" s="10" t="s">
        <v>30</v>
      </c>
      <c r="F293" s="11">
        <v>45668.0</v>
      </c>
      <c r="G293" s="12">
        <f t="shared" si="1"/>
        <v>1</v>
      </c>
      <c r="H293" s="10"/>
      <c r="I293" s="10" t="str">
        <f>IFNA(VLOOKUP($H293,'Промокоды'!$A$2:$B$115,2,0),"")</f>
        <v/>
      </c>
      <c r="J293" s="10" t="str">
        <f>IFNA(VLOOKUP($I293,'Промокоды'!$E$2:$F$8,2,0),"")</f>
        <v/>
      </c>
      <c r="K293" s="10" t="str">
        <f>IFNA(VLOOKUP($H293,'Промокоды'!$A$2:$C$115,3,0),"")</f>
        <v/>
      </c>
      <c r="L293" s="13">
        <f t="shared" si="2"/>
        <v>0</v>
      </c>
      <c r="M293" s="14">
        <v>300.0</v>
      </c>
      <c r="N293" s="14">
        <f t="shared" si="3"/>
        <v>300</v>
      </c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ht="15.75" customHeight="1">
      <c r="A294" s="10">
        <v>293.0</v>
      </c>
      <c r="B294" s="10" t="s">
        <v>15</v>
      </c>
      <c r="C294" s="10" t="str">
        <f>VLOOKUP($E294,'Определяем вид'!$A$2:$B$16,2,0)</f>
        <v>Товар</v>
      </c>
      <c r="D294" s="10" t="s">
        <v>16</v>
      </c>
      <c r="E294" s="10" t="s">
        <v>20</v>
      </c>
      <c r="F294" s="11">
        <v>45668.0</v>
      </c>
      <c r="G294" s="12">
        <f t="shared" si="1"/>
        <v>1</v>
      </c>
      <c r="H294" s="10"/>
      <c r="I294" s="10" t="str">
        <f>IFNA(VLOOKUP($H294,'Промокоды'!$A$2:$B$115,2,0),"")</f>
        <v/>
      </c>
      <c r="J294" s="10" t="str">
        <f>IFNA(VLOOKUP($I294,'Промокоды'!$E$2:$F$8,2,0),"")</f>
        <v/>
      </c>
      <c r="K294" s="10" t="str">
        <f>IFNA(VLOOKUP($H294,'Промокоды'!$A$2:$C$115,3,0),"")</f>
        <v/>
      </c>
      <c r="L294" s="13">
        <f t="shared" si="2"/>
        <v>0</v>
      </c>
      <c r="M294" s="14">
        <v>500.0</v>
      </c>
      <c r="N294" s="14">
        <f t="shared" si="3"/>
        <v>500</v>
      </c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ht="15.75" customHeight="1">
      <c r="A295" s="10">
        <v>294.0</v>
      </c>
      <c r="B295" s="10" t="s">
        <v>15</v>
      </c>
      <c r="C295" s="10" t="str">
        <f>VLOOKUP($E295,'Определяем вид'!$A$2:$B$16,2,0)</f>
        <v>Товар</v>
      </c>
      <c r="D295" s="10" t="s">
        <v>16</v>
      </c>
      <c r="E295" s="10" t="s">
        <v>23</v>
      </c>
      <c r="F295" s="11">
        <v>45668.0</v>
      </c>
      <c r="G295" s="12">
        <f t="shared" si="1"/>
        <v>1</v>
      </c>
      <c r="H295" s="10"/>
      <c r="I295" s="10" t="str">
        <f>IFNA(VLOOKUP($H295,'Промокоды'!$A$2:$B$115,2,0),"")</f>
        <v/>
      </c>
      <c r="J295" s="10" t="str">
        <f>IFNA(VLOOKUP($I295,'Промокоды'!$E$2:$F$8,2,0),"")</f>
        <v/>
      </c>
      <c r="K295" s="10" t="str">
        <f>IFNA(VLOOKUP($H295,'Промокоды'!$A$2:$C$115,3,0),"")</f>
        <v/>
      </c>
      <c r="L295" s="13">
        <f t="shared" si="2"/>
        <v>0</v>
      </c>
      <c r="M295" s="14">
        <v>1000.0</v>
      </c>
      <c r="N295" s="14">
        <f t="shared" si="3"/>
        <v>1000</v>
      </c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ht="15.75" customHeight="1">
      <c r="A296" s="10">
        <v>295.0</v>
      </c>
      <c r="B296" s="10" t="s">
        <v>15</v>
      </c>
      <c r="C296" s="10" t="str">
        <f>VLOOKUP($E296,'Определяем вид'!$A$2:$B$16,2,0)</f>
        <v>Услуга</v>
      </c>
      <c r="D296" s="10" t="s">
        <v>16</v>
      </c>
      <c r="E296" s="10" t="s">
        <v>18</v>
      </c>
      <c r="F296" s="11">
        <v>45668.0</v>
      </c>
      <c r="G296" s="12">
        <f t="shared" si="1"/>
        <v>1</v>
      </c>
      <c r="H296" s="10"/>
      <c r="I296" s="10" t="str">
        <f>IFNA(VLOOKUP($H296,'Промокоды'!$A$2:$B$115,2,0),"")</f>
        <v/>
      </c>
      <c r="J296" s="10" t="str">
        <f>IFNA(VLOOKUP($I296,'Промокоды'!$E$2:$F$8,2,0),"")</f>
        <v/>
      </c>
      <c r="K296" s="10" t="str">
        <f>IFNA(VLOOKUP($H296,'Промокоды'!$A$2:$C$115,3,0),"")</f>
        <v/>
      </c>
      <c r="L296" s="13">
        <f t="shared" si="2"/>
        <v>0</v>
      </c>
      <c r="M296" s="14">
        <v>3500.0</v>
      </c>
      <c r="N296" s="14">
        <f t="shared" si="3"/>
        <v>3500</v>
      </c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ht="15.75" customHeight="1">
      <c r="A297" s="10">
        <v>296.0</v>
      </c>
      <c r="B297" s="10" t="s">
        <v>25</v>
      </c>
      <c r="C297" s="10" t="str">
        <f>VLOOKUP($E297,'Определяем вид'!$A$2:$B$16,2,0)</f>
        <v>Товар</v>
      </c>
      <c r="D297" s="10" t="s">
        <v>16</v>
      </c>
      <c r="E297" s="10" t="s">
        <v>35</v>
      </c>
      <c r="F297" s="11">
        <v>45668.0</v>
      </c>
      <c r="G297" s="12">
        <f t="shared" si="1"/>
        <v>1</v>
      </c>
      <c r="H297" s="10"/>
      <c r="I297" s="10" t="str">
        <f>IFNA(VLOOKUP($H297,'Промокоды'!$A$2:$B$115,2,0),"")</f>
        <v/>
      </c>
      <c r="J297" s="10" t="str">
        <f>IFNA(VLOOKUP($I297,'Промокоды'!$E$2:$F$8,2,0),"")</f>
        <v/>
      </c>
      <c r="K297" s="10" t="str">
        <f>IFNA(VLOOKUP($H297,'Промокоды'!$A$2:$C$115,3,0),"")</f>
        <v/>
      </c>
      <c r="L297" s="13">
        <f t="shared" si="2"/>
        <v>0</v>
      </c>
      <c r="M297" s="14">
        <v>500.0</v>
      </c>
      <c r="N297" s="14">
        <f t="shared" si="3"/>
        <v>500</v>
      </c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ht="15.75" customHeight="1">
      <c r="A298" s="10">
        <v>297.0</v>
      </c>
      <c r="B298" s="10" t="s">
        <v>15</v>
      </c>
      <c r="C298" s="10" t="str">
        <f>VLOOKUP($E298,'Определяем вид'!$A$2:$B$16,2,0)</f>
        <v>Товар</v>
      </c>
      <c r="D298" s="10" t="s">
        <v>16</v>
      </c>
      <c r="E298" s="10" t="s">
        <v>20</v>
      </c>
      <c r="F298" s="11">
        <v>45668.0</v>
      </c>
      <c r="G298" s="12">
        <f t="shared" si="1"/>
        <v>1</v>
      </c>
      <c r="H298" s="10"/>
      <c r="I298" s="10" t="str">
        <f>IFNA(VLOOKUP($H298,'Промокоды'!$A$2:$B$115,2,0),"")</f>
        <v/>
      </c>
      <c r="J298" s="10" t="str">
        <f>IFNA(VLOOKUP($I298,'Промокоды'!$E$2:$F$8,2,0),"")</f>
        <v/>
      </c>
      <c r="K298" s="10" t="str">
        <f>IFNA(VLOOKUP($H298,'Промокоды'!$A$2:$C$115,3,0),"")</f>
        <v/>
      </c>
      <c r="L298" s="13">
        <f t="shared" si="2"/>
        <v>0</v>
      </c>
      <c r="M298" s="14">
        <v>500.0</v>
      </c>
      <c r="N298" s="14">
        <f t="shared" si="3"/>
        <v>500</v>
      </c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ht="15.75" customHeight="1">
      <c r="A299" s="10">
        <v>298.0</v>
      </c>
      <c r="B299" s="10" t="s">
        <v>15</v>
      </c>
      <c r="C299" s="10" t="str">
        <f>VLOOKUP($E299,'Определяем вид'!$A$2:$B$16,2,0)</f>
        <v>Товар</v>
      </c>
      <c r="D299" s="10" t="s">
        <v>19</v>
      </c>
      <c r="E299" s="10" t="s">
        <v>28</v>
      </c>
      <c r="F299" s="11">
        <v>45668.0</v>
      </c>
      <c r="G299" s="12">
        <f t="shared" si="1"/>
        <v>1</v>
      </c>
      <c r="H299" s="10"/>
      <c r="I299" s="10" t="str">
        <f>IFNA(VLOOKUP($H299,'Промокоды'!$A$2:$B$115,2,0),"")</f>
        <v/>
      </c>
      <c r="J299" s="10" t="str">
        <f>IFNA(VLOOKUP($I299,'Промокоды'!$E$2:$F$8,2,0),"")</f>
        <v/>
      </c>
      <c r="K299" s="10" t="str">
        <f>IFNA(VLOOKUP($H299,'Промокоды'!$A$2:$C$115,3,0),"")</f>
        <v/>
      </c>
      <c r="L299" s="13">
        <f t="shared" si="2"/>
        <v>0</v>
      </c>
      <c r="M299" s="14">
        <v>300.0</v>
      </c>
      <c r="N299" s="14">
        <f t="shared" si="3"/>
        <v>300</v>
      </c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ht="15.75" customHeight="1">
      <c r="A300" s="10">
        <v>299.0</v>
      </c>
      <c r="B300" s="10" t="s">
        <v>25</v>
      </c>
      <c r="C300" s="10" t="str">
        <f>VLOOKUP($E300,'Определяем вид'!$A$2:$B$16,2,0)</f>
        <v>Товар</v>
      </c>
      <c r="D300" s="10" t="s">
        <v>16</v>
      </c>
      <c r="E300" s="10" t="s">
        <v>35</v>
      </c>
      <c r="F300" s="11">
        <v>45668.0</v>
      </c>
      <c r="G300" s="12">
        <f t="shared" si="1"/>
        <v>1</v>
      </c>
      <c r="H300" s="10"/>
      <c r="I300" s="10" t="str">
        <f>IFNA(VLOOKUP($H300,'Промокоды'!$A$2:$B$115,2,0),"")</f>
        <v/>
      </c>
      <c r="J300" s="10" t="str">
        <f>IFNA(VLOOKUP($I300,'Промокоды'!$E$2:$F$8,2,0),"")</f>
        <v/>
      </c>
      <c r="K300" s="10" t="str">
        <f>IFNA(VLOOKUP($H300,'Промокоды'!$A$2:$C$115,3,0),"")</f>
        <v/>
      </c>
      <c r="L300" s="13">
        <f t="shared" si="2"/>
        <v>0</v>
      </c>
      <c r="M300" s="14">
        <v>500.0</v>
      </c>
      <c r="N300" s="14">
        <f t="shared" si="3"/>
        <v>500</v>
      </c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ht="15.75" customHeight="1">
      <c r="A301" s="10">
        <v>300.0</v>
      </c>
      <c r="B301" s="10" t="s">
        <v>15</v>
      </c>
      <c r="C301" s="10" t="str">
        <f>VLOOKUP($E301,'Определяем вид'!$A$2:$B$16,2,0)</f>
        <v>Услуга</v>
      </c>
      <c r="D301" s="10" t="s">
        <v>16</v>
      </c>
      <c r="E301" s="10" t="s">
        <v>17</v>
      </c>
      <c r="F301" s="11">
        <v>45668.0</v>
      </c>
      <c r="G301" s="12">
        <f t="shared" si="1"/>
        <v>1</v>
      </c>
      <c r="H301" s="10"/>
      <c r="I301" s="10" t="str">
        <f>IFNA(VLOOKUP($H301,'Промокоды'!$A$2:$B$115,2,0),"")</f>
        <v/>
      </c>
      <c r="J301" s="10" t="str">
        <f>IFNA(VLOOKUP($I301,'Промокоды'!$E$2:$F$8,2,0),"")</f>
        <v/>
      </c>
      <c r="K301" s="10" t="str">
        <f>IFNA(VLOOKUP($H301,'Промокоды'!$A$2:$C$115,3,0),"")</f>
        <v/>
      </c>
      <c r="L301" s="13">
        <f t="shared" si="2"/>
        <v>0</v>
      </c>
      <c r="M301" s="14">
        <v>4500.0</v>
      </c>
      <c r="N301" s="14">
        <f t="shared" si="3"/>
        <v>4500</v>
      </c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ht="15.75" customHeight="1">
      <c r="A302" s="10">
        <v>301.0</v>
      </c>
      <c r="B302" s="10" t="s">
        <v>15</v>
      </c>
      <c r="C302" s="10" t="str">
        <f>VLOOKUP($E302,'Определяем вид'!$A$2:$B$16,2,0)</f>
        <v>Услуга</v>
      </c>
      <c r="D302" s="10" t="s">
        <v>16</v>
      </c>
      <c r="E302" s="10" t="s">
        <v>17</v>
      </c>
      <c r="F302" s="11">
        <v>45668.0</v>
      </c>
      <c r="G302" s="12">
        <f t="shared" si="1"/>
        <v>1</v>
      </c>
      <c r="H302" s="10"/>
      <c r="I302" s="10" t="str">
        <f>IFNA(VLOOKUP($H302,'Промокоды'!$A$2:$B$115,2,0),"")</f>
        <v/>
      </c>
      <c r="J302" s="10" t="str">
        <f>IFNA(VLOOKUP($I302,'Промокоды'!$E$2:$F$8,2,0),"")</f>
        <v/>
      </c>
      <c r="K302" s="10" t="str">
        <f>IFNA(VLOOKUP($H302,'Промокоды'!$A$2:$C$115,3,0),"")</f>
        <v/>
      </c>
      <c r="L302" s="13">
        <f t="shared" si="2"/>
        <v>0</v>
      </c>
      <c r="M302" s="14">
        <v>4500.0</v>
      </c>
      <c r="N302" s="14">
        <f t="shared" si="3"/>
        <v>4500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ht="15.75" customHeight="1">
      <c r="A303" s="10">
        <v>302.0</v>
      </c>
      <c r="B303" s="10" t="s">
        <v>15</v>
      </c>
      <c r="C303" s="10" t="str">
        <f>VLOOKUP($E303,'Определяем вид'!$A$2:$B$16,2,0)</f>
        <v>Товар</v>
      </c>
      <c r="D303" s="10" t="s">
        <v>16</v>
      </c>
      <c r="E303" s="10" t="s">
        <v>20</v>
      </c>
      <c r="F303" s="11">
        <v>45668.0</v>
      </c>
      <c r="G303" s="12">
        <f t="shared" si="1"/>
        <v>1</v>
      </c>
      <c r="H303" s="10"/>
      <c r="I303" s="10" t="str">
        <f>IFNA(VLOOKUP($H303,'Промокоды'!$A$2:$B$115,2,0),"")</f>
        <v/>
      </c>
      <c r="J303" s="10" t="str">
        <f>IFNA(VLOOKUP($I303,'Промокоды'!$E$2:$F$8,2,0),"")</f>
        <v/>
      </c>
      <c r="K303" s="10" t="str">
        <f>IFNA(VLOOKUP($H303,'Промокоды'!$A$2:$C$115,3,0),"")</f>
        <v/>
      </c>
      <c r="L303" s="13">
        <f t="shared" si="2"/>
        <v>0</v>
      </c>
      <c r="M303" s="14">
        <v>500.0</v>
      </c>
      <c r="N303" s="14">
        <f t="shared" si="3"/>
        <v>500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ht="15.75" customHeight="1">
      <c r="A304" s="10">
        <v>303.0</v>
      </c>
      <c r="B304" s="10" t="s">
        <v>15</v>
      </c>
      <c r="C304" s="10" t="str">
        <f>VLOOKUP($E304,'Определяем вид'!$A$2:$B$16,2,0)</f>
        <v>Услуга</v>
      </c>
      <c r="D304" s="10" t="s">
        <v>19</v>
      </c>
      <c r="E304" s="10" t="s">
        <v>21</v>
      </c>
      <c r="F304" s="11">
        <v>45668.0</v>
      </c>
      <c r="G304" s="12">
        <f t="shared" si="1"/>
        <v>1</v>
      </c>
      <c r="H304" s="10"/>
      <c r="I304" s="10" t="str">
        <f>IFNA(VLOOKUP($H304,'Промокоды'!$A$2:$B$115,2,0),"")</f>
        <v/>
      </c>
      <c r="J304" s="10" t="str">
        <f>IFNA(VLOOKUP($I304,'Промокоды'!$E$2:$F$8,2,0),"")</f>
        <v/>
      </c>
      <c r="K304" s="10" t="str">
        <f>IFNA(VLOOKUP($H304,'Промокоды'!$A$2:$C$115,3,0),"")</f>
        <v/>
      </c>
      <c r="L304" s="13">
        <f t="shared" si="2"/>
        <v>0</v>
      </c>
      <c r="M304" s="14">
        <v>5500.0</v>
      </c>
      <c r="N304" s="14">
        <f t="shared" si="3"/>
        <v>5500</v>
      </c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ht="15.75" customHeight="1">
      <c r="A305" s="10">
        <v>304.0</v>
      </c>
      <c r="B305" s="10" t="s">
        <v>15</v>
      </c>
      <c r="C305" s="10" t="str">
        <f>VLOOKUP($E305,'Определяем вид'!$A$2:$B$16,2,0)</f>
        <v>Услуга</v>
      </c>
      <c r="D305" s="10" t="s">
        <v>16</v>
      </c>
      <c r="E305" s="10" t="s">
        <v>17</v>
      </c>
      <c r="F305" s="11">
        <v>45668.0</v>
      </c>
      <c r="G305" s="12">
        <f t="shared" si="1"/>
        <v>1</v>
      </c>
      <c r="H305" s="10"/>
      <c r="I305" s="10" t="str">
        <f>IFNA(VLOOKUP($H305,'Промокоды'!$A$2:$B$115,2,0),"")</f>
        <v/>
      </c>
      <c r="J305" s="10" t="str">
        <f>IFNA(VLOOKUP($I305,'Промокоды'!$E$2:$F$8,2,0),"")</f>
        <v/>
      </c>
      <c r="K305" s="10" t="str">
        <f>IFNA(VLOOKUP($H305,'Промокоды'!$A$2:$C$115,3,0),"")</f>
        <v/>
      </c>
      <c r="L305" s="13">
        <f t="shared" si="2"/>
        <v>0</v>
      </c>
      <c r="M305" s="14">
        <v>4500.0</v>
      </c>
      <c r="N305" s="14">
        <f t="shared" si="3"/>
        <v>4500</v>
      </c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ht="15.75" customHeight="1">
      <c r="A306" s="10">
        <v>305.0</v>
      </c>
      <c r="B306" s="10" t="s">
        <v>25</v>
      </c>
      <c r="C306" s="10" t="str">
        <f>VLOOKUP($E306,'Определяем вид'!$A$2:$B$16,2,0)</f>
        <v>Товар</v>
      </c>
      <c r="D306" s="10" t="s">
        <v>16</v>
      </c>
      <c r="E306" s="10" t="s">
        <v>35</v>
      </c>
      <c r="F306" s="11">
        <v>45668.0</v>
      </c>
      <c r="G306" s="12">
        <f t="shared" si="1"/>
        <v>1</v>
      </c>
      <c r="H306" s="10"/>
      <c r="I306" s="10" t="str">
        <f>IFNA(VLOOKUP($H306,'Промокоды'!$A$2:$B$115,2,0),"")</f>
        <v/>
      </c>
      <c r="J306" s="10" t="str">
        <f>IFNA(VLOOKUP($I306,'Промокоды'!$E$2:$F$8,2,0),"")</f>
        <v/>
      </c>
      <c r="K306" s="10" t="str">
        <f>IFNA(VLOOKUP($H306,'Промокоды'!$A$2:$C$115,3,0),"")</f>
        <v/>
      </c>
      <c r="L306" s="13">
        <f t="shared" si="2"/>
        <v>0</v>
      </c>
      <c r="M306" s="14">
        <v>500.0</v>
      </c>
      <c r="N306" s="14">
        <f t="shared" si="3"/>
        <v>500</v>
      </c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ht="15.75" customHeight="1">
      <c r="A307" s="10">
        <v>306.0</v>
      </c>
      <c r="B307" s="10" t="s">
        <v>15</v>
      </c>
      <c r="C307" s="10" t="str">
        <f>VLOOKUP($E307,'Определяем вид'!$A$2:$B$16,2,0)</f>
        <v>Товар</v>
      </c>
      <c r="D307" s="10" t="s">
        <v>19</v>
      </c>
      <c r="E307" s="10" t="s">
        <v>28</v>
      </c>
      <c r="F307" s="11">
        <v>45668.0</v>
      </c>
      <c r="G307" s="12">
        <f t="shared" si="1"/>
        <v>1</v>
      </c>
      <c r="H307" s="10"/>
      <c r="I307" s="10" t="str">
        <f>IFNA(VLOOKUP($H307,'Промокоды'!$A$2:$B$115,2,0),"")</f>
        <v/>
      </c>
      <c r="J307" s="10" t="str">
        <f>IFNA(VLOOKUP($I307,'Промокоды'!$E$2:$F$8,2,0),"")</f>
        <v/>
      </c>
      <c r="K307" s="10" t="str">
        <f>IFNA(VLOOKUP($H307,'Промокоды'!$A$2:$C$115,3,0),"")</f>
        <v/>
      </c>
      <c r="L307" s="13">
        <f t="shared" si="2"/>
        <v>0</v>
      </c>
      <c r="M307" s="14">
        <v>300.0</v>
      </c>
      <c r="N307" s="14">
        <f t="shared" si="3"/>
        <v>300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ht="15.75" customHeight="1">
      <c r="A308" s="10">
        <v>307.0</v>
      </c>
      <c r="B308" s="10" t="s">
        <v>15</v>
      </c>
      <c r="C308" s="10" t="str">
        <f>VLOOKUP($E308,'Определяем вид'!$A$2:$B$16,2,0)</f>
        <v>Услуга</v>
      </c>
      <c r="D308" s="10" t="s">
        <v>16</v>
      </c>
      <c r="E308" s="10" t="s">
        <v>21</v>
      </c>
      <c r="F308" s="11">
        <v>45668.0</v>
      </c>
      <c r="G308" s="12">
        <f t="shared" si="1"/>
        <v>1</v>
      </c>
      <c r="H308" s="10" t="s">
        <v>65</v>
      </c>
      <c r="I308" s="10">
        <f>IFNA(VLOOKUP($H308,'Промокоды'!$A$2:$B$115,2,0),"")</f>
        <v>7</v>
      </c>
      <c r="J308" s="10" t="str">
        <f>IFNA(VLOOKUP($I308,'Промокоды'!$E$2:$F$8,2,0),"")</f>
        <v>Сторис в VK</v>
      </c>
      <c r="K308" s="10">
        <f>IFNA(VLOOKUP($H308,'Промокоды'!$A$2:$C$115,3,0),"")</f>
        <v>0.15</v>
      </c>
      <c r="L308" s="13">
        <f t="shared" si="2"/>
        <v>825</v>
      </c>
      <c r="M308" s="14">
        <v>5500.0</v>
      </c>
      <c r="N308" s="14">
        <f t="shared" si="3"/>
        <v>4675</v>
      </c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ht="15.75" customHeight="1">
      <c r="A309" s="10">
        <v>308.0</v>
      </c>
      <c r="B309" s="10" t="s">
        <v>25</v>
      </c>
      <c r="C309" s="10" t="str">
        <f>VLOOKUP($E309,'Определяем вид'!$A$2:$B$16,2,0)</f>
        <v>Товар</v>
      </c>
      <c r="D309" s="10" t="s">
        <v>16</v>
      </c>
      <c r="E309" s="10" t="s">
        <v>35</v>
      </c>
      <c r="F309" s="11">
        <v>45668.0</v>
      </c>
      <c r="G309" s="12">
        <f t="shared" si="1"/>
        <v>1</v>
      </c>
      <c r="H309" s="10"/>
      <c r="I309" s="10" t="str">
        <f>IFNA(VLOOKUP($H309,'Промокоды'!$A$2:$B$115,2,0),"")</f>
        <v/>
      </c>
      <c r="J309" s="10" t="str">
        <f>IFNA(VLOOKUP($I309,'Промокоды'!$E$2:$F$8,2,0),"")</f>
        <v/>
      </c>
      <c r="K309" s="10" t="str">
        <f>IFNA(VLOOKUP($H309,'Промокоды'!$A$2:$C$115,3,0),"")</f>
        <v/>
      </c>
      <c r="L309" s="13">
        <f t="shared" si="2"/>
        <v>0</v>
      </c>
      <c r="M309" s="14">
        <v>500.0</v>
      </c>
      <c r="N309" s="14">
        <f t="shared" si="3"/>
        <v>500</v>
      </c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ht="15.75" customHeight="1">
      <c r="A310" s="10">
        <v>309.0</v>
      </c>
      <c r="B310" s="10" t="s">
        <v>25</v>
      </c>
      <c r="C310" s="10" t="str">
        <f>VLOOKUP($E310,'Определяем вид'!$A$2:$B$16,2,0)</f>
        <v>Товар</v>
      </c>
      <c r="D310" s="10" t="s">
        <v>16</v>
      </c>
      <c r="E310" s="10" t="s">
        <v>33</v>
      </c>
      <c r="F310" s="11">
        <v>45669.0</v>
      </c>
      <c r="G310" s="12">
        <f t="shared" si="1"/>
        <v>1</v>
      </c>
      <c r="H310" s="10"/>
      <c r="I310" s="10" t="str">
        <f>IFNA(VLOOKUP($H310,'Промокоды'!$A$2:$B$115,2,0),"")</f>
        <v/>
      </c>
      <c r="J310" s="10" t="str">
        <f>IFNA(VLOOKUP($I310,'Промокоды'!$E$2:$F$8,2,0),"")</f>
        <v/>
      </c>
      <c r="K310" s="10" t="str">
        <f>IFNA(VLOOKUP($H310,'Промокоды'!$A$2:$C$115,3,0),"")</f>
        <v/>
      </c>
      <c r="L310" s="13">
        <f t="shared" si="2"/>
        <v>0</v>
      </c>
      <c r="M310" s="14">
        <v>1000.0</v>
      </c>
      <c r="N310" s="14">
        <f t="shared" si="3"/>
        <v>1000</v>
      </c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ht="15.75" customHeight="1">
      <c r="A311" s="10">
        <v>310.0</v>
      </c>
      <c r="B311" s="10" t="s">
        <v>15</v>
      </c>
      <c r="C311" s="10" t="str">
        <f>VLOOKUP($E311,'Определяем вид'!$A$2:$B$16,2,0)</f>
        <v>Услуга</v>
      </c>
      <c r="D311" s="10" t="s">
        <v>16</v>
      </c>
      <c r="E311" s="10" t="s">
        <v>21</v>
      </c>
      <c r="F311" s="11">
        <v>45669.0</v>
      </c>
      <c r="G311" s="12">
        <f t="shared" si="1"/>
        <v>1</v>
      </c>
      <c r="H311" s="10"/>
      <c r="I311" s="10" t="str">
        <f>IFNA(VLOOKUP($H311,'Промокоды'!$A$2:$B$115,2,0),"")</f>
        <v/>
      </c>
      <c r="J311" s="10" t="str">
        <f>IFNA(VLOOKUP($I311,'Промокоды'!$E$2:$F$8,2,0),"")</f>
        <v/>
      </c>
      <c r="K311" s="10" t="str">
        <f>IFNA(VLOOKUP($H311,'Промокоды'!$A$2:$C$115,3,0),"")</f>
        <v/>
      </c>
      <c r="L311" s="13">
        <f t="shared" si="2"/>
        <v>0</v>
      </c>
      <c r="M311" s="14">
        <v>5500.0</v>
      </c>
      <c r="N311" s="14">
        <f t="shared" si="3"/>
        <v>5500</v>
      </c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ht="15.75" customHeight="1">
      <c r="A312" s="10">
        <v>311.0</v>
      </c>
      <c r="B312" s="10" t="s">
        <v>15</v>
      </c>
      <c r="C312" s="10" t="str">
        <f>VLOOKUP($E312,'Определяем вид'!$A$2:$B$16,2,0)</f>
        <v>Услуга</v>
      </c>
      <c r="D312" s="10" t="s">
        <v>19</v>
      </c>
      <c r="E312" s="10" t="s">
        <v>21</v>
      </c>
      <c r="F312" s="11">
        <v>45669.0</v>
      </c>
      <c r="G312" s="12">
        <f t="shared" si="1"/>
        <v>1</v>
      </c>
      <c r="H312" s="10"/>
      <c r="I312" s="10" t="str">
        <f>IFNA(VLOOKUP($H312,'Промокоды'!$A$2:$B$115,2,0),"")</f>
        <v/>
      </c>
      <c r="J312" s="10" t="str">
        <f>IFNA(VLOOKUP($I312,'Промокоды'!$E$2:$F$8,2,0),"")</f>
        <v/>
      </c>
      <c r="K312" s="10" t="str">
        <f>IFNA(VLOOKUP($H312,'Промокоды'!$A$2:$C$115,3,0),"")</f>
        <v/>
      </c>
      <c r="L312" s="13">
        <f t="shared" si="2"/>
        <v>0</v>
      </c>
      <c r="M312" s="14">
        <v>5500.0</v>
      </c>
      <c r="N312" s="14">
        <f t="shared" si="3"/>
        <v>5500</v>
      </c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ht="15.75" customHeight="1">
      <c r="A313" s="10">
        <v>312.0</v>
      </c>
      <c r="B313" s="10" t="s">
        <v>15</v>
      </c>
      <c r="C313" s="10" t="str">
        <f>VLOOKUP($E313,'Определяем вид'!$A$2:$B$16,2,0)</f>
        <v>Услуга</v>
      </c>
      <c r="D313" s="10" t="s">
        <v>16</v>
      </c>
      <c r="E313" s="10" t="s">
        <v>17</v>
      </c>
      <c r="F313" s="11">
        <v>45669.0</v>
      </c>
      <c r="G313" s="12">
        <f t="shared" si="1"/>
        <v>1</v>
      </c>
      <c r="H313" s="10"/>
      <c r="I313" s="10" t="str">
        <f>IFNA(VLOOKUP($H313,'Промокоды'!$A$2:$B$115,2,0),"")</f>
        <v/>
      </c>
      <c r="J313" s="10" t="str">
        <f>IFNA(VLOOKUP($I313,'Промокоды'!$E$2:$F$8,2,0),"")</f>
        <v/>
      </c>
      <c r="K313" s="10" t="str">
        <f>IFNA(VLOOKUP($H313,'Промокоды'!$A$2:$C$115,3,0),"")</f>
        <v/>
      </c>
      <c r="L313" s="13">
        <f t="shared" si="2"/>
        <v>0</v>
      </c>
      <c r="M313" s="14">
        <v>4500.0</v>
      </c>
      <c r="N313" s="14">
        <f t="shared" si="3"/>
        <v>4500</v>
      </c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ht="15.75" customHeight="1">
      <c r="A314" s="10">
        <v>313.0</v>
      </c>
      <c r="B314" s="10" t="s">
        <v>15</v>
      </c>
      <c r="C314" s="10" t="str">
        <f>VLOOKUP($E314,'Определяем вид'!$A$2:$B$16,2,0)</f>
        <v>Услуга</v>
      </c>
      <c r="D314" s="16" t="s">
        <v>16</v>
      </c>
      <c r="E314" s="10" t="s">
        <v>21</v>
      </c>
      <c r="F314" s="11">
        <v>45669.0</v>
      </c>
      <c r="G314" s="12">
        <f t="shared" si="1"/>
        <v>1</v>
      </c>
      <c r="H314" s="10"/>
      <c r="I314" s="10" t="str">
        <f>IFNA(VLOOKUP($H314,'Промокоды'!$A$2:$B$115,2,0),"")</f>
        <v/>
      </c>
      <c r="J314" s="10" t="str">
        <f>IFNA(VLOOKUP($I314,'Промокоды'!$E$2:$F$8,2,0),"")</f>
        <v/>
      </c>
      <c r="K314" s="10" t="str">
        <f>IFNA(VLOOKUP($H314,'Промокоды'!$A$2:$C$115,3,0),"")</f>
        <v/>
      </c>
      <c r="L314" s="13">
        <f t="shared" si="2"/>
        <v>0</v>
      </c>
      <c r="M314" s="14">
        <v>5500.0</v>
      </c>
      <c r="N314" s="14">
        <f t="shared" si="3"/>
        <v>5500</v>
      </c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ht="15.75" customHeight="1">
      <c r="A315" s="10">
        <v>314.0</v>
      </c>
      <c r="B315" s="10" t="s">
        <v>15</v>
      </c>
      <c r="C315" s="10" t="str">
        <f>VLOOKUP($E315,'Определяем вид'!$A$2:$B$16,2,0)</f>
        <v>Услуга</v>
      </c>
      <c r="D315" s="10" t="s">
        <v>16</v>
      </c>
      <c r="E315" s="10" t="s">
        <v>17</v>
      </c>
      <c r="F315" s="11">
        <v>45669.0</v>
      </c>
      <c r="G315" s="12">
        <f t="shared" si="1"/>
        <v>1</v>
      </c>
      <c r="H315" s="10"/>
      <c r="I315" s="10" t="str">
        <f>IFNA(VLOOKUP($H315,'Промокоды'!$A$2:$B$115,2,0),"")</f>
        <v/>
      </c>
      <c r="J315" s="10" t="str">
        <f>IFNA(VLOOKUP($I315,'Промокоды'!$E$2:$F$8,2,0),"")</f>
        <v/>
      </c>
      <c r="K315" s="10" t="str">
        <f>IFNA(VLOOKUP($H315,'Промокоды'!$A$2:$C$115,3,0),"")</f>
        <v/>
      </c>
      <c r="L315" s="13">
        <f t="shared" si="2"/>
        <v>0</v>
      </c>
      <c r="M315" s="14">
        <v>4500.0</v>
      </c>
      <c r="N315" s="14">
        <f t="shared" si="3"/>
        <v>4500</v>
      </c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ht="15.75" customHeight="1">
      <c r="A316" s="10">
        <v>315.0</v>
      </c>
      <c r="B316" s="10" t="s">
        <v>15</v>
      </c>
      <c r="C316" s="10" t="str">
        <f>VLOOKUP($E316,'Определяем вид'!$A$2:$B$16,2,0)</f>
        <v>Услуга</v>
      </c>
      <c r="D316" s="16" t="s">
        <v>16</v>
      </c>
      <c r="E316" s="10" t="s">
        <v>17</v>
      </c>
      <c r="F316" s="11">
        <v>45669.0</v>
      </c>
      <c r="G316" s="12">
        <f t="shared" si="1"/>
        <v>1</v>
      </c>
      <c r="H316" s="10"/>
      <c r="I316" s="10" t="str">
        <f>IFNA(VLOOKUP($H316,'Промокоды'!$A$2:$B$115,2,0),"")</f>
        <v/>
      </c>
      <c r="J316" s="10" t="str">
        <f>IFNA(VLOOKUP($I316,'Промокоды'!$E$2:$F$8,2,0),"")</f>
        <v/>
      </c>
      <c r="K316" s="10" t="str">
        <f>IFNA(VLOOKUP($H316,'Промокоды'!$A$2:$C$115,3,0),"")</f>
        <v/>
      </c>
      <c r="L316" s="13">
        <f t="shared" si="2"/>
        <v>0</v>
      </c>
      <c r="M316" s="14">
        <v>4500.0</v>
      </c>
      <c r="N316" s="14">
        <f t="shared" si="3"/>
        <v>4500</v>
      </c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ht="15.75" customHeight="1">
      <c r="A317" s="10">
        <v>316.0</v>
      </c>
      <c r="B317" s="10" t="s">
        <v>15</v>
      </c>
      <c r="C317" s="10" t="str">
        <f>VLOOKUP($E317,'Определяем вид'!$A$2:$B$16,2,0)</f>
        <v>Услуга</v>
      </c>
      <c r="D317" s="16" t="s">
        <v>16</v>
      </c>
      <c r="E317" s="10" t="s">
        <v>21</v>
      </c>
      <c r="F317" s="11">
        <v>45669.0</v>
      </c>
      <c r="G317" s="12">
        <f t="shared" si="1"/>
        <v>1</v>
      </c>
      <c r="H317" s="10"/>
      <c r="I317" s="10" t="str">
        <f>IFNA(VLOOKUP($H317,'Промокоды'!$A$2:$B$115,2,0),"")</f>
        <v/>
      </c>
      <c r="J317" s="10" t="str">
        <f>IFNA(VLOOKUP($I317,'Промокоды'!$E$2:$F$8,2,0),"")</f>
        <v/>
      </c>
      <c r="K317" s="10" t="str">
        <f>IFNA(VLOOKUP($H317,'Промокоды'!$A$2:$C$115,3,0),"")</f>
        <v/>
      </c>
      <c r="L317" s="13">
        <f t="shared" si="2"/>
        <v>0</v>
      </c>
      <c r="M317" s="14">
        <v>5500.0</v>
      </c>
      <c r="N317" s="14">
        <f t="shared" si="3"/>
        <v>5500</v>
      </c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ht="15.75" customHeight="1">
      <c r="A318" s="10">
        <v>317.0</v>
      </c>
      <c r="B318" s="10" t="s">
        <v>15</v>
      </c>
      <c r="C318" s="10" t="str">
        <f>VLOOKUP($E318,'Определяем вид'!$A$2:$B$16,2,0)</f>
        <v>Услуга</v>
      </c>
      <c r="D318" s="16" t="s">
        <v>16</v>
      </c>
      <c r="E318" s="10" t="s">
        <v>21</v>
      </c>
      <c r="F318" s="11">
        <v>45669.0</v>
      </c>
      <c r="G318" s="12">
        <f t="shared" si="1"/>
        <v>1</v>
      </c>
      <c r="H318" s="10"/>
      <c r="I318" s="10" t="str">
        <f>IFNA(VLOOKUP($H318,'Промокоды'!$A$2:$B$115,2,0),"")</f>
        <v/>
      </c>
      <c r="J318" s="10" t="str">
        <f>IFNA(VLOOKUP($I318,'Промокоды'!$E$2:$F$8,2,0),"")</f>
        <v/>
      </c>
      <c r="K318" s="10" t="str">
        <f>IFNA(VLOOKUP($H318,'Промокоды'!$A$2:$C$115,3,0),"")</f>
        <v/>
      </c>
      <c r="L318" s="13">
        <f t="shared" si="2"/>
        <v>0</v>
      </c>
      <c r="M318" s="14">
        <v>5500.0</v>
      </c>
      <c r="N318" s="14">
        <f t="shared" si="3"/>
        <v>5500</v>
      </c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ht="15.75" customHeight="1">
      <c r="A319" s="10">
        <v>318.0</v>
      </c>
      <c r="B319" s="10" t="s">
        <v>15</v>
      </c>
      <c r="C319" s="10" t="str">
        <f>VLOOKUP($E319,'Определяем вид'!$A$2:$B$16,2,0)</f>
        <v>Услуга</v>
      </c>
      <c r="D319" s="10" t="s">
        <v>16</v>
      </c>
      <c r="E319" s="10" t="s">
        <v>18</v>
      </c>
      <c r="F319" s="11">
        <v>45669.0</v>
      </c>
      <c r="G319" s="12">
        <f t="shared" si="1"/>
        <v>1</v>
      </c>
      <c r="H319" s="10"/>
      <c r="I319" s="10" t="str">
        <f>IFNA(VLOOKUP($H319,'Промокоды'!$A$2:$B$115,2,0),"")</f>
        <v/>
      </c>
      <c r="J319" s="10" t="str">
        <f>IFNA(VLOOKUP($I319,'Промокоды'!$E$2:$F$8,2,0),"")</f>
        <v/>
      </c>
      <c r="K319" s="10" t="str">
        <f>IFNA(VLOOKUP($H319,'Промокоды'!$A$2:$C$115,3,0),"")</f>
        <v/>
      </c>
      <c r="L319" s="13">
        <f t="shared" si="2"/>
        <v>0</v>
      </c>
      <c r="M319" s="14">
        <v>3500.0</v>
      </c>
      <c r="N319" s="14">
        <f t="shared" si="3"/>
        <v>3500</v>
      </c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ht="15.75" customHeight="1">
      <c r="A320" s="10">
        <v>319.0</v>
      </c>
      <c r="B320" s="10" t="s">
        <v>15</v>
      </c>
      <c r="C320" s="10" t="str">
        <f>VLOOKUP($E320,'Определяем вид'!$A$2:$B$16,2,0)</f>
        <v>Услуга</v>
      </c>
      <c r="D320" s="10" t="s">
        <v>19</v>
      </c>
      <c r="E320" s="10" t="s">
        <v>21</v>
      </c>
      <c r="F320" s="11">
        <v>45669.0</v>
      </c>
      <c r="G320" s="12">
        <f t="shared" si="1"/>
        <v>1</v>
      </c>
      <c r="H320" s="10"/>
      <c r="I320" s="10" t="str">
        <f>IFNA(VLOOKUP($H320,'Промокоды'!$A$2:$B$115,2,0),"")</f>
        <v/>
      </c>
      <c r="J320" s="10" t="str">
        <f>IFNA(VLOOKUP($I320,'Промокоды'!$E$2:$F$8,2,0),"")</f>
        <v/>
      </c>
      <c r="K320" s="10" t="str">
        <f>IFNA(VLOOKUP($H320,'Промокоды'!$A$2:$C$115,3,0),"")</f>
        <v/>
      </c>
      <c r="L320" s="13">
        <f t="shared" si="2"/>
        <v>0</v>
      </c>
      <c r="M320" s="14">
        <v>5500.0</v>
      </c>
      <c r="N320" s="14">
        <f t="shared" si="3"/>
        <v>5500</v>
      </c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ht="15.75" customHeight="1">
      <c r="A321" s="10">
        <v>320.0</v>
      </c>
      <c r="B321" s="10" t="s">
        <v>15</v>
      </c>
      <c r="C321" s="10" t="str">
        <f>VLOOKUP($E321,'Определяем вид'!$A$2:$B$16,2,0)</f>
        <v>Услуга</v>
      </c>
      <c r="D321" s="10" t="s">
        <v>16</v>
      </c>
      <c r="E321" s="10" t="s">
        <v>17</v>
      </c>
      <c r="F321" s="11">
        <v>45669.0</v>
      </c>
      <c r="G321" s="12">
        <f t="shared" si="1"/>
        <v>1</v>
      </c>
      <c r="H321" s="10" t="s">
        <v>66</v>
      </c>
      <c r="I321" s="10">
        <f>IFNA(VLOOKUP($H321,'Промокоды'!$A$2:$B$115,2,0),"")</f>
        <v>6</v>
      </c>
      <c r="J321" s="10" t="str">
        <f>IFNA(VLOOKUP($I321,'Промокоды'!$E$2:$F$8,2,0),"")</f>
        <v>Реклама в VK</v>
      </c>
      <c r="K321" s="10">
        <f>IFNA(VLOOKUP($H321,'Промокоды'!$A$2:$C$115,3,0),"")</f>
        <v>0.2</v>
      </c>
      <c r="L321" s="13">
        <f t="shared" si="2"/>
        <v>900</v>
      </c>
      <c r="M321" s="14">
        <v>4500.0</v>
      </c>
      <c r="N321" s="14">
        <f t="shared" si="3"/>
        <v>3600</v>
      </c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ht="15.75" customHeight="1">
      <c r="A322" s="10">
        <v>321.0</v>
      </c>
      <c r="B322" s="10" t="s">
        <v>15</v>
      </c>
      <c r="C322" s="10" t="str">
        <f>VLOOKUP($E322,'Определяем вид'!$A$2:$B$16,2,0)</f>
        <v>Услуга</v>
      </c>
      <c r="D322" s="16" t="s">
        <v>16</v>
      </c>
      <c r="E322" s="10" t="s">
        <v>21</v>
      </c>
      <c r="F322" s="11">
        <v>45669.0</v>
      </c>
      <c r="G322" s="12">
        <f t="shared" si="1"/>
        <v>1</v>
      </c>
      <c r="H322" s="10"/>
      <c r="I322" s="10" t="str">
        <f>IFNA(VLOOKUP($H322,'Промокоды'!$A$2:$B$115,2,0),"")</f>
        <v/>
      </c>
      <c r="J322" s="10" t="str">
        <f>IFNA(VLOOKUP($I322,'Промокоды'!$E$2:$F$8,2,0),"")</f>
        <v/>
      </c>
      <c r="K322" s="10" t="str">
        <f>IFNA(VLOOKUP($H322,'Промокоды'!$A$2:$C$115,3,0),"")</f>
        <v/>
      </c>
      <c r="L322" s="13">
        <f t="shared" si="2"/>
        <v>0</v>
      </c>
      <c r="M322" s="14">
        <v>5500.0</v>
      </c>
      <c r="N322" s="14">
        <f t="shared" si="3"/>
        <v>5500</v>
      </c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ht="15.75" customHeight="1">
      <c r="A323" s="10">
        <v>322.0</v>
      </c>
      <c r="B323" s="10" t="s">
        <v>25</v>
      </c>
      <c r="C323" s="10" t="str">
        <f>VLOOKUP($E323,'Определяем вид'!$A$2:$B$16,2,0)</f>
        <v>Услуга</v>
      </c>
      <c r="D323" s="16" t="s">
        <v>16</v>
      </c>
      <c r="E323" s="10" t="s">
        <v>26</v>
      </c>
      <c r="F323" s="11">
        <v>45669.0</v>
      </c>
      <c r="G323" s="12">
        <f t="shared" si="1"/>
        <v>1</v>
      </c>
      <c r="H323" s="10"/>
      <c r="I323" s="10" t="str">
        <f>IFNA(VLOOKUP($H323,'Промокоды'!$A$2:$B$115,2,0),"")</f>
        <v/>
      </c>
      <c r="J323" s="10" t="str">
        <f>IFNA(VLOOKUP($I323,'Промокоды'!$E$2:$F$8,2,0),"")</f>
        <v/>
      </c>
      <c r="K323" s="10" t="str">
        <f>IFNA(VLOOKUP($H323,'Промокоды'!$A$2:$C$115,3,0),"")</f>
        <v/>
      </c>
      <c r="L323" s="13">
        <f t="shared" si="2"/>
        <v>0</v>
      </c>
      <c r="M323" s="14">
        <v>50000.0</v>
      </c>
      <c r="N323" s="14">
        <f t="shared" si="3"/>
        <v>50000</v>
      </c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ht="15.75" customHeight="1">
      <c r="A324" s="10">
        <v>323.0</v>
      </c>
      <c r="B324" s="10" t="s">
        <v>15</v>
      </c>
      <c r="C324" s="10" t="str">
        <f>VLOOKUP($E324,'Определяем вид'!$A$2:$B$16,2,0)</f>
        <v>Услуга</v>
      </c>
      <c r="D324" s="10" t="s">
        <v>16</v>
      </c>
      <c r="E324" s="10" t="s">
        <v>17</v>
      </c>
      <c r="F324" s="11">
        <v>45669.0</v>
      </c>
      <c r="G324" s="12">
        <f t="shared" si="1"/>
        <v>1</v>
      </c>
      <c r="H324" s="10"/>
      <c r="I324" s="10" t="str">
        <f>IFNA(VLOOKUP($H324,'Промокоды'!$A$2:$B$115,2,0),"")</f>
        <v/>
      </c>
      <c r="J324" s="10" t="str">
        <f>IFNA(VLOOKUP($I324,'Промокоды'!$E$2:$F$8,2,0),"")</f>
        <v/>
      </c>
      <c r="K324" s="10" t="str">
        <f>IFNA(VLOOKUP($H324,'Промокоды'!$A$2:$C$115,3,0),"")</f>
        <v/>
      </c>
      <c r="L324" s="13">
        <f t="shared" si="2"/>
        <v>0</v>
      </c>
      <c r="M324" s="14">
        <v>4500.0</v>
      </c>
      <c r="N324" s="14">
        <f t="shared" si="3"/>
        <v>4500</v>
      </c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ht="15.75" customHeight="1">
      <c r="A325" s="10">
        <v>324.0</v>
      </c>
      <c r="B325" s="10" t="s">
        <v>15</v>
      </c>
      <c r="C325" s="10" t="str">
        <f>VLOOKUP($E325,'Определяем вид'!$A$2:$B$16,2,0)</f>
        <v>Услуга</v>
      </c>
      <c r="D325" s="16" t="s">
        <v>16</v>
      </c>
      <c r="E325" s="10" t="s">
        <v>18</v>
      </c>
      <c r="F325" s="11">
        <v>45669.0</v>
      </c>
      <c r="G325" s="12">
        <f t="shared" si="1"/>
        <v>1</v>
      </c>
      <c r="H325" s="10"/>
      <c r="I325" s="10" t="str">
        <f>IFNA(VLOOKUP($H325,'Промокоды'!$A$2:$B$115,2,0),"")</f>
        <v/>
      </c>
      <c r="J325" s="10" t="str">
        <f>IFNA(VLOOKUP($I325,'Промокоды'!$E$2:$F$8,2,0),"")</f>
        <v/>
      </c>
      <c r="K325" s="10" t="str">
        <f>IFNA(VLOOKUP($H325,'Промокоды'!$A$2:$C$115,3,0),"")</f>
        <v/>
      </c>
      <c r="L325" s="13">
        <f t="shared" si="2"/>
        <v>0</v>
      </c>
      <c r="M325" s="14">
        <v>3500.0</v>
      </c>
      <c r="N325" s="14">
        <f t="shared" si="3"/>
        <v>3500</v>
      </c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ht="15.75" customHeight="1">
      <c r="A326" s="10">
        <v>325.0</v>
      </c>
      <c r="B326" s="10" t="s">
        <v>15</v>
      </c>
      <c r="C326" s="10" t="str">
        <f>VLOOKUP($E326,'Определяем вид'!$A$2:$B$16,2,0)</f>
        <v>Услуга</v>
      </c>
      <c r="D326" s="10" t="s">
        <v>19</v>
      </c>
      <c r="E326" s="10" t="s">
        <v>21</v>
      </c>
      <c r="F326" s="11">
        <v>45669.0</v>
      </c>
      <c r="G326" s="12">
        <f t="shared" si="1"/>
        <v>1</v>
      </c>
      <c r="H326" s="10" t="s">
        <v>67</v>
      </c>
      <c r="I326" s="10">
        <f>IFNA(VLOOKUP($H326,'Промокоды'!$A$2:$B$115,2,0),"")</f>
        <v>6</v>
      </c>
      <c r="J326" s="10" t="str">
        <f>IFNA(VLOOKUP($I326,'Промокоды'!$E$2:$F$8,2,0),"")</f>
        <v>Реклама в VK</v>
      </c>
      <c r="K326" s="10">
        <f>IFNA(VLOOKUP($H326,'Промокоды'!$A$2:$C$115,3,0),"")</f>
        <v>0.2</v>
      </c>
      <c r="L326" s="13">
        <f t="shared" si="2"/>
        <v>1100</v>
      </c>
      <c r="M326" s="14">
        <v>5500.0</v>
      </c>
      <c r="N326" s="14">
        <f t="shared" si="3"/>
        <v>4400</v>
      </c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ht="15.75" customHeight="1">
      <c r="A327" s="10">
        <v>326.0</v>
      </c>
      <c r="B327" s="10" t="s">
        <v>15</v>
      </c>
      <c r="C327" s="10" t="str">
        <f>VLOOKUP($E327,'Определяем вид'!$A$2:$B$16,2,0)</f>
        <v>Услуга</v>
      </c>
      <c r="D327" s="10" t="s">
        <v>16</v>
      </c>
      <c r="E327" s="10" t="s">
        <v>18</v>
      </c>
      <c r="F327" s="11">
        <v>45669.0</v>
      </c>
      <c r="G327" s="12">
        <f t="shared" si="1"/>
        <v>1</v>
      </c>
      <c r="H327" s="10"/>
      <c r="I327" s="10" t="str">
        <f>IFNA(VLOOKUP($H327,'Промокоды'!$A$2:$B$115,2,0),"")</f>
        <v/>
      </c>
      <c r="J327" s="10" t="str">
        <f>IFNA(VLOOKUP($I327,'Промокоды'!$E$2:$F$8,2,0),"")</f>
        <v/>
      </c>
      <c r="K327" s="10" t="str">
        <f>IFNA(VLOOKUP($H327,'Промокоды'!$A$2:$C$115,3,0),"")</f>
        <v/>
      </c>
      <c r="L327" s="13">
        <f t="shared" si="2"/>
        <v>0</v>
      </c>
      <c r="M327" s="14">
        <v>3500.0</v>
      </c>
      <c r="N327" s="14">
        <f t="shared" si="3"/>
        <v>3500</v>
      </c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ht="15.75" customHeight="1">
      <c r="A328" s="10">
        <v>327.0</v>
      </c>
      <c r="B328" s="10" t="s">
        <v>15</v>
      </c>
      <c r="C328" s="10" t="str">
        <f>VLOOKUP($E328,'Определяем вид'!$A$2:$B$16,2,0)</f>
        <v>Услуга</v>
      </c>
      <c r="D328" s="10" t="s">
        <v>16</v>
      </c>
      <c r="E328" s="10" t="s">
        <v>18</v>
      </c>
      <c r="F328" s="11">
        <v>45669.0</v>
      </c>
      <c r="G328" s="12">
        <f t="shared" si="1"/>
        <v>1</v>
      </c>
      <c r="H328" s="10"/>
      <c r="I328" s="10" t="str">
        <f>IFNA(VLOOKUP($H328,'Промокоды'!$A$2:$B$115,2,0),"")</f>
        <v/>
      </c>
      <c r="J328" s="10" t="str">
        <f>IFNA(VLOOKUP($I328,'Промокоды'!$E$2:$F$8,2,0),"")</f>
        <v/>
      </c>
      <c r="K328" s="10" t="str">
        <f>IFNA(VLOOKUP($H328,'Промокоды'!$A$2:$C$115,3,0),"")</f>
        <v/>
      </c>
      <c r="L328" s="13">
        <f t="shared" si="2"/>
        <v>0</v>
      </c>
      <c r="M328" s="14">
        <v>3500.0</v>
      </c>
      <c r="N328" s="14">
        <f t="shared" si="3"/>
        <v>3500</v>
      </c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ht="15.75" customHeight="1">
      <c r="A329" s="10">
        <v>328.0</v>
      </c>
      <c r="B329" s="10" t="s">
        <v>15</v>
      </c>
      <c r="C329" s="10" t="str">
        <f>VLOOKUP($E329,'Определяем вид'!$A$2:$B$16,2,0)</f>
        <v>Услуга</v>
      </c>
      <c r="D329" s="10" t="s">
        <v>16</v>
      </c>
      <c r="E329" s="10" t="s">
        <v>21</v>
      </c>
      <c r="F329" s="11">
        <v>45669.0</v>
      </c>
      <c r="G329" s="12">
        <f t="shared" si="1"/>
        <v>1</v>
      </c>
      <c r="H329" s="10"/>
      <c r="I329" s="10" t="str">
        <f>IFNA(VLOOKUP($H329,'Промокоды'!$A$2:$B$115,2,0),"")</f>
        <v/>
      </c>
      <c r="J329" s="10" t="str">
        <f>IFNA(VLOOKUP($I329,'Промокоды'!$E$2:$F$8,2,0),"")</f>
        <v/>
      </c>
      <c r="K329" s="10" t="str">
        <f>IFNA(VLOOKUP($H329,'Промокоды'!$A$2:$C$115,3,0),"")</f>
        <v/>
      </c>
      <c r="L329" s="13">
        <f t="shared" si="2"/>
        <v>0</v>
      </c>
      <c r="M329" s="14">
        <v>5500.0</v>
      </c>
      <c r="N329" s="14">
        <f t="shared" si="3"/>
        <v>5500</v>
      </c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ht="15.75" customHeight="1">
      <c r="A330" s="10">
        <v>329.0</v>
      </c>
      <c r="B330" s="10" t="s">
        <v>15</v>
      </c>
      <c r="C330" s="10" t="str">
        <f>VLOOKUP($E330,'Определяем вид'!$A$2:$B$16,2,0)</f>
        <v>Услуга</v>
      </c>
      <c r="D330" s="10" t="s">
        <v>16</v>
      </c>
      <c r="E330" s="10" t="s">
        <v>17</v>
      </c>
      <c r="F330" s="11">
        <v>45669.0</v>
      </c>
      <c r="G330" s="12">
        <f t="shared" si="1"/>
        <v>1</v>
      </c>
      <c r="H330" s="10"/>
      <c r="I330" s="10" t="str">
        <f>IFNA(VLOOKUP($H330,'Промокоды'!$A$2:$B$115,2,0),"")</f>
        <v/>
      </c>
      <c r="J330" s="10" t="str">
        <f>IFNA(VLOOKUP($I330,'Промокоды'!$E$2:$F$8,2,0),"")</f>
        <v/>
      </c>
      <c r="K330" s="10" t="str">
        <f>IFNA(VLOOKUP($H330,'Промокоды'!$A$2:$C$115,3,0),"")</f>
        <v/>
      </c>
      <c r="L330" s="13">
        <f t="shared" si="2"/>
        <v>0</v>
      </c>
      <c r="M330" s="14">
        <v>4500.0</v>
      </c>
      <c r="N330" s="14">
        <f t="shared" si="3"/>
        <v>4500</v>
      </c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ht="15.75" customHeight="1">
      <c r="A331" s="10">
        <v>330.0</v>
      </c>
      <c r="B331" s="10" t="s">
        <v>15</v>
      </c>
      <c r="C331" s="10" t="str">
        <f>VLOOKUP($E331,'Определяем вид'!$A$2:$B$16,2,0)</f>
        <v>Услуга</v>
      </c>
      <c r="D331" s="10" t="s">
        <v>16</v>
      </c>
      <c r="E331" s="10" t="s">
        <v>21</v>
      </c>
      <c r="F331" s="11">
        <v>45669.0</v>
      </c>
      <c r="G331" s="12">
        <f t="shared" si="1"/>
        <v>1</v>
      </c>
      <c r="H331" s="10"/>
      <c r="I331" s="10" t="str">
        <f>IFNA(VLOOKUP($H331,'Промокоды'!$A$2:$B$115,2,0),"")</f>
        <v/>
      </c>
      <c r="J331" s="10" t="str">
        <f>IFNA(VLOOKUP($I331,'Промокоды'!$E$2:$F$8,2,0),"")</f>
        <v/>
      </c>
      <c r="K331" s="10" t="str">
        <f>IFNA(VLOOKUP($H331,'Промокоды'!$A$2:$C$115,3,0),"")</f>
        <v/>
      </c>
      <c r="L331" s="13">
        <f t="shared" si="2"/>
        <v>0</v>
      </c>
      <c r="M331" s="14">
        <v>5500.0</v>
      </c>
      <c r="N331" s="14">
        <f t="shared" si="3"/>
        <v>5500</v>
      </c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ht="15.75" customHeight="1">
      <c r="A332" s="10">
        <v>331.0</v>
      </c>
      <c r="B332" s="10" t="s">
        <v>15</v>
      </c>
      <c r="C332" s="10" t="str">
        <f>VLOOKUP($E332,'Определяем вид'!$A$2:$B$16,2,0)</f>
        <v>Услуга</v>
      </c>
      <c r="D332" s="10" t="s">
        <v>19</v>
      </c>
      <c r="E332" s="10" t="s">
        <v>17</v>
      </c>
      <c r="F332" s="11">
        <v>45669.0</v>
      </c>
      <c r="G332" s="12">
        <f t="shared" si="1"/>
        <v>1</v>
      </c>
      <c r="H332" s="10"/>
      <c r="I332" s="10" t="str">
        <f>IFNA(VLOOKUP($H332,'Промокоды'!$A$2:$B$115,2,0),"")</f>
        <v/>
      </c>
      <c r="J332" s="10" t="str">
        <f>IFNA(VLOOKUP($I332,'Промокоды'!$E$2:$F$8,2,0),"")</f>
        <v/>
      </c>
      <c r="K332" s="10" t="str">
        <f>IFNA(VLOOKUP($H332,'Промокоды'!$A$2:$C$115,3,0),"")</f>
        <v/>
      </c>
      <c r="L332" s="13">
        <f t="shared" si="2"/>
        <v>0</v>
      </c>
      <c r="M332" s="14">
        <v>4500.0</v>
      </c>
      <c r="N332" s="14">
        <f t="shared" si="3"/>
        <v>4500</v>
      </c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ht="15.75" customHeight="1">
      <c r="A333" s="10">
        <v>332.0</v>
      </c>
      <c r="B333" s="10" t="s">
        <v>15</v>
      </c>
      <c r="C333" s="10" t="str">
        <f>VLOOKUP($E333,'Определяем вид'!$A$2:$B$16,2,0)</f>
        <v>Услуга</v>
      </c>
      <c r="D333" s="10" t="s">
        <v>19</v>
      </c>
      <c r="E333" s="10" t="s">
        <v>17</v>
      </c>
      <c r="F333" s="11">
        <v>45669.0</v>
      </c>
      <c r="G333" s="12">
        <f t="shared" si="1"/>
        <v>1</v>
      </c>
      <c r="H333" s="10"/>
      <c r="I333" s="10" t="str">
        <f>IFNA(VLOOKUP($H333,'Промокоды'!$A$2:$B$115,2,0),"")</f>
        <v/>
      </c>
      <c r="J333" s="10" t="str">
        <f>IFNA(VLOOKUP($I333,'Промокоды'!$E$2:$F$8,2,0),"")</f>
        <v/>
      </c>
      <c r="K333" s="10" t="str">
        <f>IFNA(VLOOKUP($H333,'Промокоды'!$A$2:$C$115,3,0),"")</f>
        <v/>
      </c>
      <c r="L333" s="13">
        <f t="shared" si="2"/>
        <v>0</v>
      </c>
      <c r="M333" s="14">
        <v>4500.0</v>
      </c>
      <c r="N333" s="14">
        <f t="shared" si="3"/>
        <v>4500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ht="15.75" customHeight="1">
      <c r="A334" s="10">
        <v>333.0</v>
      </c>
      <c r="B334" s="10" t="s">
        <v>15</v>
      </c>
      <c r="C334" s="10" t="str">
        <f>VLOOKUP($E334,'Определяем вид'!$A$2:$B$16,2,0)</f>
        <v>Услуга</v>
      </c>
      <c r="D334" s="10" t="s">
        <v>16</v>
      </c>
      <c r="E334" s="10" t="s">
        <v>18</v>
      </c>
      <c r="F334" s="11">
        <v>45669.0</v>
      </c>
      <c r="G334" s="12">
        <f t="shared" si="1"/>
        <v>1</v>
      </c>
      <c r="H334" s="10"/>
      <c r="I334" s="10" t="str">
        <f>IFNA(VLOOKUP($H334,'Промокоды'!$A$2:$B$115,2,0),"")</f>
        <v/>
      </c>
      <c r="J334" s="10" t="str">
        <f>IFNA(VLOOKUP($I334,'Промокоды'!$E$2:$F$8,2,0),"")</f>
        <v/>
      </c>
      <c r="K334" s="10" t="str">
        <f>IFNA(VLOOKUP($H334,'Промокоды'!$A$2:$C$115,3,0),"")</f>
        <v/>
      </c>
      <c r="L334" s="13">
        <f t="shared" si="2"/>
        <v>0</v>
      </c>
      <c r="M334" s="14">
        <v>3500.0</v>
      </c>
      <c r="N334" s="14">
        <f t="shared" si="3"/>
        <v>3500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ht="15.75" customHeight="1">
      <c r="A335" s="10">
        <v>334.0</v>
      </c>
      <c r="B335" s="10" t="s">
        <v>15</v>
      </c>
      <c r="C335" s="10" t="str">
        <f>VLOOKUP($E335,'Определяем вид'!$A$2:$B$16,2,0)</f>
        <v>Услуга</v>
      </c>
      <c r="D335" s="10" t="s">
        <v>16</v>
      </c>
      <c r="E335" s="10" t="s">
        <v>21</v>
      </c>
      <c r="F335" s="11">
        <v>45669.0</v>
      </c>
      <c r="G335" s="12">
        <f t="shared" si="1"/>
        <v>1</v>
      </c>
      <c r="H335" s="10"/>
      <c r="I335" s="10" t="str">
        <f>IFNA(VLOOKUP($H335,'Промокоды'!$A$2:$B$115,2,0),"")</f>
        <v/>
      </c>
      <c r="J335" s="10" t="str">
        <f>IFNA(VLOOKUP($I335,'Промокоды'!$E$2:$F$8,2,0),"")</f>
        <v/>
      </c>
      <c r="K335" s="10" t="str">
        <f>IFNA(VLOOKUP($H335,'Промокоды'!$A$2:$C$115,3,0),"")</f>
        <v/>
      </c>
      <c r="L335" s="13">
        <f t="shared" si="2"/>
        <v>0</v>
      </c>
      <c r="M335" s="14">
        <v>5500.0</v>
      </c>
      <c r="N335" s="14">
        <f t="shared" si="3"/>
        <v>5500</v>
      </c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ht="15.75" customHeight="1">
      <c r="A336" s="10">
        <v>335.0</v>
      </c>
      <c r="B336" s="10" t="s">
        <v>15</v>
      </c>
      <c r="C336" s="10" t="str">
        <f>VLOOKUP($E336,'Определяем вид'!$A$2:$B$16,2,0)</f>
        <v>Услуга</v>
      </c>
      <c r="D336" s="10" t="s">
        <v>19</v>
      </c>
      <c r="E336" s="10" t="s">
        <v>18</v>
      </c>
      <c r="F336" s="11">
        <v>45669.0</v>
      </c>
      <c r="G336" s="12">
        <f t="shared" si="1"/>
        <v>1</v>
      </c>
      <c r="H336" s="10"/>
      <c r="I336" s="10" t="str">
        <f>IFNA(VLOOKUP($H336,'Промокоды'!$A$2:$B$115,2,0),"")</f>
        <v/>
      </c>
      <c r="J336" s="10" t="str">
        <f>IFNA(VLOOKUP($I336,'Промокоды'!$E$2:$F$8,2,0),"")</f>
        <v/>
      </c>
      <c r="K336" s="10" t="str">
        <f>IFNA(VLOOKUP($H336,'Промокоды'!$A$2:$C$115,3,0),"")</f>
        <v/>
      </c>
      <c r="L336" s="13">
        <f t="shared" si="2"/>
        <v>0</v>
      </c>
      <c r="M336" s="14">
        <v>3500.0</v>
      </c>
      <c r="N336" s="14">
        <f t="shared" si="3"/>
        <v>3500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ht="15.75" customHeight="1">
      <c r="A337" s="10">
        <v>336.0</v>
      </c>
      <c r="B337" s="10" t="s">
        <v>25</v>
      </c>
      <c r="C337" s="10" t="str">
        <f>VLOOKUP($E337,'Определяем вид'!$A$2:$B$16,2,0)</f>
        <v>Товар</v>
      </c>
      <c r="D337" s="10" t="s">
        <v>16</v>
      </c>
      <c r="E337" s="10" t="s">
        <v>33</v>
      </c>
      <c r="F337" s="11">
        <v>45669.0</v>
      </c>
      <c r="G337" s="12">
        <f t="shared" si="1"/>
        <v>1</v>
      </c>
      <c r="H337" s="10"/>
      <c r="I337" s="10" t="str">
        <f>IFNA(VLOOKUP($H337,'Промокоды'!$A$2:$B$115,2,0),"")</f>
        <v/>
      </c>
      <c r="J337" s="10" t="str">
        <f>IFNA(VLOOKUP($I337,'Промокоды'!$E$2:$F$8,2,0),"")</f>
        <v/>
      </c>
      <c r="K337" s="10" t="str">
        <f>IFNA(VLOOKUP($H337,'Промокоды'!$A$2:$C$115,3,0),"")</f>
        <v/>
      </c>
      <c r="L337" s="13">
        <f t="shared" si="2"/>
        <v>0</v>
      </c>
      <c r="M337" s="14">
        <v>1000.0</v>
      </c>
      <c r="N337" s="14">
        <f t="shared" si="3"/>
        <v>1000</v>
      </c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ht="15.75" customHeight="1">
      <c r="A338" s="10">
        <v>337.0</v>
      </c>
      <c r="B338" s="10" t="s">
        <v>25</v>
      </c>
      <c r="C338" s="10" t="str">
        <f>VLOOKUP($E338,'Определяем вид'!$A$2:$B$16,2,0)</f>
        <v>Товар</v>
      </c>
      <c r="D338" s="10" t="s">
        <v>16</v>
      </c>
      <c r="E338" s="10" t="s">
        <v>33</v>
      </c>
      <c r="F338" s="11">
        <v>45670.0</v>
      </c>
      <c r="G338" s="12">
        <f t="shared" si="1"/>
        <v>1</v>
      </c>
      <c r="H338" s="10"/>
      <c r="I338" s="10" t="str">
        <f>IFNA(VLOOKUP($H338,'Промокоды'!$A$2:$B$115,2,0),"")</f>
        <v/>
      </c>
      <c r="J338" s="10" t="str">
        <f>IFNA(VLOOKUP($I338,'Промокоды'!$E$2:$F$8,2,0),"")</f>
        <v/>
      </c>
      <c r="K338" s="10" t="str">
        <f>IFNA(VLOOKUP($H338,'Промокоды'!$A$2:$C$115,3,0),"")</f>
        <v/>
      </c>
      <c r="L338" s="13">
        <f t="shared" si="2"/>
        <v>0</v>
      </c>
      <c r="M338" s="14">
        <v>1000.0</v>
      </c>
      <c r="N338" s="14">
        <f t="shared" si="3"/>
        <v>1000</v>
      </c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ht="15.75" customHeight="1">
      <c r="A339" s="10">
        <v>338.0</v>
      </c>
      <c r="B339" s="10" t="s">
        <v>15</v>
      </c>
      <c r="C339" s="10" t="str">
        <f>VLOOKUP($E339,'Определяем вид'!$A$2:$B$16,2,0)</f>
        <v>Услуга</v>
      </c>
      <c r="D339" s="10" t="s">
        <v>16</v>
      </c>
      <c r="E339" s="10" t="s">
        <v>18</v>
      </c>
      <c r="F339" s="11">
        <v>45670.0</v>
      </c>
      <c r="G339" s="12">
        <f t="shared" si="1"/>
        <v>1</v>
      </c>
      <c r="H339" s="10"/>
      <c r="I339" s="10" t="str">
        <f>IFNA(VLOOKUP($H339,'Промокоды'!$A$2:$B$115,2,0),"")</f>
        <v/>
      </c>
      <c r="J339" s="10" t="str">
        <f>IFNA(VLOOKUP($I339,'Промокоды'!$E$2:$F$8,2,0),"")</f>
        <v/>
      </c>
      <c r="K339" s="10" t="str">
        <f>IFNA(VLOOKUP($H339,'Промокоды'!$A$2:$C$115,3,0),"")</f>
        <v/>
      </c>
      <c r="L339" s="13">
        <f t="shared" si="2"/>
        <v>0</v>
      </c>
      <c r="M339" s="14">
        <v>3500.0</v>
      </c>
      <c r="N339" s="14">
        <f t="shared" si="3"/>
        <v>3500</v>
      </c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ht="15.75" customHeight="1">
      <c r="A340" s="10">
        <v>339.0</v>
      </c>
      <c r="B340" s="10" t="s">
        <v>15</v>
      </c>
      <c r="C340" s="10" t="str">
        <f>VLOOKUP($E340,'Определяем вид'!$A$2:$B$16,2,0)</f>
        <v>Услуга</v>
      </c>
      <c r="D340" s="10" t="s">
        <v>19</v>
      </c>
      <c r="E340" s="10" t="s">
        <v>21</v>
      </c>
      <c r="F340" s="11">
        <v>45670.0</v>
      </c>
      <c r="G340" s="12">
        <f t="shared" si="1"/>
        <v>1</v>
      </c>
      <c r="H340" s="10" t="s">
        <v>68</v>
      </c>
      <c r="I340" s="10">
        <f>IFNA(VLOOKUP($H340,'Промокоды'!$A$2:$B$115,2,0),"")</f>
        <v>1</v>
      </c>
      <c r="J340" s="10" t="str">
        <f>IFNA(VLOOKUP($I340,'Промокоды'!$E$2:$F$8,2,0),"")</f>
        <v>Обещаем скидки</v>
      </c>
      <c r="K340" s="10">
        <f>IFNA(VLOOKUP($H340,'Промокоды'!$A$2:$C$115,3,0),"")</f>
        <v>0.1</v>
      </c>
      <c r="L340" s="13">
        <f t="shared" si="2"/>
        <v>550</v>
      </c>
      <c r="M340" s="14">
        <v>5500.0</v>
      </c>
      <c r="N340" s="14">
        <f t="shared" si="3"/>
        <v>4950</v>
      </c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ht="15.75" customHeight="1">
      <c r="A341" s="10">
        <v>340.0</v>
      </c>
      <c r="B341" s="10" t="s">
        <v>15</v>
      </c>
      <c r="C341" s="10" t="str">
        <f>VLOOKUP($E341,'Определяем вид'!$A$2:$B$16,2,0)</f>
        <v>Услуга</v>
      </c>
      <c r="D341" s="10" t="s">
        <v>16</v>
      </c>
      <c r="E341" s="10" t="s">
        <v>18</v>
      </c>
      <c r="F341" s="11">
        <v>45670.0</v>
      </c>
      <c r="G341" s="12">
        <f t="shared" si="1"/>
        <v>1</v>
      </c>
      <c r="H341" s="10" t="s">
        <v>69</v>
      </c>
      <c r="I341" s="10">
        <f>IFNA(VLOOKUP($H341,'Промокоды'!$A$2:$B$115,2,0),"")</f>
        <v>6</v>
      </c>
      <c r="J341" s="10" t="str">
        <f>IFNA(VLOOKUP($I341,'Промокоды'!$E$2:$F$8,2,0),"")</f>
        <v>Реклама в VK</v>
      </c>
      <c r="K341" s="10">
        <f>IFNA(VLOOKUP($H341,'Промокоды'!$A$2:$C$115,3,0),"")</f>
        <v>0.2</v>
      </c>
      <c r="L341" s="13">
        <f t="shared" si="2"/>
        <v>700</v>
      </c>
      <c r="M341" s="14">
        <v>3500.0</v>
      </c>
      <c r="N341" s="14">
        <f t="shared" si="3"/>
        <v>2800</v>
      </c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ht="15.75" customHeight="1">
      <c r="A342" s="10">
        <v>341.0</v>
      </c>
      <c r="B342" s="10" t="s">
        <v>15</v>
      </c>
      <c r="C342" s="10" t="str">
        <f>VLOOKUP($E342,'Определяем вид'!$A$2:$B$16,2,0)</f>
        <v>Услуга</v>
      </c>
      <c r="D342" s="10" t="s">
        <v>16</v>
      </c>
      <c r="E342" s="10" t="s">
        <v>21</v>
      </c>
      <c r="F342" s="11">
        <v>45670.0</v>
      </c>
      <c r="G342" s="12">
        <f t="shared" si="1"/>
        <v>1</v>
      </c>
      <c r="H342" s="10"/>
      <c r="I342" s="10" t="str">
        <f>IFNA(VLOOKUP($H342,'Промокоды'!$A$2:$B$115,2,0),"")</f>
        <v/>
      </c>
      <c r="J342" s="10" t="str">
        <f>IFNA(VLOOKUP($I342,'Промокоды'!$E$2:$F$8,2,0),"")</f>
        <v/>
      </c>
      <c r="K342" s="10" t="str">
        <f>IFNA(VLOOKUP($H342,'Промокоды'!$A$2:$C$115,3,0),"")</f>
        <v/>
      </c>
      <c r="L342" s="13">
        <f t="shared" si="2"/>
        <v>0</v>
      </c>
      <c r="M342" s="14">
        <v>5500.0</v>
      </c>
      <c r="N342" s="14">
        <f t="shared" si="3"/>
        <v>5500</v>
      </c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ht="15.75" customHeight="1">
      <c r="A343" s="10">
        <v>342.0</v>
      </c>
      <c r="B343" s="10" t="s">
        <v>15</v>
      </c>
      <c r="C343" s="10" t="str">
        <f>VLOOKUP($E343,'Определяем вид'!$A$2:$B$16,2,0)</f>
        <v>Товар</v>
      </c>
      <c r="D343" s="10" t="s">
        <v>16</v>
      </c>
      <c r="E343" s="10" t="s">
        <v>23</v>
      </c>
      <c r="F343" s="11">
        <v>45670.0</v>
      </c>
      <c r="G343" s="12">
        <f t="shared" si="1"/>
        <v>1</v>
      </c>
      <c r="H343" s="10"/>
      <c r="I343" s="10" t="str">
        <f>IFNA(VLOOKUP($H343,'Промокоды'!$A$2:$B$115,2,0),"")</f>
        <v/>
      </c>
      <c r="J343" s="10" t="str">
        <f>IFNA(VLOOKUP($I343,'Промокоды'!$E$2:$F$8,2,0),"")</f>
        <v/>
      </c>
      <c r="K343" s="10" t="str">
        <f>IFNA(VLOOKUP($H343,'Промокоды'!$A$2:$C$115,3,0),"")</f>
        <v/>
      </c>
      <c r="L343" s="13">
        <f t="shared" si="2"/>
        <v>0</v>
      </c>
      <c r="M343" s="14">
        <v>1000.0</v>
      </c>
      <c r="N343" s="14">
        <f t="shared" si="3"/>
        <v>1000</v>
      </c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ht="15.75" customHeight="1">
      <c r="A344" s="10">
        <v>343.0</v>
      </c>
      <c r="B344" s="10" t="s">
        <v>15</v>
      </c>
      <c r="C344" s="10" t="str">
        <f>VLOOKUP($E344,'Определяем вид'!$A$2:$B$16,2,0)</f>
        <v>Услуга</v>
      </c>
      <c r="D344" s="10" t="s">
        <v>19</v>
      </c>
      <c r="E344" s="10" t="s">
        <v>18</v>
      </c>
      <c r="F344" s="11">
        <v>45670.0</v>
      </c>
      <c r="G344" s="12">
        <f t="shared" si="1"/>
        <v>1</v>
      </c>
      <c r="H344" s="10"/>
      <c r="I344" s="10" t="str">
        <f>IFNA(VLOOKUP($H344,'Промокоды'!$A$2:$B$115,2,0),"")</f>
        <v/>
      </c>
      <c r="J344" s="10" t="str">
        <f>IFNA(VLOOKUP($I344,'Промокоды'!$E$2:$F$8,2,0),"")</f>
        <v/>
      </c>
      <c r="K344" s="10" t="str">
        <f>IFNA(VLOOKUP($H344,'Промокоды'!$A$2:$C$115,3,0),"")</f>
        <v/>
      </c>
      <c r="L344" s="13">
        <f t="shared" si="2"/>
        <v>0</v>
      </c>
      <c r="M344" s="14">
        <v>3500.0</v>
      </c>
      <c r="N344" s="14">
        <f t="shared" si="3"/>
        <v>3500</v>
      </c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ht="15.75" customHeight="1">
      <c r="A345" s="10">
        <v>344.0</v>
      </c>
      <c r="B345" s="10" t="s">
        <v>15</v>
      </c>
      <c r="C345" s="10" t="str">
        <f>VLOOKUP($E345,'Определяем вид'!$A$2:$B$16,2,0)</f>
        <v>Услуга</v>
      </c>
      <c r="D345" s="10" t="s">
        <v>16</v>
      </c>
      <c r="E345" s="10" t="s">
        <v>18</v>
      </c>
      <c r="F345" s="11">
        <v>45670.0</v>
      </c>
      <c r="G345" s="12">
        <f t="shared" si="1"/>
        <v>1</v>
      </c>
      <c r="H345" s="10"/>
      <c r="I345" s="10" t="str">
        <f>IFNA(VLOOKUP($H345,'Промокоды'!$A$2:$B$115,2,0),"")</f>
        <v/>
      </c>
      <c r="J345" s="10" t="str">
        <f>IFNA(VLOOKUP($I345,'Промокоды'!$E$2:$F$8,2,0),"")</f>
        <v/>
      </c>
      <c r="K345" s="10" t="str">
        <f>IFNA(VLOOKUP($H345,'Промокоды'!$A$2:$C$115,3,0),"")</f>
        <v/>
      </c>
      <c r="L345" s="13">
        <f t="shared" si="2"/>
        <v>0</v>
      </c>
      <c r="M345" s="14">
        <v>3500.0</v>
      </c>
      <c r="N345" s="14">
        <f t="shared" si="3"/>
        <v>3500</v>
      </c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ht="15.75" customHeight="1">
      <c r="A346" s="10">
        <v>345.0</v>
      </c>
      <c r="B346" s="10" t="s">
        <v>15</v>
      </c>
      <c r="C346" s="10" t="str">
        <f>VLOOKUP($E346,'Определяем вид'!$A$2:$B$16,2,0)</f>
        <v>Услуга</v>
      </c>
      <c r="D346" s="10" t="s">
        <v>16</v>
      </c>
      <c r="E346" s="10" t="s">
        <v>18</v>
      </c>
      <c r="F346" s="11">
        <v>45670.0</v>
      </c>
      <c r="G346" s="12">
        <f t="shared" si="1"/>
        <v>1</v>
      </c>
      <c r="H346" s="10"/>
      <c r="I346" s="10" t="str">
        <f>IFNA(VLOOKUP($H346,'Промокоды'!$A$2:$B$115,2,0),"")</f>
        <v/>
      </c>
      <c r="J346" s="10" t="str">
        <f>IFNA(VLOOKUP($I346,'Промокоды'!$E$2:$F$8,2,0),"")</f>
        <v/>
      </c>
      <c r="K346" s="10" t="str">
        <f>IFNA(VLOOKUP($H346,'Промокоды'!$A$2:$C$115,3,0),"")</f>
        <v/>
      </c>
      <c r="L346" s="13">
        <f t="shared" si="2"/>
        <v>0</v>
      </c>
      <c r="M346" s="14">
        <v>3500.0</v>
      </c>
      <c r="N346" s="14">
        <f t="shared" si="3"/>
        <v>3500</v>
      </c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ht="15.75" customHeight="1">
      <c r="A347" s="10">
        <v>346.0</v>
      </c>
      <c r="B347" s="10" t="s">
        <v>15</v>
      </c>
      <c r="C347" s="10" t="str">
        <f>VLOOKUP($E347,'Определяем вид'!$A$2:$B$16,2,0)</f>
        <v>Услуга</v>
      </c>
      <c r="D347" s="10" t="s">
        <v>16</v>
      </c>
      <c r="E347" s="16" t="s">
        <v>21</v>
      </c>
      <c r="F347" s="11">
        <v>45670.0</v>
      </c>
      <c r="G347" s="12">
        <f t="shared" si="1"/>
        <v>1</v>
      </c>
      <c r="H347" s="10"/>
      <c r="I347" s="10" t="str">
        <f>IFNA(VLOOKUP($H347,'Промокоды'!$A$2:$B$115,2,0),"")</f>
        <v/>
      </c>
      <c r="J347" s="10" t="str">
        <f>IFNA(VLOOKUP($I347,'Промокоды'!$E$2:$F$8,2,0),"")</f>
        <v/>
      </c>
      <c r="K347" s="10" t="str">
        <f>IFNA(VLOOKUP($H347,'Промокоды'!$A$2:$C$115,3,0),"")</f>
        <v/>
      </c>
      <c r="L347" s="13">
        <f t="shared" si="2"/>
        <v>0</v>
      </c>
      <c r="M347" s="14">
        <v>5500.0</v>
      </c>
      <c r="N347" s="14">
        <f t="shared" si="3"/>
        <v>5500</v>
      </c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ht="15.75" customHeight="1">
      <c r="A348" s="10">
        <v>347.0</v>
      </c>
      <c r="B348" s="10" t="s">
        <v>15</v>
      </c>
      <c r="C348" s="10" t="str">
        <f>VLOOKUP($E348,'Определяем вид'!$A$2:$B$16,2,0)</f>
        <v>Услуга</v>
      </c>
      <c r="D348" s="10" t="s">
        <v>16</v>
      </c>
      <c r="E348" s="10" t="s">
        <v>18</v>
      </c>
      <c r="F348" s="11">
        <v>45670.0</v>
      </c>
      <c r="G348" s="12">
        <f t="shared" si="1"/>
        <v>1</v>
      </c>
      <c r="H348" s="10"/>
      <c r="I348" s="10" t="str">
        <f>IFNA(VLOOKUP($H348,'Промокоды'!$A$2:$B$115,2,0),"")</f>
        <v/>
      </c>
      <c r="J348" s="10" t="str">
        <f>IFNA(VLOOKUP($I348,'Промокоды'!$E$2:$F$8,2,0),"")</f>
        <v/>
      </c>
      <c r="K348" s="10" t="str">
        <f>IFNA(VLOOKUP($H348,'Промокоды'!$A$2:$C$115,3,0),"")</f>
        <v/>
      </c>
      <c r="L348" s="13">
        <f t="shared" si="2"/>
        <v>0</v>
      </c>
      <c r="M348" s="14">
        <v>3500.0</v>
      </c>
      <c r="N348" s="14">
        <f t="shared" si="3"/>
        <v>3500</v>
      </c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ht="15.75" customHeight="1">
      <c r="A349" s="10">
        <v>348.0</v>
      </c>
      <c r="B349" s="10" t="s">
        <v>15</v>
      </c>
      <c r="C349" s="10" t="str">
        <f>VLOOKUP($E349,'Определяем вид'!$A$2:$B$16,2,0)</f>
        <v>Услуга</v>
      </c>
      <c r="D349" s="10" t="s">
        <v>16</v>
      </c>
      <c r="E349" s="10" t="s">
        <v>18</v>
      </c>
      <c r="F349" s="11">
        <v>45670.0</v>
      </c>
      <c r="G349" s="12">
        <f t="shared" si="1"/>
        <v>1</v>
      </c>
      <c r="H349" s="10"/>
      <c r="I349" s="10" t="str">
        <f>IFNA(VLOOKUP($H349,'Промокоды'!$A$2:$B$115,2,0),"")</f>
        <v/>
      </c>
      <c r="J349" s="10" t="str">
        <f>IFNA(VLOOKUP($I349,'Промокоды'!$E$2:$F$8,2,0),"")</f>
        <v/>
      </c>
      <c r="K349" s="10" t="str">
        <f>IFNA(VLOOKUP($H349,'Промокоды'!$A$2:$C$115,3,0),"")</f>
        <v/>
      </c>
      <c r="L349" s="13">
        <f t="shared" si="2"/>
        <v>0</v>
      </c>
      <c r="M349" s="14">
        <v>3500.0</v>
      </c>
      <c r="N349" s="14">
        <f t="shared" si="3"/>
        <v>3500</v>
      </c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ht="15.75" customHeight="1">
      <c r="A350" s="10">
        <v>349.0</v>
      </c>
      <c r="B350" s="10" t="s">
        <v>25</v>
      </c>
      <c r="C350" s="10" t="str">
        <f>VLOOKUP($E350,'Определяем вид'!$A$2:$B$16,2,0)</f>
        <v>Товар</v>
      </c>
      <c r="D350" s="10" t="s">
        <v>16</v>
      </c>
      <c r="E350" s="10" t="s">
        <v>33</v>
      </c>
      <c r="F350" s="11">
        <v>45670.0</v>
      </c>
      <c r="G350" s="12">
        <f t="shared" si="1"/>
        <v>1</v>
      </c>
      <c r="H350" s="10"/>
      <c r="I350" s="10" t="str">
        <f>IFNA(VLOOKUP($H350,'Промокоды'!$A$2:$B$115,2,0),"")</f>
        <v/>
      </c>
      <c r="J350" s="10" t="str">
        <f>IFNA(VLOOKUP($I350,'Промокоды'!$E$2:$F$8,2,0),"")</f>
        <v/>
      </c>
      <c r="K350" s="10" t="str">
        <f>IFNA(VLOOKUP($H350,'Промокоды'!$A$2:$C$115,3,0),"")</f>
        <v/>
      </c>
      <c r="L350" s="13">
        <f t="shared" si="2"/>
        <v>0</v>
      </c>
      <c r="M350" s="14">
        <v>1000.0</v>
      </c>
      <c r="N350" s="14">
        <f t="shared" si="3"/>
        <v>1000</v>
      </c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ht="15.75" customHeight="1">
      <c r="A351" s="10">
        <v>350.0</v>
      </c>
      <c r="B351" s="10" t="s">
        <v>15</v>
      </c>
      <c r="C351" s="10" t="str">
        <f>VLOOKUP($E351,'Определяем вид'!$A$2:$B$16,2,0)</f>
        <v>Услуга</v>
      </c>
      <c r="D351" s="10" t="s">
        <v>16</v>
      </c>
      <c r="E351" s="10" t="s">
        <v>21</v>
      </c>
      <c r="F351" s="11">
        <v>45670.0</v>
      </c>
      <c r="G351" s="12">
        <f t="shared" si="1"/>
        <v>1</v>
      </c>
      <c r="H351" s="10"/>
      <c r="I351" s="10" t="str">
        <f>IFNA(VLOOKUP($H351,'Промокоды'!$A$2:$B$115,2,0),"")</f>
        <v/>
      </c>
      <c r="J351" s="10" t="str">
        <f>IFNA(VLOOKUP($I351,'Промокоды'!$E$2:$F$8,2,0),"")</f>
        <v/>
      </c>
      <c r="K351" s="10" t="str">
        <f>IFNA(VLOOKUP($H351,'Промокоды'!$A$2:$C$115,3,0),"")</f>
        <v/>
      </c>
      <c r="L351" s="13">
        <f t="shared" si="2"/>
        <v>0</v>
      </c>
      <c r="M351" s="14">
        <v>5500.0</v>
      </c>
      <c r="N351" s="14">
        <f t="shared" si="3"/>
        <v>5500</v>
      </c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ht="15.75" customHeight="1">
      <c r="A352" s="10">
        <v>351.0</v>
      </c>
      <c r="B352" s="10" t="s">
        <v>15</v>
      </c>
      <c r="C352" s="10" t="str">
        <f>VLOOKUP($E352,'Определяем вид'!$A$2:$B$16,2,0)</f>
        <v>Услуга</v>
      </c>
      <c r="D352" s="10" t="s">
        <v>16</v>
      </c>
      <c r="E352" s="10" t="s">
        <v>17</v>
      </c>
      <c r="F352" s="11">
        <v>45670.0</v>
      </c>
      <c r="G352" s="12">
        <f t="shared" si="1"/>
        <v>1</v>
      </c>
      <c r="H352" s="10" t="s">
        <v>70</v>
      </c>
      <c r="I352" s="10">
        <f>IFNA(VLOOKUP($H352,'Промокоды'!$A$2:$B$115,2,0),"")</f>
        <v>7</v>
      </c>
      <c r="J352" s="10" t="str">
        <f>IFNA(VLOOKUP($I352,'Промокоды'!$E$2:$F$8,2,0),"")</f>
        <v>Сторис в VK</v>
      </c>
      <c r="K352" s="10">
        <f>IFNA(VLOOKUP($H352,'Промокоды'!$A$2:$C$115,3,0),"")</f>
        <v>0.15</v>
      </c>
      <c r="L352" s="13">
        <f t="shared" si="2"/>
        <v>675</v>
      </c>
      <c r="M352" s="14">
        <v>4500.0</v>
      </c>
      <c r="N352" s="14">
        <f t="shared" si="3"/>
        <v>3825</v>
      </c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 ht="15.75" customHeight="1">
      <c r="A353" s="10">
        <v>352.0</v>
      </c>
      <c r="B353" s="10" t="s">
        <v>15</v>
      </c>
      <c r="C353" s="10" t="str">
        <f>VLOOKUP($E353,'Определяем вид'!$A$2:$B$16,2,0)</f>
        <v>Услуга</v>
      </c>
      <c r="D353" s="10" t="s">
        <v>16</v>
      </c>
      <c r="E353" s="10" t="s">
        <v>17</v>
      </c>
      <c r="F353" s="11">
        <v>45670.0</v>
      </c>
      <c r="G353" s="12">
        <f t="shared" si="1"/>
        <v>1</v>
      </c>
      <c r="H353" s="10"/>
      <c r="I353" s="10" t="str">
        <f>IFNA(VLOOKUP($H353,'Промокоды'!$A$2:$B$115,2,0),"")</f>
        <v/>
      </c>
      <c r="J353" s="10" t="str">
        <f>IFNA(VLOOKUP($I353,'Промокоды'!$E$2:$F$8,2,0),"")</f>
        <v/>
      </c>
      <c r="K353" s="10" t="str">
        <f>IFNA(VLOOKUP($H353,'Промокоды'!$A$2:$C$115,3,0),"")</f>
        <v/>
      </c>
      <c r="L353" s="13">
        <f t="shared" si="2"/>
        <v>0</v>
      </c>
      <c r="M353" s="14">
        <v>4500.0</v>
      </c>
      <c r="N353" s="14">
        <f t="shared" si="3"/>
        <v>4500</v>
      </c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ht="15.75" customHeight="1">
      <c r="A354" s="10">
        <v>353.0</v>
      </c>
      <c r="B354" s="10" t="s">
        <v>15</v>
      </c>
      <c r="C354" s="10" t="str">
        <f>VLOOKUP($E354,'Определяем вид'!$A$2:$B$16,2,0)</f>
        <v>Услуга</v>
      </c>
      <c r="D354" s="10" t="s">
        <v>16</v>
      </c>
      <c r="E354" s="10" t="s">
        <v>17</v>
      </c>
      <c r="F354" s="11">
        <v>45670.0</v>
      </c>
      <c r="G354" s="12">
        <f t="shared" si="1"/>
        <v>1</v>
      </c>
      <c r="H354" s="10" t="s">
        <v>71</v>
      </c>
      <c r="I354" s="10">
        <f>IFNA(VLOOKUP($H354,'Промокоды'!$A$2:$B$115,2,0),"")</f>
        <v>3</v>
      </c>
      <c r="J354" s="10" t="str">
        <f>IFNA(VLOOKUP($I354,'Промокоды'!$E$2:$F$8,2,0),"")</f>
        <v>Поисковые запросы в Яндексе</v>
      </c>
      <c r="K354" s="10">
        <f>IFNA(VLOOKUP($H354,'Промокоды'!$A$2:$C$115,3,0),"")</f>
        <v>0.05</v>
      </c>
      <c r="L354" s="13">
        <f t="shared" si="2"/>
        <v>225</v>
      </c>
      <c r="M354" s="14">
        <v>4500.0</v>
      </c>
      <c r="N354" s="14">
        <f t="shared" si="3"/>
        <v>4275</v>
      </c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ht="15.75" customHeight="1">
      <c r="A355" s="10">
        <v>354.0</v>
      </c>
      <c r="B355" s="10" t="s">
        <v>15</v>
      </c>
      <c r="C355" s="10" t="str">
        <f>VLOOKUP($E355,'Определяем вид'!$A$2:$B$16,2,0)</f>
        <v>Услуга</v>
      </c>
      <c r="D355" s="10" t="s">
        <v>16</v>
      </c>
      <c r="E355" s="10" t="s">
        <v>17</v>
      </c>
      <c r="F355" s="11">
        <v>45670.0</v>
      </c>
      <c r="G355" s="12">
        <f t="shared" si="1"/>
        <v>1</v>
      </c>
      <c r="H355" s="10"/>
      <c r="I355" s="10" t="str">
        <f>IFNA(VLOOKUP($H355,'Промокоды'!$A$2:$B$115,2,0),"")</f>
        <v/>
      </c>
      <c r="J355" s="10" t="str">
        <f>IFNA(VLOOKUP($I355,'Промокоды'!$E$2:$F$8,2,0),"")</f>
        <v/>
      </c>
      <c r="K355" s="10" t="str">
        <f>IFNA(VLOOKUP($H355,'Промокоды'!$A$2:$C$115,3,0),"")</f>
        <v/>
      </c>
      <c r="L355" s="13">
        <f t="shared" si="2"/>
        <v>0</v>
      </c>
      <c r="M355" s="14">
        <v>4500.0</v>
      </c>
      <c r="N355" s="14">
        <f t="shared" si="3"/>
        <v>4500</v>
      </c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 ht="15.75" customHeight="1">
      <c r="A356" s="10">
        <v>355.0</v>
      </c>
      <c r="B356" s="10" t="s">
        <v>25</v>
      </c>
      <c r="C356" s="10" t="str">
        <f>VLOOKUP($E356,'Определяем вид'!$A$2:$B$16,2,0)</f>
        <v>Товар</v>
      </c>
      <c r="D356" s="10" t="s">
        <v>16</v>
      </c>
      <c r="E356" s="10" t="s">
        <v>33</v>
      </c>
      <c r="F356" s="11">
        <v>45670.0</v>
      </c>
      <c r="G356" s="12">
        <f t="shared" si="1"/>
        <v>1</v>
      </c>
      <c r="H356" s="10"/>
      <c r="I356" s="10" t="str">
        <f>IFNA(VLOOKUP($H356,'Промокоды'!$A$2:$B$115,2,0),"")</f>
        <v/>
      </c>
      <c r="J356" s="10" t="str">
        <f>IFNA(VLOOKUP($I356,'Промокоды'!$E$2:$F$8,2,0),"")</f>
        <v/>
      </c>
      <c r="K356" s="10" t="str">
        <f>IFNA(VLOOKUP($H356,'Промокоды'!$A$2:$C$115,3,0),"")</f>
        <v/>
      </c>
      <c r="L356" s="13">
        <f t="shared" si="2"/>
        <v>0</v>
      </c>
      <c r="M356" s="14">
        <v>1000.0</v>
      </c>
      <c r="N356" s="14">
        <f t="shared" si="3"/>
        <v>1000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ht="15.75" customHeight="1">
      <c r="A357" s="10">
        <v>356.0</v>
      </c>
      <c r="B357" s="10" t="s">
        <v>15</v>
      </c>
      <c r="C357" s="10" t="str">
        <f>VLOOKUP($E357,'Определяем вид'!$A$2:$B$16,2,0)</f>
        <v>Услуга</v>
      </c>
      <c r="D357" s="10" t="s">
        <v>16</v>
      </c>
      <c r="E357" s="10" t="s">
        <v>17</v>
      </c>
      <c r="F357" s="11">
        <v>45670.0</v>
      </c>
      <c r="G357" s="12">
        <f t="shared" si="1"/>
        <v>1</v>
      </c>
      <c r="H357" s="10" t="s">
        <v>72</v>
      </c>
      <c r="I357" s="10">
        <f>IFNA(VLOOKUP($H357,'Промокоды'!$A$2:$B$115,2,0),"")</f>
        <v>2</v>
      </c>
      <c r="J357" s="10" t="str">
        <f>IFNA(VLOOKUP($I357,'Промокоды'!$E$2:$F$8,2,0),"")</f>
        <v>Поисковые запросы в Гугле</v>
      </c>
      <c r="K357" s="10">
        <f>IFNA(VLOOKUP($H357,'Промокоды'!$A$2:$C$115,3,0),"")</f>
        <v>0.1</v>
      </c>
      <c r="L357" s="13">
        <f t="shared" si="2"/>
        <v>450</v>
      </c>
      <c r="M357" s="14">
        <v>4500.0</v>
      </c>
      <c r="N357" s="14">
        <f t="shared" si="3"/>
        <v>4050</v>
      </c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ht="15.75" customHeight="1">
      <c r="A358" s="10">
        <v>357.0</v>
      </c>
      <c r="B358" s="10" t="s">
        <v>15</v>
      </c>
      <c r="C358" s="10" t="str">
        <f>VLOOKUP($E358,'Определяем вид'!$A$2:$B$16,2,0)</f>
        <v>Товар</v>
      </c>
      <c r="D358" s="10" t="s">
        <v>16</v>
      </c>
      <c r="E358" s="10" t="s">
        <v>20</v>
      </c>
      <c r="F358" s="11">
        <v>45670.0</v>
      </c>
      <c r="G358" s="12">
        <f t="shared" si="1"/>
        <v>1</v>
      </c>
      <c r="H358" s="10"/>
      <c r="I358" s="10" t="str">
        <f>IFNA(VLOOKUP($H358,'Промокоды'!$A$2:$B$115,2,0),"")</f>
        <v/>
      </c>
      <c r="J358" s="10" t="str">
        <f>IFNA(VLOOKUP($I358,'Промокоды'!$E$2:$F$8,2,0),"")</f>
        <v/>
      </c>
      <c r="K358" s="10" t="str">
        <f>IFNA(VLOOKUP($H358,'Промокоды'!$A$2:$C$115,3,0),"")</f>
        <v/>
      </c>
      <c r="L358" s="13">
        <f t="shared" si="2"/>
        <v>0</v>
      </c>
      <c r="M358" s="14">
        <v>500.0</v>
      </c>
      <c r="N358" s="14">
        <f t="shared" si="3"/>
        <v>500</v>
      </c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ht="15.75" customHeight="1">
      <c r="A359" s="10">
        <v>358.0</v>
      </c>
      <c r="B359" s="10" t="s">
        <v>15</v>
      </c>
      <c r="C359" s="10" t="str">
        <f>VLOOKUP($E359,'Определяем вид'!$A$2:$B$16,2,0)</f>
        <v>Услуга</v>
      </c>
      <c r="D359" s="10" t="s">
        <v>19</v>
      </c>
      <c r="E359" s="10" t="s">
        <v>17</v>
      </c>
      <c r="F359" s="11">
        <v>45670.0</v>
      </c>
      <c r="G359" s="12">
        <f t="shared" si="1"/>
        <v>1</v>
      </c>
      <c r="H359" s="10"/>
      <c r="I359" s="10" t="str">
        <f>IFNA(VLOOKUP($H359,'Промокоды'!$A$2:$B$115,2,0),"")</f>
        <v/>
      </c>
      <c r="J359" s="10" t="str">
        <f>IFNA(VLOOKUP($I359,'Промокоды'!$E$2:$F$8,2,0),"")</f>
        <v/>
      </c>
      <c r="K359" s="10" t="str">
        <f>IFNA(VLOOKUP($H359,'Промокоды'!$A$2:$C$115,3,0),"")</f>
        <v/>
      </c>
      <c r="L359" s="13">
        <f t="shared" si="2"/>
        <v>0</v>
      </c>
      <c r="M359" s="14">
        <v>4500.0</v>
      </c>
      <c r="N359" s="14">
        <f t="shared" si="3"/>
        <v>4500</v>
      </c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 ht="15.75" customHeight="1">
      <c r="A360" s="10">
        <v>359.0</v>
      </c>
      <c r="B360" s="10" t="s">
        <v>15</v>
      </c>
      <c r="C360" s="10" t="str">
        <f>VLOOKUP($E360,'Определяем вид'!$A$2:$B$16,2,0)</f>
        <v>Услуга</v>
      </c>
      <c r="D360" s="10" t="s">
        <v>16</v>
      </c>
      <c r="E360" s="10" t="s">
        <v>21</v>
      </c>
      <c r="F360" s="11">
        <v>45670.0</v>
      </c>
      <c r="G360" s="12">
        <f t="shared" si="1"/>
        <v>1</v>
      </c>
      <c r="H360" s="10"/>
      <c r="I360" s="10" t="str">
        <f>IFNA(VLOOKUP($H360,'Промокоды'!$A$2:$B$115,2,0),"")</f>
        <v/>
      </c>
      <c r="J360" s="10" t="str">
        <f>IFNA(VLOOKUP($I360,'Промокоды'!$E$2:$F$8,2,0),"")</f>
        <v/>
      </c>
      <c r="K360" s="10" t="str">
        <f>IFNA(VLOOKUP($H360,'Промокоды'!$A$2:$C$115,3,0),"")</f>
        <v/>
      </c>
      <c r="L360" s="13">
        <f t="shared" si="2"/>
        <v>0</v>
      </c>
      <c r="M360" s="14">
        <v>5500.0</v>
      </c>
      <c r="N360" s="14">
        <f t="shared" si="3"/>
        <v>5500</v>
      </c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 ht="15.75" customHeight="1">
      <c r="A361" s="10">
        <v>360.0</v>
      </c>
      <c r="B361" s="10" t="s">
        <v>15</v>
      </c>
      <c r="C361" s="10" t="str">
        <f>VLOOKUP($E361,'Определяем вид'!$A$2:$B$16,2,0)</f>
        <v>Товар</v>
      </c>
      <c r="D361" s="10" t="s">
        <v>16</v>
      </c>
      <c r="E361" s="10" t="s">
        <v>23</v>
      </c>
      <c r="F361" s="11">
        <v>45670.0</v>
      </c>
      <c r="G361" s="12">
        <f t="shared" si="1"/>
        <v>1</v>
      </c>
      <c r="H361" s="10"/>
      <c r="I361" s="10" t="str">
        <f>IFNA(VLOOKUP($H361,'Промокоды'!$A$2:$B$115,2,0),"")</f>
        <v/>
      </c>
      <c r="J361" s="10" t="str">
        <f>IFNA(VLOOKUP($I361,'Промокоды'!$E$2:$F$8,2,0),"")</f>
        <v/>
      </c>
      <c r="K361" s="10" t="str">
        <f>IFNA(VLOOKUP($H361,'Промокоды'!$A$2:$C$115,3,0),"")</f>
        <v/>
      </c>
      <c r="L361" s="13">
        <f t="shared" si="2"/>
        <v>0</v>
      </c>
      <c r="M361" s="14">
        <v>1000.0</v>
      </c>
      <c r="N361" s="14">
        <f t="shared" si="3"/>
        <v>1000</v>
      </c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 ht="15.75" customHeight="1">
      <c r="A362" s="10">
        <v>361.0</v>
      </c>
      <c r="B362" s="10" t="s">
        <v>15</v>
      </c>
      <c r="C362" s="10" t="str">
        <f>VLOOKUP($E362,'Определяем вид'!$A$2:$B$16,2,0)</f>
        <v>Услуга</v>
      </c>
      <c r="D362" s="10" t="s">
        <v>16</v>
      </c>
      <c r="E362" s="10" t="s">
        <v>18</v>
      </c>
      <c r="F362" s="11">
        <v>45670.0</v>
      </c>
      <c r="G362" s="12">
        <f t="shared" si="1"/>
        <v>1</v>
      </c>
      <c r="H362" s="10"/>
      <c r="I362" s="10" t="str">
        <f>IFNA(VLOOKUP($H362,'Промокоды'!$A$2:$B$115,2,0),"")</f>
        <v/>
      </c>
      <c r="J362" s="10" t="str">
        <f>IFNA(VLOOKUP($I362,'Промокоды'!$E$2:$F$8,2,0),"")</f>
        <v/>
      </c>
      <c r="K362" s="10" t="str">
        <f>IFNA(VLOOKUP($H362,'Промокоды'!$A$2:$C$115,3,0),"")</f>
        <v/>
      </c>
      <c r="L362" s="13">
        <f t="shared" si="2"/>
        <v>0</v>
      </c>
      <c r="M362" s="14">
        <v>3500.0</v>
      </c>
      <c r="N362" s="14">
        <f t="shared" si="3"/>
        <v>3500</v>
      </c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ht="15.75" customHeight="1">
      <c r="A363" s="10">
        <v>362.0</v>
      </c>
      <c r="B363" s="10" t="s">
        <v>15</v>
      </c>
      <c r="C363" s="10" t="str">
        <f>VLOOKUP($E363,'Определяем вид'!$A$2:$B$16,2,0)</f>
        <v>Услуга</v>
      </c>
      <c r="D363" s="10" t="s">
        <v>16</v>
      </c>
      <c r="E363" s="10" t="s">
        <v>17</v>
      </c>
      <c r="F363" s="11">
        <v>45670.0</v>
      </c>
      <c r="G363" s="12">
        <f t="shared" si="1"/>
        <v>1</v>
      </c>
      <c r="H363" s="10"/>
      <c r="I363" s="10" t="str">
        <f>IFNA(VLOOKUP($H363,'Промокоды'!$A$2:$B$115,2,0),"")</f>
        <v/>
      </c>
      <c r="J363" s="10" t="str">
        <f>IFNA(VLOOKUP($I363,'Промокоды'!$E$2:$F$8,2,0),"")</f>
        <v/>
      </c>
      <c r="K363" s="10" t="str">
        <f>IFNA(VLOOKUP($H363,'Промокоды'!$A$2:$C$115,3,0),"")</f>
        <v/>
      </c>
      <c r="L363" s="13">
        <f t="shared" si="2"/>
        <v>0</v>
      </c>
      <c r="M363" s="14">
        <v>4500.0</v>
      </c>
      <c r="N363" s="14">
        <f t="shared" si="3"/>
        <v>4500</v>
      </c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 ht="15.75" customHeight="1">
      <c r="A364" s="10">
        <v>363.0</v>
      </c>
      <c r="B364" s="10" t="s">
        <v>15</v>
      </c>
      <c r="C364" s="10" t="str">
        <f>VLOOKUP($E364,'Определяем вид'!$A$2:$B$16,2,0)</f>
        <v>Услуга</v>
      </c>
      <c r="D364" s="10" t="s">
        <v>16</v>
      </c>
      <c r="E364" s="10" t="s">
        <v>18</v>
      </c>
      <c r="F364" s="11">
        <v>45670.0</v>
      </c>
      <c r="G364" s="12">
        <f t="shared" si="1"/>
        <v>1</v>
      </c>
      <c r="H364" s="10" t="s">
        <v>73</v>
      </c>
      <c r="I364" s="10">
        <f>IFNA(VLOOKUP($H364,'Промокоды'!$A$2:$B$115,2,0),"")</f>
        <v>6</v>
      </c>
      <c r="J364" s="10" t="str">
        <f>IFNA(VLOOKUP($I364,'Промокоды'!$E$2:$F$8,2,0),"")</f>
        <v>Реклама в VK</v>
      </c>
      <c r="K364" s="10">
        <f>IFNA(VLOOKUP($H364,'Промокоды'!$A$2:$C$115,3,0),"")</f>
        <v>0.2</v>
      </c>
      <c r="L364" s="13">
        <f t="shared" si="2"/>
        <v>700</v>
      </c>
      <c r="M364" s="14">
        <v>3500.0</v>
      </c>
      <c r="N364" s="14">
        <f t="shared" si="3"/>
        <v>2800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 ht="15.75" customHeight="1">
      <c r="A365" s="10">
        <v>364.0</v>
      </c>
      <c r="B365" s="10" t="s">
        <v>15</v>
      </c>
      <c r="C365" s="10" t="str">
        <f>VLOOKUP($E365,'Определяем вид'!$A$2:$B$16,2,0)</f>
        <v>Услуга</v>
      </c>
      <c r="D365" s="10" t="s">
        <v>16</v>
      </c>
      <c r="E365" s="10" t="s">
        <v>18</v>
      </c>
      <c r="F365" s="11">
        <v>45670.0</v>
      </c>
      <c r="G365" s="12">
        <f t="shared" si="1"/>
        <v>1</v>
      </c>
      <c r="H365" s="10"/>
      <c r="I365" s="10" t="str">
        <f>IFNA(VLOOKUP($H365,'Промокоды'!$A$2:$B$115,2,0),"")</f>
        <v/>
      </c>
      <c r="J365" s="10" t="str">
        <f>IFNA(VLOOKUP($I365,'Промокоды'!$E$2:$F$8,2,0),"")</f>
        <v/>
      </c>
      <c r="K365" s="10" t="str">
        <f>IFNA(VLOOKUP($H365,'Промокоды'!$A$2:$C$115,3,0),"")</f>
        <v/>
      </c>
      <c r="L365" s="13">
        <f t="shared" si="2"/>
        <v>0</v>
      </c>
      <c r="M365" s="14">
        <v>3500.0</v>
      </c>
      <c r="N365" s="14">
        <f t="shared" si="3"/>
        <v>3500</v>
      </c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ht="15.75" customHeight="1">
      <c r="A366" s="10">
        <v>365.0</v>
      </c>
      <c r="B366" s="10" t="s">
        <v>15</v>
      </c>
      <c r="C366" s="10" t="str">
        <f>VLOOKUP($E366,'Определяем вид'!$A$2:$B$16,2,0)</f>
        <v>Товар</v>
      </c>
      <c r="D366" s="10" t="s">
        <v>19</v>
      </c>
      <c r="E366" s="10" t="s">
        <v>20</v>
      </c>
      <c r="F366" s="11">
        <v>45671.0</v>
      </c>
      <c r="G366" s="12">
        <f t="shared" si="1"/>
        <v>1</v>
      </c>
      <c r="H366" s="10"/>
      <c r="I366" s="10" t="str">
        <f>IFNA(VLOOKUP($H366,'Промокоды'!$A$2:$B$115,2,0),"")</f>
        <v/>
      </c>
      <c r="J366" s="10" t="str">
        <f>IFNA(VLOOKUP($I366,'Промокоды'!$E$2:$F$8,2,0),"")</f>
        <v/>
      </c>
      <c r="K366" s="10" t="str">
        <f>IFNA(VLOOKUP($H366,'Промокоды'!$A$2:$C$115,3,0),"")</f>
        <v/>
      </c>
      <c r="L366" s="13">
        <f t="shared" si="2"/>
        <v>0</v>
      </c>
      <c r="M366" s="14">
        <v>500.0</v>
      </c>
      <c r="N366" s="14">
        <f t="shared" si="3"/>
        <v>500</v>
      </c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ht="15.75" customHeight="1">
      <c r="A367" s="10">
        <v>366.0</v>
      </c>
      <c r="B367" s="10" t="s">
        <v>25</v>
      </c>
      <c r="C367" s="10" t="str">
        <f>VLOOKUP($E367,'Определяем вид'!$A$2:$B$16,2,0)</f>
        <v>Товар</v>
      </c>
      <c r="D367" s="10" t="s">
        <v>16</v>
      </c>
      <c r="E367" s="10" t="s">
        <v>33</v>
      </c>
      <c r="F367" s="11">
        <v>45671.0</v>
      </c>
      <c r="G367" s="12">
        <f t="shared" si="1"/>
        <v>1</v>
      </c>
      <c r="H367" s="10"/>
      <c r="I367" s="10" t="str">
        <f>IFNA(VLOOKUP($H367,'Промокоды'!$A$2:$B$115,2,0),"")</f>
        <v/>
      </c>
      <c r="J367" s="10" t="str">
        <f>IFNA(VLOOKUP($I367,'Промокоды'!$E$2:$F$8,2,0),"")</f>
        <v/>
      </c>
      <c r="K367" s="10" t="str">
        <f>IFNA(VLOOKUP($H367,'Промокоды'!$A$2:$C$115,3,0),"")</f>
        <v/>
      </c>
      <c r="L367" s="13">
        <f t="shared" si="2"/>
        <v>0</v>
      </c>
      <c r="M367" s="14">
        <v>1000.0</v>
      </c>
      <c r="N367" s="14">
        <f t="shared" si="3"/>
        <v>1000</v>
      </c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ht="15.75" customHeight="1">
      <c r="A368" s="10">
        <v>367.0</v>
      </c>
      <c r="B368" s="10" t="s">
        <v>15</v>
      </c>
      <c r="C368" s="10" t="str">
        <f>VLOOKUP($E368,'Определяем вид'!$A$2:$B$16,2,0)</f>
        <v>Услуга</v>
      </c>
      <c r="D368" s="10" t="s">
        <v>16</v>
      </c>
      <c r="E368" s="10" t="s">
        <v>18</v>
      </c>
      <c r="F368" s="11">
        <v>45671.0</v>
      </c>
      <c r="G368" s="12">
        <f t="shared" si="1"/>
        <v>1</v>
      </c>
      <c r="H368" s="10"/>
      <c r="I368" s="10" t="str">
        <f>IFNA(VLOOKUP($H368,'Промокоды'!$A$2:$B$115,2,0),"")</f>
        <v/>
      </c>
      <c r="J368" s="10" t="str">
        <f>IFNA(VLOOKUP($I368,'Промокоды'!$E$2:$F$8,2,0),"")</f>
        <v/>
      </c>
      <c r="K368" s="10" t="str">
        <f>IFNA(VLOOKUP($H368,'Промокоды'!$A$2:$C$115,3,0),"")</f>
        <v/>
      </c>
      <c r="L368" s="13">
        <f t="shared" si="2"/>
        <v>0</v>
      </c>
      <c r="M368" s="14">
        <v>3500.0</v>
      </c>
      <c r="N368" s="14">
        <f t="shared" si="3"/>
        <v>3500</v>
      </c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ht="15.75" customHeight="1">
      <c r="A369" s="10">
        <v>368.0</v>
      </c>
      <c r="B369" s="10" t="s">
        <v>15</v>
      </c>
      <c r="C369" s="10" t="str">
        <f>VLOOKUP($E369,'Определяем вид'!$A$2:$B$16,2,0)</f>
        <v>Услуга</v>
      </c>
      <c r="D369" s="10" t="s">
        <v>16</v>
      </c>
      <c r="E369" s="10" t="s">
        <v>21</v>
      </c>
      <c r="F369" s="11">
        <v>45671.0</v>
      </c>
      <c r="G369" s="12">
        <f t="shared" si="1"/>
        <v>1</v>
      </c>
      <c r="H369" s="10"/>
      <c r="I369" s="10" t="str">
        <f>IFNA(VLOOKUP($H369,'Промокоды'!$A$2:$B$115,2,0),"")</f>
        <v/>
      </c>
      <c r="J369" s="10" t="str">
        <f>IFNA(VLOOKUP($I369,'Промокоды'!$E$2:$F$8,2,0),"")</f>
        <v/>
      </c>
      <c r="K369" s="10" t="str">
        <f>IFNA(VLOOKUP($H369,'Промокоды'!$A$2:$C$115,3,0),"")</f>
        <v/>
      </c>
      <c r="L369" s="13">
        <f t="shared" si="2"/>
        <v>0</v>
      </c>
      <c r="M369" s="14">
        <v>5500.0</v>
      </c>
      <c r="N369" s="14">
        <f t="shared" si="3"/>
        <v>5500</v>
      </c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ht="15.75" customHeight="1">
      <c r="A370" s="10">
        <v>369.0</v>
      </c>
      <c r="B370" s="10" t="s">
        <v>15</v>
      </c>
      <c r="C370" s="10" t="str">
        <f>VLOOKUP($E370,'Определяем вид'!$A$2:$B$16,2,0)</f>
        <v>Услуга</v>
      </c>
      <c r="D370" s="10" t="s">
        <v>16</v>
      </c>
      <c r="E370" s="10" t="s">
        <v>18</v>
      </c>
      <c r="F370" s="11">
        <v>45671.0</v>
      </c>
      <c r="G370" s="12">
        <f t="shared" si="1"/>
        <v>1</v>
      </c>
      <c r="H370" s="10"/>
      <c r="I370" s="10" t="str">
        <f>IFNA(VLOOKUP($H370,'Промокоды'!$A$2:$B$115,2,0),"")</f>
        <v/>
      </c>
      <c r="J370" s="10" t="str">
        <f>IFNA(VLOOKUP($I370,'Промокоды'!$E$2:$F$8,2,0),"")</f>
        <v/>
      </c>
      <c r="K370" s="10" t="str">
        <f>IFNA(VLOOKUP($H370,'Промокоды'!$A$2:$C$115,3,0),"")</f>
        <v/>
      </c>
      <c r="L370" s="13">
        <f t="shared" si="2"/>
        <v>0</v>
      </c>
      <c r="M370" s="14">
        <v>3500.0</v>
      </c>
      <c r="N370" s="14">
        <f t="shared" si="3"/>
        <v>3500</v>
      </c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ht="15.75" customHeight="1">
      <c r="A371" s="10">
        <v>370.0</v>
      </c>
      <c r="B371" s="10" t="s">
        <v>15</v>
      </c>
      <c r="C371" s="10" t="str">
        <f>VLOOKUP($E371,'Определяем вид'!$A$2:$B$16,2,0)</f>
        <v>Товар</v>
      </c>
      <c r="D371" s="10" t="s">
        <v>19</v>
      </c>
      <c r="E371" s="10" t="s">
        <v>23</v>
      </c>
      <c r="F371" s="11">
        <v>45671.0</v>
      </c>
      <c r="G371" s="12">
        <f t="shared" si="1"/>
        <v>1</v>
      </c>
      <c r="H371" s="10"/>
      <c r="I371" s="10" t="str">
        <f>IFNA(VLOOKUP($H371,'Промокоды'!$A$2:$B$115,2,0),"")</f>
        <v/>
      </c>
      <c r="J371" s="10" t="str">
        <f>IFNA(VLOOKUP($I371,'Промокоды'!$E$2:$F$8,2,0),"")</f>
        <v/>
      </c>
      <c r="K371" s="10" t="str">
        <f>IFNA(VLOOKUP($H371,'Промокоды'!$A$2:$C$115,3,0),"")</f>
        <v/>
      </c>
      <c r="L371" s="13">
        <f t="shared" si="2"/>
        <v>0</v>
      </c>
      <c r="M371" s="14">
        <v>1000.0</v>
      </c>
      <c r="N371" s="14">
        <f t="shared" si="3"/>
        <v>1000</v>
      </c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ht="15.75" customHeight="1">
      <c r="A372" s="10">
        <v>371.0</v>
      </c>
      <c r="B372" s="10" t="s">
        <v>15</v>
      </c>
      <c r="C372" s="10" t="str">
        <f>VLOOKUP($E372,'Определяем вид'!$A$2:$B$16,2,0)</f>
        <v>Услуга</v>
      </c>
      <c r="D372" s="10" t="s">
        <v>19</v>
      </c>
      <c r="E372" s="10" t="s">
        <v>18</v>
      </c>
      <c r="F372" s="11">
        <v>45671.0</v>
      </c>
      <c r="G372" s="12">
        <f t="shared" si="1"/>
        <v>1</v>
      </c>
      <c r="H372" s="10"/>
      <c r="I372" s="10" t="str">
        <f>IFNA(VLOOKUP($H372,'Промокоды'!$A$2:$B$115,2,0),"")</f>
        <v/>
      </c>
      <c r="J372" s="10" t="str">
        <f>IFNA(VLOOKUP($I372,'Промокоды'!$E$2:$F$8,2,0),"")</f>
        <v/>
      </c>
      <c r="K372" s="10" t="str">
        <f>IFNA(VLOOKUP($H372,'Промокоды'!$A$2:$C$115,3,0),"")</f>
        <v/>
      </c>
      <c r="L372" s="13">
        <f t="shared" si="2"/>
        <v>0</v>
      </c>
      <c r="M372" s="14">
        <v>3500.0</v>
      </c>
      <c r="N372" s="14">
        <f t="shared" si="3"/>
        <v>3500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ht="15.75" customHeight="1">
      <c r="A373" s="10">
        <v>372.0</v>
      </c>
      <c r="B373" s="10" t="s">
        <v>15</v>
      </c>
      <c r="C373" s="10" t="str">
        <f>VLOOKUP($E373,'Определяем вид'!$A$2:$B$16,2,0)</f>
        <v>Услуга</v>
      </c>
      <c r="D373" s="10" t="s">
        <v>16</v>
      </c>
      <c r="E373" s="10" t="s">
        <v>18</v>
      </c>
      <c r="F373" s="11">
        <v>45671.0</v>
      </c>
      <c r="G373" s="12">
        <f t="shared" si="1"/>
        <v>1</v>
      </c>
      <c r="H373" s="10"/>
      <c r="I373" s="10" t="str">
        <f>IFNA(VLOOKUP($H373,'Промокоды'!$A$2:$B$115,2,0),"")</f>
        <v/>
      </c>
      <c r="J373" s="10" t="str">
        <f>IFNA(VLOOKUP($I373,'Промокоды'!$E$2:$F$8,2,0),"")</f>
        <v/>
      </c>
      <c r="K373" s="10" t="str">
        <f>IFNA(VLOOKUP($H373,'Промокоды'!$A$2:$C$115,3,0),"")</f>
        <v/>
      </c>
      <c r="L373" s="13">
        <f t="shared" si="2"/>
        <v>0</v>
      </c>
      <c r="M373" s="14">
        <v>3500.0</v>
      </c>
      <c r="N373" s="14">
        <f t="shared" si="3"/>
        <v>3500</v>
      </c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ht="15.75" customHeight="1">
      <c r="A374" s="10">
        <v>373.0</v>
      </c>
      <c r="B374" s="10" t="s">
        <v>15</v>
      </c>
      <c r="C374" s="10" t="str">
        <f>VLOOKUP($E374,'Определяем вид'!$A$2:$B$16,2,0)</f>
        <v>Услуга</v>
      </c>
      <c r="D374" s="10" t="s">
        <v>16</v>
      </c>
      <c r="E374" s="10" t="s">
        <v>18</v>
      </c>
      <c r="F374" s="11">
        <v>45671.0</v>
      </c>
      <c r="G374" s="12">
        <f t="shared" si="1"/>
        <v>1</v>
      </c>
      <c r="H374" s="10"/>
      <c r="I374" s="10" t="str">
        <f>IFNA(VLOOKUP($H374,'Промокоды'!$A$2:$B$115,2,0),"")</f>
        <v/>
      </c>
      <c r="J374" s="10" t="str">
        <f>IFNA(VLOOKUP($I374,'Промокоды'!$E$2:$F$8,2,0),"")</f>
        <v/>
      </c>
      <c r="K374" s="10" t="str">
        <f>IFNA(VLOOKUP($H374,'Промокоды'!$A$2:$C$115,3,0),"")</f>
        <v/>
      </c>
      <c r="L374" s="13">
        <f t="shared" si="2"/>
        <v>0</v>
      </c>
      <c r="M374" s="14">
        <v>3500.0</v>
      </c>
      <c r="N374" s="14">
        <f t="shared" si="3"/>
        <v>3500</v>
      </c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ht="15.75" customHeight="1">
      <c r="A375" s="10">
        <v>374.0</v>
      </c>
      <c r="B375" s="10" t="s">
        <v>15</v>
      </c>
      <c r="C375" s="10" t="str">
        <f>VLOOKUP($E375,'Определяем вид'!$A$2:$B$16,2,0)</f>
        <v>Услуга</v>
      </c>
      <c r="D375" s="10" t="s">
        <v>16</v>
      </c>
      <c r="E375" s="10" t="s">
        <v>21</v>
      </c>
      <c r="F375" s="11">
        <v>45671.0</v>
      </c>
      <c r="G375" s="12">
        <f t="shared" si="1"/>
        <v>1</v>
      </c>
      <c r="H375" s="10"/>
      <c r="I375" s="10" t="str">
        <f>IFNA(VLOOKUP($H375,'Промокоды'!$A$2:$B$115,2,0),"")</f>
        <v/>
      </c>
      <c r="J375" s="10" t="str">
        <f>IFNA(VLOOKUP($I375,'Промокоды'!$E$2:$F$8,2,0),"")</f>
        <v/>
      </c>
      <c r="K375" s="10" t="str">
        <f>IFNA(VLOOKUP($H375,'Промокоды'!$A$2:$C$115,3,0),"")</f>
        <v/>
      </c>
      <c r="L375" s="13">
        <f t="shared" si="2"/>
        <v>0</v>
      </c>
      <c r="M375" s="14">
        <v>5500.0</v>
      </c>
      <c r="N375" s="14">
        <f t="shared" si="3"/>
        <v>5500</v>
      </c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ht="15.75" customHeight="1">
      <c r="A376" s="10">
        <v>375.0</v>
      </c>
      <c r="B376" s="10" t="s">
        <v>15</v>
      </c>
      <c r="C376" s="10" t="str">
        <f>VLOOKUP($E376,'Определяем вид'!$A$2:$B$16,2,0)</f>
        <v>Товар</v>
      </c>
      <c r="D376" s="10" t="s">
        <v>16</v>
      </c>
      <c r="E376" s="10" t="s">
        <v>28</v>
      </c>
      <c r="F376" s="11">
        <v>45671.0</v>
      </c>
      <c r="G376" s="12">
        <f t="shared" si="1"/>
        <v>1</v>
      </c>
      <c r="H376" s="10"/>
      <c r="I376" s="10" t="str">
        <f>IFNA(VLOOKUP($H376,'Промокоды'!$A$2:$B$115,2,0),"")</f>
        <v/>
      </c>
      <c r="J376" s="10" t="str">
        <f>IFNA(VLOOKUP($I376,'Промокоды'!$E$2:$F$8,2,0),"")</f>
        <v/>
      </c>
      <c r="K376" s="10" t="str">
        <f>IFNA(VLOOKUP($H376,'Промокоды'!$A$2:$C$115,3,0),"")</f>
        <v/>
      </c>
      <c r="L376" s="13">
        <f t="shared" si="2"/>
        <v>0</v>
      </c>
      <c r="M376" s="14">
        <v>300.0</v>
      </c>
      <c r="N376" s="14">
        <f t="shared" si="3"/>
        <v>300</v>
      </c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ht="15.75" customHeight="1">
      <c r="A377" s="10">
        <v>376.0</v>
      </c>
      <c r="B377" s="10" t="s">
        <v>15</v>
      </c>
      <c r="C377" s="10" t="str">
        <f>VLOOKUP($E377,'Определяем вид'!$A$2:$B$16,2,0)</f>
        <v>Услуга</v>
      </c>
      <c r="D377" s="10" t="s">
        <v>16</v>
      </c>
      <c r="E377" s="10" t="s">
        <v>17</v>
      </c>
      <c r="F377" s="11">
        <v>45671.0</v>
      </c>
      <c r="G377" s="12">
        <f t="shared" si="1"/>
        <v>1</v>
      </c>
      <c r="H377" s="10"/>
      <c r="I377" s="10" t="str">
        <f>IFNA(VLOOKUP($H377,'Промокоды'!$A$2:$B$115,2,0),"")</f>
        <v/>
      </c>
      <c r="J377" s="10" t="str">
        <f>IFNA(VLOOKUP($I377,'Промокоды'!$E$2:$F$8,2,0),"")</f>
        <v/>
      </c>
      <c r="K377" s="10" t="str">
        <f>IFNA(VLOOKUP($H377,'Промокоды'!$A$2:$C$115,3,0),"")</f>
        <v/>
      </c>
      <c r="L377" s="13">
        <f t="shared" si="2"/>
        <v>0</v>
      </c>
      <c r="M377" s="14">
        <v>4500.0</v>
      </c>
      <c r="N377" s="14">
        <f t="shared" si="3"/>
        <v>4500</v>
      </c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ht="15.75" customHeight="1">
      <c r="A378" s="10">
        <v>377.0</v>
      </c>
      <c r="B378" s="10" t="s">
        <v>15</v>
      </c>
      <c r="C378" s="10" t="str">
        <f>VLOOKUP($E378,'Определяем вид'!$A$2:$B$16,2,0)</f>
        <v>Услуга</v>
      </c>
      <c r="D378" s="10" t="s">
        <v>16</v>
      </c>
      <c r="E378" s="10" t="s">
        <v>17</v>
      </c>
      <c r="F378" s="11">
        <v>45671.0</v>
      </c>
      <c r="G378" s="12">
        <f t="shared" si="1"/>
        <v>1</v>
      </c>
      <c r="H378" s="10"/>
      <c r="I378" s="10" t="str">
        <f>IFNA(VLOOKUP($H378,'Промокоды'!$A$2:$B$115,2,0),"")</f>
        <v/>
      </c>
      <c r="J378" s="10" t="str">
        <f>IFNA(VLOOKUP($I378,'Промокоды'!$E$2:$F$8,2,0),"")</f>
        <v/>
      </c>
      <c r="K378" s="10" t="str">
        <f>IFNA(VLOOKUP($H378,'Промокоды'!$A$2:$C$115,3,0),"")</f>
        <v/>
      </c>
      <c r="L378" s="13">
        <f t="shared" si="2"/>
        <v>0</v>
      </c>
      <c r="M378" s="14">
        <v>4500.0</v>
      </c>
      <c r="N378" s="14">
        <f t="shared" si="3"/>
        <v>4500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ht="15.75" customHeight="1">
      <c r="A379" s="10">
        <v>378.0</v>
      </c>
      <c r="B379" s="10" t="s">
        <v>15</v>
      </c>
      <c r="C379" s="10" t="str">
        <f>VLOOKUP($E379,'Определяем вид'!$A$2:$B$16,2,0)</f>
        <v>Услуга</v>
      </c>
      <c r="D379" s="10" t="s">
        <v>19</v>
      </c>
      <c r="E379" s="10" t="s">
        <v>18</v>
      </c>
      <c r="F379" s="11">
        <v>45671.0</v>
      </c>
      <c r="G379" s="12">
        <f t="shared" si="1"/>
        <v>1</v>
      </c>
      <c r="H379" s="10"/>
      <c r="I379" s="10" t="str">
        <f>IFNA(VLOOKUP($H379,'Промокоды'!$A$2:$B$115,2,0),"")</f>
        <v/>
      </c>
      <c r="J379" s="10" t="str">
        <f>IFNA(VLOOKUP($I379,'Промокоды'!$E$2:$F$8,2,0),"")</f>
        <v/>
      </c>
      <c r="K379" s="10" t="str">
        <f>IFNA(VLOOKUP($H379,'Промокоды'!$A$2:$C$115,3,0),"")</f>
        <v/>
      </c>
      <c r="L379" s="13">
        <f t="shared" si="2"/>
        <v>0</v>
      </c>
      <c r="M379" s="14">
        <v>3500.0</v>
      </c>
      <c r="N379" s="14">
        <f t="shared" si="3"/>
        <v>3500</v>
      </c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ht="15.75" customHeight="1">
      <c r="A380" s="10">
        <v>379.0</v>
      </c>
      <c r="B380" s="10" t="s">
        <v>25</v>
      </c>
      <c r="C380" s="10" t="str">
        <f>VLOOKUP($E380,'Определяем вид'!$A$2:$B$16,2,0)</f>
        <v>Товар</v>
      </c>
      <c r="D380" s="10" t="s">
        <v>16</v>
      </c>
      <c r="E380" s="10" t="s">
        <v>30</v>
      </c>
      <c r="F380" s="11">
        <v>45671.0</v>
      </c>
      <c r="G380" s="12">
        <f t="shared" si="1"/>
        <v>1</v>
      </c>
      <c r="H380" s="10"/>
      <c r="I380" s="10" t="str">
        <f>IFNA(VLOOKUP($H380,'Промокоды'!$A$2:$B$115,2,0),"")</f>
        <v/>
      </c>
      <c r="J380" s="10" t="str">
        <f>IFNA(VLOOKUP($I380,'Промокоды'!$E$2:$F$8,2,0),"")</f>
        <v/>
      </c>
      <c r="K380" s="10" t="str">
        <f>IFNA(VLOOKUP($H380,'Промокоды'!$A$2:$C$115,3,0),"")</f>
        <v/>
      </c>
      <c r="L380" s="13">
        <f t="shared" si="2"/>
        <v>0</v>
      </c>
      <c r="M380" s="14">
        <v>300.0</v>
      </c>
      <c r="N380" s="14">
        <f t="shared" si="3"/>
        <v>300</v>
      </c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ht="15.75" customHeight="1">
      <c r="A381" s="10">
        <v>380.0</v>
      </c>
      <c r="B381" s="10" t="s">
        <v>15</v>
      </c>
      <c r="C381" s="10" t="str">
        <f>VLOOKUP($E381,'Определяем вид'!$A$2:$B$16,2,0)</f>
        <v>Услуга</v>
      </c>
      <c r="D381" s="10" t="s">
        <v>16</v>
      </c>
      <c r="E381" s="10" t="s">
        <v>18</v>
      </c>
      <c r="F381" s="11">
        <v>45671.0</v>
      </c>
      <c r="G381" s="12">
        <f t="shared" si="1"/>
        <v>1</v>
      </c>
      <c r="H381" s="10"/>
      <c r="I381" s="10" t="str">
        <f>IFNA(VLOOKUP($H381,'Промокоды'!$A$2:$B$115,2,0),"")</f>
        <v/>
      </c>
      <c r="J381" s="10" t="str">
        <f>IFNA(VLOOKUP($I381,'Промокоды'!$E$2:$F$8,2,0),"")</f>
        <v/>
      </c>
      <c r="K381" s="10" t="str">
        <f>IFNA(VLOOKUP($H381,'Промокоды'!$A$2:$C$115,3,0),"")</f>
        <v/>
      </c>
      <c r="L381" s="13">
        <f t="shared" si="2"/>
        <v>0</v>
      </c>
      <c r="M381" s="14">
        <v>3500.0</v>
      </c>
      <c r="N381" s="14">
        <f t="shared" si="3"/>
        <v>3500</v>
      </c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 ht="15.75" customHeight="1">
      <c r="A382" s="10">
        <v>381.0</v>
      </c>
      <c r="B382" s="10" t="s">
        <v>15</v>
      </c>
      <c r="C382" s="10" t="str">
        <f>VLOOKUP($E382,'Определяем вид'!$A$2:$B$16,2,0)</f>
        <v>Услуга</v>
      </c>
      <c r="D382" s="10" t="s">
        <v>19</v>
      </c>
      <c r="E382" s="10" t="s">
        <v>17</v>
      </c>
      <c r="F382" s="11">
        <v>45671.0</v>
      </c>
      <c r="G382" s="12">
        <f t="shared" si="1"/>
        <v>1</v>
      </c>
      <c r="H382" s="10"/>
      <c r="I382" s="10" t="str">
        <f>IFNA(VLOOKUP($H382,'Промокоды'!$A$2:$B$115,2,0),"")</f>
        <v/>
      </c>
      <c r="J382" s="10" t="str">
        <f>IFNA(VLOOKUP($I382,'Промокоды'!$E$2:$F$8,2,0),"")</f>
        <v/>
      </c>
      <c r="K382" s="10" t="str">
        <f>IFNA(VLOOKUP($H382,'Промокоды'!$A$2:$C$115,3,0),"")</f>
        <v/>
      </c>
      <c r="L382" s="13">
        <f t="shared" si="2"/>
        <v>0</v>
      </c>
      <c r="M382" s="14">
        <v>4500.0</v>
      </c>
      <c r="N382" s="14">
        <f t="shared" si="3"/>
        <v>4500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ht="15.75" customHeight="1">
      <c r="A383" s="10">
        <v>382.0</v>
      </c>
      <c r="B383" s="10" t="s">
        <v>25</v>
      </c>
      <c r="C383" s="10" t="str">
        <f>VLOOKUP($E383,'Определяем вид'!$A$2:$B$16,2,0)</f>
        <v>Товар</v>
      </c>
      <c r="D383" s="10" t="s">
        <v>16</v>
      </c>
      <c r="E383" s="10" t="s">
        <v>35</v>
      </c>
      <c r="F383" s="11">
        <v>45671.0</v>
      </c>
      <c r="G383" s="12">
        <f t="shared" si="1"/>
        <v>1</v>
      </c>
      <c r="H383" s="10"/>
      <c r="I383" s="10" t="str">
        <f>IFNA(VLOOKUP($H383,'Промокоды'!$A$2:$B$115,2,0),"")</f>
        <v/>
      </c>
      <c r="J383" s="10" t="str">
        <f>IFNA(VLOOKUP($I383,'Промокоды'!$E$2:$F$8,2,0),"")</f>
        <v/>
      </c>
      <c r="K383" s="10" t="str">
        <f>IFNA(VLOOKUP($H383,'Промокоды'!$A$2:$C$115,3,0),"")</f>
        <v/>
      </c>
      <c r="L383" s="13">
        <f t="shared" si="2"/>
        <v>0</v>
      </c>
      <c r="M383" s="14">
        <v>500.0</v>
      </c>
      <c r="N383" s="14">
        <f t="shared" si="3"/>
        <v>500</v>
      </c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ht="15.75" customHeight="1">
      <c r="A384" s="10">
        <v>383.0</v>
      </c>
      <c r="B384" s="10" t="s">
        <v>15</v>
      </c>
      <c r="C384" s="10" t="str">
        <f>VLOOKUP($E384,'Определяем вид'!$A$2:$B$16,2,0)</f>
        <v>Услуга</v>
      </c>
      <c r="D384" s="10" t="s">
        <v>16</v>
      </c>
      <c r="E384" s="10" t="s">
        <v>17</v>
      </c>
      <c r="F384" s="11">
        <v>45671.0</v>
      </c>
      <c r="G384" s="12">
        <f t="shared" si="1"/>
        <v>1</v>
      </c>
      <c r="H384" s="10"/>
      <c r="I384" s="10" t="str">
        <f>IFNA(VLOOKUP($H384,'Промокоды'!$A$2:$B$115,2,0),"")</f>
        <v/>
      </c>
      <c r="J384" s="10" t="str">
        <f>IFNA(VLOOKUP($I384,'Промокоды'!$E$2:$F$8,2,0),"")</f>
        <v/>
      </c>
      <c r="K384" s="10" t="str">
        <f>IFNA(VLOOKUP($H384,'Промокоды'!$A$2:$C$115,3,0),"")</f>
        <v/>
      </c>
      <c r="L384" s="13">
        <f t="shared" si="2"/>
        <v>0</v>
      </c>
      <c r="M384" s="14">
        <v>4500.0</v>
      </c>
      <c r="N384" s="14">
        <f t="shared" si="3"/>
        <v>4500</v>
      </c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ht="15.75" customHeight="1">
      <c r="A385" s="10">
        <v>384.0</v>
      </c>
      <c r="B385" s="10" t="s">
        <v>15</v>
      </c>
      <c r="C385" s="10" t="str">
        <f>VLOOKUP($E385,'Определяем вид'!$A$2:$B$16,2,0)</f>
        <v>Услуга</v>
      </c>
      <c r="D385" s="10" t="s">
        <v>16</v>
      </c>
      <c r="E385" s="10" t="s">
        <v>17</v>
      </c>
      <c r="F385" s="11">
        <v>45671.0</v>
      </c>
      <c r="G385" s="12">
        <f t="shared" si="1"/>
        <v>1</v>
      </c>
      <c r="H385" s="10"/>
      <c r="I385" s="10" t="str">
        <f>IFNA(VLOOKUP($H385,'Промокоды'!$A$2:$B$115,2,0),"")</f>
        <v/>
      </c>
      <c r="J385" s="10" t="str">
        <f>IFNA(VLOOKUP($I385,'Промокоды'!$E$2:$F$8,2,0),"")</f>
        <v/>
      </c>
      <c r="K385" s="10" t="str">
        <f>IFNA(VLOOKUP($H385,'Промокоды'!$A$2:$C$115,3,0),"")</f>
        <v/>
      </c>
      <c r="L385" s="13">
        <f t="shared" si="2"/>
        <v>0</v>
      </c>
      <c r="M385" s="14">
        <v>4500.0</v>
      </c>
      <c r="N385" s="14">
        <f t="shared" si="3"/>
        <v>4500</v>
      </c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ht="15.75" customHeight="1">
      <c r="A386" s="10">
        <v>385.0</v>
      </c>
      <c r="B386" s="10" t="s">
        <v>15</v>
      </c>
      <c r="C386" s="10" t="str">
        <f>VLOOKUP($E386,'Определяем вид'!$A$2:$B$16,2,0)</f>
        <v>Товар</v>
      </c>
      <c r="D386" s="10" t="s">
        <v>16</v>
      </c>
      <c r="E386" s="10" t="s">
        <v>20</v>
      </c>
      <c r="F386" s="11">
        <v>45671.0</v>
      </c>
      <c r="G386" s="12">
        <f t="shared" si="1"/>
        <v>1</v>
      </c>
      <c r="H386" s="10"/>
      <c r="I386" s="10" t="str">
        <f>IFNA(VLOOKUP($H386,'Промокоды'!$A$2:$B$115,2,0),"")</f>
        <v/>
      </c>
      <c r="J386" s="10" t="str">
        <f>IFNA(VLOOKUP($I386,'Промокоды'!$E$2:$F$8,2,0),"")</f>
        <v/>
      </c>
      <c r="K386" s="10" t="str">
        <f>IFNA(VLOOKUP($H386,'Промокоды'!$A$2:$C$115,3,0),"")</f>
        <v/>
      </c>
      <c r="L386" s="13">
        <f t="shared" si="2"/>
        <v>0</v>
      </c>
      <c r="M386" s="14">
        <v>500.0</v>
      </c>
      <c r="N386" s="14">
        <f t="shared" si="3"/>
        <v>500</v>
      </c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ht="15.75" customHeight="1">
      <c r="A387" s="10">
        <v>386.0</v>
      </c>
      <c r="B387" s="10" t="s">
        <v>15</v>
      </c>
      <c r="C387" s="10" t="str">
        <f>VLOOKUP($E387,'Определяем вид'!$A$2:$B$16,2,0)</f>
        <v>Услуга</v>
      </c>
      <c r="D387" s="10" t="s">
        <v>16</v>
      </c>
      <c r="E387" s="10" t="s">
        <v>18</v>
      </c>
      <c r="F387" s="11">
        <v>45671.0</v>
      </c>
      <c r="G387" s="12">
        <f t="shared" si="1"/>
        <v>1</v>
      </c>
      <c r="H387" s="10"/>
      <c r="I387" s="10" t="str">
        <f>IFNA(VLOOKUP($H387,'Промокоды'!$A$2:$B$115,2,0),"")</f>
        <v/>
      </c>
      <c r="J387" s="10" t="str">
        <f>IFNA(VLOOKUP($I387,'Промокоды'!$E$2:$F$8,2,0),"")</f>
        <v/>
      </c>
      <c r="K387" s="10" t="str">
        <f>IFNA(VLOOKUP($H387,'Промокоды'!$A$2:$C$115,3,0),"")</f>
        <v/>
      </c>
      <c r="L387" s="13">
        <f t="shared" si="2"/>
        <v>0</v>
      </c>
      <c r="M387" s="14">
        <v>3500.0</v>
      </c>
      <c r="N387" s="14">
        <f t="shared" si="3"/>
        <v>3500</v>
      </c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ht="15.75" customHeight="1">
      <c r="A388" s="10">
        <v>387.0</v>
      </c>
      <c r="B388" s="10" t="s">
        <v>15</v>
      </c>
      <c r="C388" s="10" t="str">
        <f>VLOOKUP($E388,'Определяем вид'!$A$2:$B$16,2,0)</f>
        <v>Услуга</v>
      </c>
      <c r="D388" s="10" t="s">
        <v>16</v>
      </c>
      <c r="E388" s="10" t="s">
        <v>18</v>
      </c>
      <c r="F388" s="11">
        <v>45671.0</v>
      </c>
      <c r="G388" s="12">
        <f t="shared" si="1"/>
        <v>1</v>
      </c>
      <c r="H388" s="10"/>
      <c r="I388" s="10" t="str">
        <f>IFNA(VLOOKUP($H388,'Промокоды'!$A$2:$B$115,2,0),"")</f>
        <v/>
      </c>
      <c r="J388" s="10" t="str">
        <f>IFNA(VLOOKUP($I388,'Промокоды'!$E$2:$F$8,2,0),"")</f>
        <v/>
      </c>
      <c r="K388" s="10" t="str">
        <f>IFNA(VLOOKUP($H388,'Промокоды'!$A$2:$C$115,3,0),"")</f>
        <v/>
      </c>
      <c r="L388" s="13">
        <f t="shared" si="2"/>
        <v>0</v>
      </c>
      <c r="M388" s="14">
        <v>3500.0</v>
      </c>
      <c r="N388" s="14">
        <f t="shared" si="3"/>
        <v>3500</v>
      </c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ht="15.75" customHeight="1">
      <c r="A389" s="10">
        <v>388.0</v>
      </c>
      <c r="B389" s="10" t="s">
        <v>15</v>
      </c>
      <c r="C389" s="10" t="str">
        <f>VLOOKUP($E389,'Определяем вид'!$A$2:$B$16,2,0)</f>
        <v>Товар</v>
      </c>
      <c r="D389" s="10" t="s">
        <v>16</v>
      </c>
      <c r="E389" s="10" t="s">
        <v>20</v>
      </c>
      <c r="F389" s="11">
        <v>45671.0</v>
      </c>
      <c r="G389" s="12">
        <f t="shared" si="1"/>
        <v>1</v>
      </c>
      <c r="H389" s="10"/>
      <c r="I389" s="10" t="str">
        <f>IFNA(VLOOKUP($H389,'Промокоды'!$A$2:$B$115,2,0),"")</f>
        <v/>
      </c>
      <c r="J389" s="10" t="str">
        <f>IFNA(VLOOKUP($I389,'Промокоды'!$E$2:$F$8,2,0),"")</f>
        <v/>
      </c>
      <c r="K389" s="10" t="str">
        <f>IFNA(VLOOKUP($H389,'Промокоды'!$A$2:$C$115,3,0),"")</f>
        <v/>
      </c>
      <c r="L389" s="13">
        <f t="shared" si="2"/>
        <v>0</v>
      </c>
      <c r="M389" s="14">
        <v>500.0</v>
      </c>
      <c r="N389" s="14">
        <f t="shared" si="3"/>
        <v>500</v>
      </c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ht="15.75" customHeight="1">
      <c r="A390" s="10">
        <v>389.0</v>
      </c>
      <c r="B390" s="10" t="s">
        <v>15</v>
      </c>
      <c r="C390" s="10" t="str">
        <f>VLOOKUP($E390,'Определяем вид'!$A$2:$B$16,2,0)</f>
        <v>Услуга</v>
      </c>
      <c r="D390" s="10" t="s">
        <v>19</v>
      </c>
      <c r="E390" s="10" t="s">
        <v>17</v>
      </c>
      <c r="F390" s="11">
        <v>45671.0</v>
      </c>
      <c r="G390" s="12">
        <f t="shared" si="1"/>
        <v>1</v>
      </c>
      <c r="H390" s="10"/>
      <c r="I390" s="10" t="str">
        <f>IFNA(VLOOKUP($H390,'Промокоды'!$A$2:$B$115,2,0),"")</f>
        <v/>
      </c>
      <c r="J390" s="10" t="str">
        <f>IFNA(VLOOKUP($I390,'Промокоды'!$E$2:$F$8,2,0),"")</f>
        <v/>
      </c>
      <c r="K390" s="10" t="str">
        <f>IFNA(VLOOKUP($H390,'Промокоды'!$A$2:$C$115,3,0),"")</f>
        <v/>
      </c>
      <c r="L390" s="13">
        <f t="shared" si="2"/>
        <v>0</v>
      </c>
      <c r="M390" s="14">
        <v>4500.0</v>
      </c>
      <c r="N390" s="14">
        <f t="shared" si="3"/>
        <v>4500</v>
      </c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 ht="15.75" customHeight="1">
      <c r="A391" s="10">
        <v>390.0</v>
      </c>
      <c r="B391" s="10" t="s">
        <v>25</v>
      </c>
      <c r="C391" s="10" t="str">
        <f>VLOOKUP($E391,'Определяем вид'!$A$2:$B$16,2,0)</f>
        <v>Товар</v>
      </c>
      <c r="D391" s="10" t="s">
        <v>16</v>
      </c>
      <c r="E391" s="10" t="s">
        <v>33</v>
      </c>
      <c r="F391" s="11">
        <v>45671.0</v>
      </c>
      <c r="G391" s="12">
        <f t="shared" si="1"/>
        <v>1</v>
      </c>
      <c r="H391" s="10"/>
      <c r="I391" s="10" t="str">
        <f>IFNA(VLOOKUP($H391,'Промокоды'!$A$2:$B$115,2,0),"")</f>
        <v/>
      </c>
      <c r="J391" s="10" t="str">
        <f>IFNA(VLOOKUP($I391,'Промокоды'!$E$2:$F$8,2,0),"")</f>
        <v/>
      </c>
      <c r="K391" s="10" t="str">
        <f>IFNA(VLOOKUP($H391,'Промокоды'!$A$2:$C$115,3,0),"")</f>
        <v/>
      </c>
      <c r="L391" s="13">
        <f t="shared" si="2"/>
        <v>0</v>
      </c>
      <c r="M391" s="14">
        <v>1000.0</v>
      </c>
      <c r="N391" s="14">
        <f t="shared" si="3"/>
        <v>1000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ht="15.75" customHeight="1">
      <c r="A392" s="10">
        <v>391.0</v>
      </c>
      <c r="B392" s="10" t="s">
        <v>15</v>
      </c>
      <c r="C392" s="10" t="str">
        <f>VLOOKUP($E392,'Определяем вид'!$A$2:$B$16,2,0)</f>
        <v>Услуга</v>
      </c>
      <c r="D392" s="10" t="s">
        <v>16</v>
      </c>
      <c r="E392" s="10" t="s">
        <v>17</v>
      </c>
      <c r="F392" s="11">
        <v>45671.0</v>
      </c>
      <c r="G392" s="12">
        <f t="shared" si="1"/>
        <v>1</v>
      </c>
      <c r="H392" s="10"/>
      <c r="I392" s="10" t="str">
        <f>IFNA(VLOOKUP($H392,'Промокоды'!$A$2:$B$115,2,0),"")</f>
        <v/>
      </c>
      <c r="J392" s="10" t="str">
        <f>IFNA(VLOOKUP($I392,'Промокоды'!$E$2:$F$8,2,0),"")</f>
        <v/>
      </c>
      <c r="K392" s="10" t="str">
        <f>IFNA(VLOOKUP($H392,'Промокоды'!$A$2:$C$115,3,0),"")</f>
        <v/>
      </c>
      <c r="L392" s="13">
        <f t="shared" si="2"/>
        <v>0</v>
      </c>
      <c r="M392" s="14">
        <v>4500.0</v>
      </c>
      <c r="N392" s="14">
        <f t="shared" si="3"/>
        <v>4500</v>
      </c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ht="15.75" customHeight="1">
      <c r="A393" s="10">
        <v>392.0</v>
      </c>
      <c r="B393" s="10" t="s">
        <v>15</v>
      </c>
      <c r="C393" s="10" t="str">
        <f>VLOOKUP($E393,'Определяем вид'!$A$2:$B$16,2,0)</f>
        <v>Услуга</v>
      </c>
      <c r="D393" s="10" t="s">
        <v>16</v>
      </c>
      <c r="E393" s="10" t="s">
        <v>18</v>
      </c>
      <c r="F393" s="11">
        <v>45671.0</v>
      </c>
      <c r="G393" s="12">
        <f t="shared" si="1"/>
        <v>1</v>
      </c>
      <c r="H393" s="10"/>
      <c r="I393" s="10" t="str">
        <f>IFNA(VLOOKUP($H393,'Промокоды'!$A$2:$B$115,2,0),"")</f>
        <v/>
      </c>
      <c r="J393" s="10" t="str">
        <f>IFNA(VLOOKUP($I393,'Промокоды'!$E$2:$F$8,2,0),"")</f>
        <v/>
      </c>
      <c r="K393" s="10" t="str">
        <f>IFNA(VLOOKUP($H393,'Промокоды'!$A$2:$C$115,3,0),"")</f>
        <v/>
      </c>
      <c r="L393" s="13">
        <f t="shared" si="2"/>
        <v>0</v>
      </c>
      <c r="M393" s="14">
        <v>3500.0</v>
      </c>
      <c r="N393" s="14">
        <f t="shared" si="3"/>
        <v>3500</v>
      </c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 ht="15.75" customHeight="1">
      <c r="A394" s="10">
        <v>393.0</v>
      </c>
      <c r="B394" s="10" t="s">
        <v>25</v>
      </c>
      <c r="C394" s="10" t="str">
        <f>VLOOKUP($E394,'Определяем вид'!$A$2:$B$16,2,0)</f>
        <v>Товар</v>
      </c>
      <c r="D394" s="10" t="s">
        <v>16</v>
      </c>
      <c r="E394" s="10" t="s">
        <v>30</v>
      </c>
      <c r="F394" s="11">
        <v>45672.0</v>
      </c>
      <c r="G394" s="12">
        <f t="shared" si="1"/>
        <v>1</v>
      </c>
      <c r="H394" s="10"/>
      <c r="I394" s="10" t="str">
        <f>IFNA(VLOOKUP($H394,'Промокоды'!$A$2:$B$115,2,0),"")</f>
        <v/>
      </c>
      <c r="J394" s="10" t="str">
        <f>IFNA(VLOOKUP($I394,'Промокоды'!$E$2:$F$8,2,0),"")</f>
        <v/>
      </c>
      <c r="K394" s="10" t="str">
        <f>IFNA(VLOOKUP($H394,'Промокоды'!$A$2:$C$115,3,0),"")</f>
        <v/>
      </c>
      <c r="L394" s="13">
        <f t="shared" si="2"/>
        <v>0</v>
      </c>
      <c r="M394" s="14">
        <v>300.0</v>
      </c>
      <c r="N394" s="14">
        <f t="shared" si="3"/>
        <v>300</v>
      </c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ht="15.75" customHeight="1">
      <c r="A395" s="10">
        <v>394.0</v>
      </c>
      <c r="B395" s="10" t="s">
        <v>15</v>
      </c>
      <c r="C395" s="10" t="str">
        <f>VLOOKUP($E395,'Определяем вид'!$A$2:$B$16,2,0)</f>
        <v>Услуга</v>
      </c>
      <c r="D395" s="10" t="s">
        <v>16</v>
      </c>
      <c r="E395" s="10" t="s">
        <v>17</v>
      </c>
      <c r="F395" s="11">
        <v>45672.0</v>
      </c>
      <c r="G395" s="12">
        <f t="shared" si="1"/>
        <v>1</v>
      </c>
      <c r="H395" s="10"/>
      <c r="I395" s="10" t="str">
        <f>IFNA(VLOOKUP($H395,'Промокоды'!$A$2:$B$115,2,0),"")</f>
        <v/>
      </c>
      <c r="J395" s="10" t="str">
        <f>IFNA(VLOOKUP($I395,'Промокоды'!$E$2:$F$8,2,0),"")</f>
        <v/>
      </c>
      <c r="K395" s="10" t="str">
        <f>IFNA(VLOOKUP($H395,'Промокоды'!$A$2:$C$115,3,0),"")</f>
        <v/>
      </c>
      <c r="L395" s="13">
        <f t="shared" si="2"/>
        <v>0</v>
      </c>
      <c r="M395" s="14">
        <v>4500.0</v>
      </c>
      <c r="N395" s="14">
        <f t="shared" si="3"/>
        <v>4500</v>
      </c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ht="15.75" customHeight="1">
      <c r="A396" s="10">
        <v>395.0</v>
      </c>
      <c r="B396" s="10" t="s">
        <v>15</v>
      </c>
      <c r="C396" s="10" t="str">
        <f>VLOOKUP($E396,'Определяем вид'!$A$2:$B$16,2,0)</f>
        <v>Услуга</v>
      </c>
      <c r="D396" s="10" t="s">
        <v>16</v>
      </c>
      <c r="E396" s="10" t="s">
        <v>21</v>
      </c>
      <c r="F396" s="11">
        <v>45672.0</v>
      </c>
      <c r="G396" s="12">
        <f t="shared" si="1"/>
        <v>1</v>
      </c>
      <c r="H396" s="10"/>
      <c r="I396" s="10" t="str">
        <f>IFNA(VLOOKUP($H396,'Промокоды'!$A$2:$B$115,2,0),"")</f>
        <v/>
      </c>
      <c r="J396" s="10" t="str">
        <f>IFNA(VLOOKUP($I396,'Промокоды'!$E$2:$F$8,2,0),"")</f>
        <v/>
      </c>
      <c r="K396" s="10" t="str">
        <f>IFNA(VLOOKUP($H396,'Промокоды'!$A$2:$C$115,3,0),"")</f>
        <v/>
      </c>
      <c r="L396" s="13">
        <f t="shared" si="2"/>
        <v>0</v>
      </c>
      <c r="M396" s="14">
        <v>5500.0</v>
      </c>
      <c r="N396" s="14">
        <f t="shared" si="3"/>
        <v>5500</v>
      </c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ht="15.75" customHeight="1">
      <c r="A397" s="10">
        <v>396.0</v>
      </c>
      <c r="B397" s="10" t="s">
        <v>15</v>
      </c>
      <c r="C397" s="10" t="str">
        <f>VLOOKUP($E397,'Определяем вид'!$A$2:$B$16,2,0)</f>
        <v>Услуга</v>
      </c>
      <c r="D397" s="10" t="s">
        <v>16</v>
      </c>
      <c r="E397" s="10" t="s">
        <v>21</v>
      </c>
      <c r="F397" s="11">
        <v>45672.0</v>
      </c>
      <c r="G397" s="12">
        <f t="shared" si="1"/>
        <v>1</v>
      </c>
      <c r="H397" s="10"/>
      <c r="I397" s="10" t="str">
        <f>IFNA(VLOOKUP($H397,'Промокоды'!$A$2:$B$115,2,0),"")</f>
        <v/>
      </c>
      <c r="J397" s="10" t="str">
        <f>IFNA(VLOOKUP($I397,'Промокоды'!$E$2:$F$8,2,0),"")</f>
        <v/>
      </c>
      <c r="K397" s="10" t="str">
        <f>IFNA(VLOOKUP($H397,'Промокоды'!$A$2:$C$115,3,0),"")</f>
        <v/>
      </c>
      <c r="L397" s="13">
        <f t="shared" si="2"/>
        <v>0</v>
      </c>
      <c r="M397" s="14">
        <v>5500.0</v>
      </c>
      <c r="N397" s="14">
        <f t="shared" si="3"/>
        <v>5500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ht="15.75" customHeight="1">
      <c r="A398" s="10">
        <v>397.0</v>
      </c>
      <c r="B398" s="10" t="s">
        <v>15</v>
      </c>
      <c r="C398" s="10" t="str">
        <f>VLOOKUP($E398,'Определяем вид'!$A$2:$B$16,2,0)</f>
        <v>Услуга</v>
      </c>
      <c r="D398" s="10" t="s">
        <v>19</v>
      </c>
      <c r="E398" s="10" t="s">
        <v>21</v>
      </c>
      <c r="F398" s="11">
        <v>45672.0</v>
      </c>
      <c r="G398" s="12">
        <f t="shared" si="1"/>
        <v>1</v>
      </c>
      <c r="H398" s="10"/>
      <c r="I398" s="10" t="str">
        <f>IFNA(VLOOKUP($H398,'Промокоды'!$A$2:$B$115,2,0),"")</f>
        <v/>
      </c>
      <c r="J398" s="10" t="str">
        <f>IFNA(VLOOKUP($I398,'Промокоды'!$E$2:$F$8,2,0),"")</f>
        <v/>
      </c>
      <c r="K398" s="10" t="str">
        <f>IFNA(VLOOKUP($H398,'Промокоды'!$A$2:$C$115,3,0),"")</f>
        <v/>
      </c>
      <c r="L398" s="13">
        <f t="shared" si="2"/>
        <v>0</v>
      </c>
      <c r="M398" s="14">
        <v>5500.0</v>
      </c>
      <c r="N398" s="14">
        <f t="shared" si="3"/>
        <v>5500</v>
      </c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ht="15.75" customHeight="1">
      <c r="A399" s="10">
        <v>398.0</v>
      </c>
      <c r="B399" s="10" t="s">
        <v>25</v>
      </c>
      <c r="C399" s="10" t="str">
        <f>VLOOKUP($E399,'Определяем вид'!$A$2:$B$16,2,0)</f>
        <v>Товар</v>
      </c>
      <c r="D399" s="10" t="s">
        <v>16</v>
      </c>
      <c r="E399" s="10" t="s">
        <v>33</v>
      </c>
      <c r="F399" s="11">
        <v>45672.0</v>
      </c>
      <c r="G399" s="12">
        <f t="shared" si="1"/>
        <v>1</v>
      </c>
      <c r="H399" s="10"/>
      <c r="I399" s="10" t="str">
        <f>IFNA(VLOOKUP($H399,'Промокоды'!$A$2:$B$115,2,0),"")</f>
        <v/>
      </c>
      <c r="J399" s="10" t="str">
        <f>IFNA(VLOOKUP($I399,'Промокоды'!$E$2:$F$8,2,0),"")</f>
        <v/>
      </c>
      <c r="K399" s="10" t="str">
        <f>IFNA(VLOOKUP($H399,'Промокоды'!$A$2:$C$115,3,0),"")</f>
        <v/>
      </c>
      <c r="L399" s="13">
        <f t="shared" si="2"/>
        <v>0</v>
      </c>
      <c r="M399" s="14">
        <v>1000.0</v>
      </c>
      <c r="N399" s="14">
        <f t="shared" si="3"/>
        <v>1000</v>
      </c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ht="15.75" customHeight="1">
      <c r="A400" s="10">
        <v>399.0</v>
      </c>
      <c r="B400" s="10" t="s">
        <v>15</v>
      </c>
      <c r="C400" s="10" t="str">
        <f>VLOOKUP($E400,'Определяем вид'!$A$2:$B$16,2,0)</f>
        <v>Услуга</v>
      </c>
      <c r="D400" s="10" t="s">
        <v>16</v>
      </c>
      <c r="E400" s="10" t="s">
        <v>21</v>
      </c>
      <c r="F400" s="11">
        <v>45672.0</v>
      </c>
      <c r="G400" s="12">
        <f t="shared" si="1"/>
        <v>1</v>
      </c>
      <c r="H400" s="10"/>
      <c r="I400" s="10" t="str">
        <f>IFNA(VLOOKUP($H400,'Промокоды'!$A$2:$B$115,2,0),"")</f>
        <v/>
      </c>
      <c r="J400" s="10" t="str">
        <f>IFNA(VLOOKUP($I400,'Промокоды'!$E$2:$F$8,2,0),"")</f>
        <v/>
      </c>
      <c r="K400" s="10" t="str">
        <f>IFNA(VLOOKUP($H400,'Промокоды'!$A$2:$C$115,3,0),"")</f>
        <v/>
      </c>
      <c r="L400" s="13">
        <f t="shared" si="2"/>
        <v>0</v>
      </c>
      <c r="M400" s="14">
        <v>5500.0</v>
      </c>
      <c r="N400" s="14">
        <f t="shared" si="3"/>
        <v>5500</v>
      </c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 ht="15.75" customHeight="1">
      <c r="A401" s="10">
        <v>400.0</v>
      </c>
      <c r="B401" s="10" t="s">
        <v>15</v>
      </c>
      <c r="C401" s="10" t="str">
        <f>VLOOKUP($E401,'Определяем вид'!$A$2:$B$16,2,0)</f>
        <v>Услуга</v>
      </c>
      <c r="D401" s="10" t="s">
        <v>16</v>
      </c>
      <c r="E401" s="10" t="s">
        <v>17</v>
      </c>
      <c r="F401" s="11">
        <v>45672.0</v>
      </c>
      <c r="G401" s="12">
        <f t="shared" si="1"/>
        <v>1</v>
      </c>
      <c r="H401" s="10"/>
      <c r="I401" s="10" t="str">
        <f>IFNA(VLOOKUP($H401,'Промокоды'!$A$2:$B$115,2,0),"")</f>
        <v/>
      </c>
      <c r="J401" s="10" t="str">
        <f>IFNA(VLOOKUP($I401,'Промокоды'!$E$2:$F$8,2,0),"")</f>
        <v/>
      </c>
      <c r="K401" s="10" t="str">
        <f>IFNA(VLOOKUP($H401,'Промокоды'!$A$2:$C$115,3,0),"")</f>
        <v/>
      </c>
      <c r="L401" s="13">
        <f t="shared" si="2"/>
        <v>0</v>
      </c>
      <c r="M401" s="14">
        <v>4500.0</v>
      </c>
      <c r="N401" s="14">
        <f t="shared" si="3"/>
        <v>4500</v>
      </c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ht="15.75" customHeight="1">
      <c r="A402" s="10">
        <v>401.0</v>
      </c>
      <c r="B402" s="10" t="s">
        <v>15</v>
      </c>
      <c r="C402" s="10" t="str">
        <f>VLOOKUP($E402,'Определяем вид'!$A$2:$B$16,2,0)</f>
        <v>Услуга</v>
      </c>
      <c r="D402" s="10" t="s">
        <v>19</v>
      </c>
      <c r="E402" s="10" t="s">
        <v>17</v>
      </c>
      <c r="F402" s="11">
        <v>45672.0</v>
      </c>
      <c r="G402" s="12">
        <f t="shared" si="1"/>
        <v>1</v>
      </c>
      <c r="H402" s="10"/>
      <c r="I402" s="10" t="str">
        <f>IFNA(VLOOKUP($H402,'Промокоды'!$A$2:$B$115,2,0),"")</f>
        <v/>
      </c>
      <c r="J402" s="10" t="str">
        <f>IFNA(VLOOKUP($I402,'Промокоды'!$E$2:$F$8,2,0),"")</f>
        <v/>
      </c>
      <c r="K402" s="10" t="str">
        <f>IFNA(VLOOKUP($H402,'Промокоды'!$A$2:$C$115,3,0),"")</f>
        <v/>
      </c>
      <c r="L402" s="13">
        <f t="shared" si="2"/>
        <v>0</v>
      </c>
      <c r="M402" s="14">
        <v>4500.0</v>
      </c>
      <c r="N402" s="14">
        <f t="shared" si="3"/>
        <v>4500</v>
      </c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ht="15.75" customHeight="1">
      <c r="A403" s="10">
        <v>402.0</v>
      </c>
      <c r="B403" s="10" t="s">
        <v>15</v>
      </c>
      <c r="C403" s="10" t="str">
        <f>VLOOKUP($E403,'Определяем вид'!$A$2:$B$16,2,0)</f>
        <v>Товар</v>
      </c>
      <c r="D403" s="10" t="s">
        <v>16</v>
      </c>
      <c r="E403" s="10" t="s">
        <v>23</v>
      </c>
      <c r="F403" s="11">
        <v>45672.0</v>
      </c>
      <c r="G403" s="12">
        <f t="shared" si="1"/>
        <v>1</v>
      </c>
      <c r="H403" s="10"/>
      <c r="I403" s="10" t="str">
        <f>IFNA(VLOOKUP($H403,'Промокоды'!$A$2:$B$115,2,0),"")</f>
        <v/>
      </c>
      <c r="J403" s="10" t="str">
        <f>IFNA(VLOOKUP($I403,'Промокоды'!$E$2:$F$8,2,0),"")</f>
        <v/>
      </c>
      <c r="K403" s="10" t="str">
        <f>IFNA(VLOOKUP($H403,'Промокоды'!$A$2:$C$115,3,0),"")</f>
        <v/>
      </c>
      <c r="L403" s="13">
        <f t="shared" si="2"/>
        <v>0</v>
      </c>
      <c r="M403" s="14">
        <v>1000.0</v>
      </c>
      <c r="N403" s="14">
        <f t="shared" si="3"/>
        <v>1000</v>
      </c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ht="15.75" customHeight="1">
      <c r="A404" s="10">
        <v>403.0</v>
      </c>
      <c r="B404" s="10" t="s">
        <v>15</v>
      </c>
      <c r="C404" s="10" t="str">
        <f>VLOOKUP($E404,'Определяем вид'!$A$2:$B$16,2,0)</f>
        <v>Товар</v>
      </c>
      <c r="D404" s="10" t="s">
        <v>16</v>
      </c>
      <c r="E404" s="10" t="s">
        <v>20</v>
      </c>
      <c r="F404" s="11">
        <v>45672.0</v>
      </c>
      <c r="G404" s="12">
        <f t="shared" si="1"/>
        <v>1</v>
      </c>
      <c r="H404" s="10"/>
      <c r="I404" s="10" t="str">
        <f>IFNA(VLOOKUP($H404,'Промокоды'!$A$2:$B$115,2,0),"")</f>
        <v/>
      </c>
      <c r="J404" s="10" t="str">
        <f>IFNA(VLOOKUP($I404,'Промокоды'!$E$2:$F$8,2,0),"")</f>
        <v/>
      </c>
      <c r="K404" s="10" t="str">
        <f>IFNA(VLOOKUP($H404,'Промокоды'!$A$2:$C$115,3,0),"")</f>
        <v/>
      </c>
      <c r="L404" s="13">
        <f t="shared" si="2"/>
        <v>0</v>
      </c>
      <c r="M404" s="14">
        <v>500.0</v>
      </c>
      <c r="N404" s="14">
        <f t="shared" si="3"/>
        <v>500</v>
      </c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ht="15.75" customHeight="1">
      <c r="A405" s="10">
        <v>404.0</v>
      </c>
      <c r="B405" s="10" t="s">
        <v>15</v>
      </c>
      <c r="C405" s="10" t="str">
        <f>VLOOKUP($E405,'Определяем вид'!$A$2:$B$16,2,0)</f>
        <v>Услуга</v>
      </c>
      <c r="D405" s="10" t="s">
        <v>16</v>
      </c>
      <c r="E405" s="10" t="s">
        <v>21</v>
      </c>
      <c r="F405" s="11">
        <v>45672.0</v>
      </c>
      <c r="G405" s="12">
        <f t="shared" si="1"/>
        <v>1</v>
      </c>
      <c r="H405" s="10"/>
      <c r="I405" s="10" t="str">
        <f>IFNA(VLOOKUP($H405,'Промокоды'!$A$2:$B$115,2,0),"")</f>
        <v/>
      </c>
      <c r="J405" s="10" t="str">
        <f>IFNA(VLOOKUP($I405,'Промокоды'!$E$2:$F$8,2,0),"")</f>
        <v/>
      </c>
      <c r="K405" s="10" t="str">
        <f>IFNA(VLOOKUP($H405,'Промокоды'!$A$2:$C$115,3,0),"")</f>
        <v/>
      </c>
      <c r="L405" s="13">
        <f t="shared" si="2"/>
        <v>0</v>
      </c>
      <c r="M405" s="14">
        <v>5500.0</v>
      </c>
      <c r="N405" s="14">
        <f t="shared" si="3"/>
        <v>5500</v>
      </c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 ht="15.75" customHeight="1">
      <c r="A406" s="10">
        <v>405.0</v>
      </c>
      <c r="B406" s="10" t="s">
        <v>15</v>
      </c>
      <c r="C406" s="10" t="str">
        <f>VLOOKUP($E406,'Определяем вид'!$A$2:$B$16,2,0)</f>
        <v>Товар</v>
      </c>
      <c r="D406" s="10" t="s">
        <v>16</v>
      </c>
      <c r="E406" s="10" t="s">
        <v>28</v>
      </c>
      <c r="F406" s="11">
        <v>45672.0</v>
      </c>
      <c r="G406" s="12">
        <f t="shared" si="1"/>
        <v>1</v>
      </c>
      <c r="H406" s="10"/>
      <c r="I406" s="10" t="str">
        <f>IFNA(VLOOKUP($H406,'Промокоды'!$A$2:$B$115,2,0),"")</f>
        <v/>
      </c>
      <c r="J406" s="10" t="str">
        <f>IFNA(VLOOKUP($I406,'Промокоды'!$E$2:$F$8,2,0),"")</f>
        <v/>
      </c>
      <c r="K406" s="10" t="str">
        <f>IFNA(VLOOKUP($H406,'Промокоды'!$A$2:$C$115,3,0),"")</f>
        <v/>
      </c>
      <c r="L406" s="13">
        <f t="shared" si="2"/>
        <v>0</v>
      </c>
      <c r="M406" s="14">
        <v>300.0</v>
      </c>
      <c r="N406" s="14">
        <f t="shared" si="3"/>
        <v>300</v>
      </c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ht="15.75" customHeight="1">
      <c r="A407" s="10">
        <v>406.0</v>
      </c>
      <c r="B407" s="10" t="s">
        <v>15</v>
      </c>
      <c r="C407" s="10" t="str">
        <f>VLOOKUP($E407,'Определяем вид'!$A$2:$B$16,2,0)</f>
        <v>Товар</v>
      </c>
      <c r="D407" s="10" t="s">
        <v>16</v>
      </c>
      <c r="E407" s="10" t="s">
        <v>23</v>
      </c>
      <c r="F407" s="11">
        <v>45672.0</v>
      </c>
      <c r="G407" s="12">
        <f t="shared" si="1"/>
        <v>1</v>
      </c>
      <c r="H407" s="10"/>
      <c r="I407" s="10" t="str">
        <f>IFNA(VLOOKUP($H407,'Промокоды'!$A$2:$B$115,2,0),"")</f>
        <v/>
      </c>
      <c r="J407" s="10" t="str">
        <f>IFNA(VLOOKUP($I407,'Промокоды'!$E$2:$F$8,2,0),"")</f>
        <v/>
      </c>
      <c r="K407" s="10" t="str">
        <f>IFNA(VLOOKUP($H407,'Промокоды'!$A$2:$C$115,3,0),"")</f>
        <v/>
      </c>
      <c r="L407" s="13">
        <f t="shared" si="2"/>
        <v>0</v>
      </c>
      <c r="M407" s="14">
        <v>1000.0</v>
      </c>
      <c r="N407" s="14">
        <f t="shared" si="3"/>
        <v>1000</v>
      </c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ht="15.75" customHeight="1">
      <c r="A408" s="10">
        <v>407.0</v>
      </c>
      <c r="B408" s="10" t="s">
        <v>15</v>
      </c>
      <c r="C408" s="10" t="str">
        <f>VLOOKUP($E408,'Определяем вид'!$A$2:$B$16,2,0)</f>
        <v>Услуга</v>
      </c>
      <c r="D408" s="10" t="s">
        <v>16</v>
      </c>
      <c r="E408" s="10" t="s">
        <v>18</v>
      </c>
      <c r="F408" s="11">
        <v>45672.0</v>
      </c>
      <c r="G408" s="12">
        <f t="shared" si="1"/>
        <v>1</v>
      </c>
      <c r="H408" s="10"/>
      <c r="I408" s="10" t="str">
        <f>IFNA(VLOOKUP($H408,'Промокоды'!$A$2:$B$115,2,0),"")</f>
        <v/>
      </c>
      <c r="J408" s="10" t="str">
        <f>IFNA(VLOOKUP($I408,'Промокоды'!$E$2:$F$8,2,0),"")</f>
        <v/>
      </c>
      <c r="K408" s="10" t="str">
        <f>IFNA(VLOOKUP($H408,'Промокоды'!$A$2:$C$115,3,0),"")</f>
        <v/>
      </c>
      <c r="L408" s="13">
        <f t="shared" si="2"/>
        <v>0</v>
      </c>
      <c r="M408" s="14">
        <v>3500.0</v>
      </c>
      <c r="N408" s="14">
        <f t="shared" si="3"/>
        <v>3500</v>
      </c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ht="15.75" customHeight="1">
      <c r="A409" s="10">
        <v>408.0</v>
      </c>
      <c r="B409" s="10" t="s">
        <v>15</v>
      </c>
      <c r="C409" s="10" t="str">
        <f>VLOOKUP($E409,'Определяем вид'!$A$2:$B$16,2,0)</f>
        <v>Товар</v>
      </c>
      <c r="D409" s="10" t="s">
        <v>16</v>
      </c>
      <c r="E409" s="10" t="s">
        <v>23</v>
      </c>
      <c r="F409" s="11">
        <v>45672.0</v>
      </c>
      <c r="G409" s="12">
        <f t="shared" si="1"/>
        <v>1</v>
      </c>
      <c r="H409" s="10"/>
      <c r="I409" s="10" t="str">
        <f>IFNA(VLOOKUP($H409,'Промокоды'!$A$2:$B$115,2,0),"")</f>
        <v/>
      </c>
      <c r="J409" s="10" t="str">
        <f>IFNA(VLOOKUP($I409,'Промокоды'!$E$2:$F$8,2,0),"")</f>
        <v/>
      </c>
      <c r="K409" s="10" t="str">
        <f>IFNA(VLOOKUP($H409,'Промокоды'!$A$2:$C$115,3,0),"")</f>
        <v/>
      </c>
      <c r="L409" s="13">
        <f t="shared" si="2"/>
        <v>0</v>
      </c>
      <c r="M409" s="14">
        <v>1000.0</v>
      </c>
      <c r="N409" s="14">
        <f t="shared" si="3"/>
        <v>1000</v>
      </c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ht="15.75" customHeight="1">
      <c r="A410" s="10">
        <v>409.0</v>
      </c>
      <c r="B410" s="10" t="s">
        <v>15</v>
      </c>
      <c r="C410" s="10" t="str">
        <f>VLOOKUP($E410,'Определяем вид'!$A$2:$B$16,2,0)</f>
        <v>Услуга</v>
      </c>
      <c r="D410" s="10" t="s">
        <v>16</v>
      </c>
      <c r="E410" s="10" t="s">
        <v>21</v>
      </c>
      <c r="F410" s="11">
        <v>45672.0</v>
      </c>
      <c r="G410" s="12">
        <f t="shared" si="1"/>
        <v>1</v>
      </c>
      <c r="H410" s="10"/>
      <c r="I410" s="10" t="str">
        <f>IFNA(VLOOKUP($H410,'Промокоды'!$A$2:$B$115,2,0),"")</f>
        <v/>
      </c>
      <c r="J410" s="10" t="str">
        <f>IFNA(VLOOKUP($I410,'Промокоды'!$E$2:$F$8,2,0),"")</f>
        <v/>
      </c>
      <c r="K410" s="10" t="str">
        <f>IFNA(VLOOKUP($H410,'Промокоды'!$A$2:$C$115,3,0),"")</f>
        <v/>
      </c>
      <c r="L410" s="13">
        <f t="shared" si="2"/>
        <v>0</v>
      </c>
      <c r="M410" s="14">
        <v>5500.0</v>
      </c>
      <c r="N410" s="14">
        <f t="shared" si="3"/>
        <v>5500</v>
      </c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ht="15.75" customHeight="1">
      <c r="A411" s="10">
        <v>410.0</v>
      </c>
      <c r="B411" s="10" t="s">
        <v>15</v>
      </c>
      <c r="C411" s="10" t="str">
        <f>VLOOKUP($E411,'Определяем вид'!$A$2:$B$16,2,0)</f>
        <v>Услуга</v>
      </c>
      <c r="D411" s="10" t="s">
        <v>16</v>
      </c>
      <c r="E411" s="10" t="s">
        <v>17</v>
      </c>
      <c r="F411" s="11">
        <v>45672.0</v>
      </c>
      <c r="G411" s="12">
        <f t="shared" si="1"/>
        <v>1</v>
      </c>
      <c r="H411" s="10" t="s">
        <v>74</v>
      </c>
      <c r="I411" s="10">
        <f>IFNA(VLOOKUP($H411,'Промокоды'!$A$2:$B$115,2,0),"")</f>
        <v>4</v>
      </c>
      <c r="J411" s="10" t="str">
        <f>IFNA(VLOOKUP($I411,'Промокоды'!$E$2:$F$8,2,0),"")</f>
        <v>Посты в Telegram</v>
      </c>
      <c r="K411" s="10">
        <f>IFNA(VLOOKUP($H411,'Промокоды'!$A$2:$C$115,3,0),"")</f>
        <v>0.5</v>
      </c>
      <c r="L411" s="13">
        <f t="shared" si="2"/>
        <v>2250</v>
      </c>
      <c r="M411" s="14">
        <v>4500.0</v>
      </c>
      <c r="N411" s="14">
        <f t="shared" si="3"/>
        <v>2250</v>
      </c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ht="15.75" customHeight="1">
      <c r="A412" s="10">
        <v>411.0</v>
      </c>
      <c r="B412" s="10" t="s">
        <v>15</v>
      </c>
      <c r="C412" s="10" t="str">
        <f>VLOOKUP($E412,'Определяем вид'!$A$2:$B$16,2,0)</f>
        <v>Услуга</v>
      </c>
      <c r="D412" s="10" t="s">
        <v>19</v>
      </c>
      <c r="E412" s="10" t="s">
        <v>18</v>
      </c>
      <c r="F412" s="11">
        <v>45672.0</v>
      </c>
      <c r="G412" s="12">
        <f t="shared" si="1"/>
        <v>1</v>
      </c>
      <c r="H412" s="10"/>
      <c r="I412" s="10" t="str">
        <f>IFNA(VLOOKUP($H412,'Промокоды'!$A$2:$B$115,2,0),"")</f>
        <v/>
      </c>
      <c r="J412" s="10" t="str">
        <f>IFNA(VLOOKUP($I412,'Промокоды'!$E$2:$F$8,2,0),"")</f>
        <v/>
      </c>
      <c r="K412" s="10" t="str">
        <f>IFNA(VLOOKUP($H412,'Промокоды'!$A$2:$C$115,3,0),"")</f>
        <v/>
      </c>
      <c r="L412" s="13">
        <f t="shared" si="2"/>
        <v>0</v>
      </c>
      <c r="M412" s="15">
        <v>3500.0</v>
      </c>
      <c r="N412" s="14">
        <f t="shared" si="3"/>
        <v>3500</v>
      </c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ht="15.75" customHeight="1">
      <c r="A413" s="10">
        <v>412.0</v>
      </c>
      <c r="B413" s="10" t="s">
        <v>15</v>
      </c>
      <c r="C413" s="10" t="str">
        <f>VLOOKUP($E413,'Определяем вид'!$A$2:$B$16,2,0)</f>
        <v>Услуга</v>
      </c>
      <c r="D413" s="10" t="s">
        <v>16</v>
      </c>
      <c r="E413" s="10" t="s">
        <v>18</v>
      </c>
      <c r="F413" s="11">
        <v>45672.0</v>
      </c>
      <c r="G413" s="12">
        <f t="shared" si="1"/>
        <v>1</v>
      </c>
      <c r="H413" s="10"/>
      <c r="I413" s="10" t="str">
        <f>IFNA(VLOOKUP($H413,'Промокоды'!$A$2:$B$115,2,0),"")</f>
        <v/>
      </c>
      <c r="J413" s="10" t="str">
        <f>IFNA(VLOOKUP($I413,'Промокоды'!$E$2:$F$8,2,0),"")</f>
        <v/>
      </c>
      <c r="K413" s="10" t="str">
        <f>IFNA(VLOOKUP($H413,'Промокоды'!$A$2:$C$115,3,0),"")</f>
        <v/>
      </c>
      <c r="L413" s="13">
        <f t="shared" si="2"/>
        <v>0</v>
      </c>
      <c r="M413" s="14">
        <v>3500.0</v>
      </c>
      <c r="N413" s="14">
        <f t="shared" si="3"/>
        <v>3500</v>
      </c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ht="15.75" customHeight="1">
      <c r="A414" s="10">
        <v>413.0</v>
      </c>
      <c r="B414" s="10" t="s">
        <v>15</v>
      </c>
      <c r="C414" s="10" t="str">
        <f>VLOOKUP($E414,'Определяем вид'!$A$2:$B$16,2,0)</f>
        <v>Услуга</v>
      </c>
      <c r="D414" s="10" t="s">
        <v>19</v>
      </c>
      <c r="E414" s="10" t="s">
        <v>17</v>
      </c>
      <c r="F414" s="11">
        <v>45672.0</v>
      </c>
      <c r="G414" s="12">
        <f t="shared" si="1"/>
        <v>1</v>
      </c>
      <c r="H414" s="10"/>
      <c r="I414" s="10" t="str">
        <f>IFNA(VLOOKUP($H414,'Промокоды'!$A$2:$B$115,2,0),"")</f>
        <v/>
      </c>
      <c r="J414" s="10" t="str">
        <f>IFNA(VLOOKUP($I414,'Промокоды'!$E$2:$F$8,2,0),"")</f>
        <v/>
      </c>
      <c r="K414" s="10" t="str">
        <f>IFNA(VLOOKUP($H414,'Промокоды'!$A$2:$C$115,3,0),"")</f>
        <v/>
      </c>
      <c r="L414" s="13">
        <f t="shared" si="2"/>
        <v>0</v>
      </c>
      <c r="M414" s="14">
        <v>4500.0</v>
      </c>
      <c r="N414" s="14">
        <f t="shared" si="3"/>
        <v>4500</v>
      </c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ht="15.75" customHeight="1">
      <c r="A415" s="10">
        <v>414.0</v>
      </c>
      <c r="B415" s="10" t="s">
        <v>15</v>
      </c>
      <c r="C415" s="10" t="str">
        <f>VLOOKUP($E415,'Определяем вид'!$A$2:$B$16,2,0)</f>
        <v>Услуга</v>
      </c>
      <c r="D415" s="10" t="s">
        <v>19</v>
      </c>
      <c r="E415" s="10" t="s">
        <v>21</v>
      </c>
      <c r="F415" s="11">
        <v>45672.0</v>
      </c>
      <c r="G415" s="12">
        <f t="shared" si="1"/>
        <v>1</v>
      </c>
      <c r="H415" s="10"/>
      <c r="I415" s="10" t="str">
        <f>IFNA(VLOOKUP($H415,'Промокоды'!$A$2:$B$115,2,0),"")</f>
        <v/>
      </c>
      <c r="J415" s="10" t="str">
        <f>IFNA(VLOOKUP($I415,'Промокоды'!$E$2:$F$8,2,0),"")</f>
        <v/>
      </c>
      <c r="K415" s="10" t="str">
        <f>IFNA(VLOOKUP($H415,'Промокоды'!$A$2:$C$115,3,0),"")</f>
        <v/>
      </c>
      <c r="L415" s="13">
        <f t="shared" si="2"/>
        <v>0</v>
      </c>
      <c r="M415" s="14">
        <v>5500.0</v>
      </c>
      <c r="N415" s="14">
        <f t="shared" si="3"/>
        <v>5500</v>
      </c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ht="15.75" customHeight="1">
      <c r="A416" s="10">
        <v>415.0</v>
      </c>
      <c r="B416" s="10" t="s">
        <v>25</v>
      </c>
      <c r="C416" s="10" t="str">
        <f>VLOOKUP($E416,'Определяем вид'!$A$2:$B$16,2,0)</f>
        <v>Товар</v>
      </c>
      <c r="D416" s="10" t="s">
        <v>16</v>
      </c>
      <c r="E416" s="10" t="s">
        <v>35</v>
      </c>
      <c r="F416" s="11">
        <v>45672.0</v>
      </c>
      <c r="G416" s="12">
        <f t="shared" si="1"/>
        <v>1</v>
      </c>
      <c r="H416" s="10"/>
      <c r="I416" s="10" t="str">
        <f>IFNA(VLOOKUP($H416,'Промокоды'!$A$2:$B$115,2,0),"")</f>
        <v/>
      </c>
      <c r="J416" s="10" t="str">
        <f>IFNA(VLOOKUP($I416,'Промокоды'!$E$2:$F$8,2,0),"")</f>
        <v/>
      </c>
      <c r="K416" s="10" t="str">
        <f>IFNA(VLOOKUP($H416,'Промокоды'!$A$2:$C$115,3,0),"")</f>
        <v/>
      </c>
      <c r="L416" s="13">
        <f t="shared" si="2"/>
        <v>0</v>
      </c>
      <c r="M416" s="14">
        <v>500.0</v>
      </c>
      <c r="N416" s="14">
        <f t="shared" si="3"/>
        <v>500</v>
      </c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ht="15.75" customHeight="1">
      <c r="A417" s="10">
        <v>416.0</v>
      </c>
      <c r="B417" s="10" t="s">
        <v>15</v>
      </c>
      <c r="C417" s="10" t="str">
        <f>VLOOKUP($E417,'Определяем вид'!$A$2:$B$16,2,0)</f>
        <v>Услуга</v>
      </c>
      <c r="D417" s="10" t="s">
        <v>16</v>
      </c>
      <c r="E417" s="10" t="s">
        <v>18</v>
      </c>
      <c r="F417" s="11">
        <v>45672.0</v>
      </c>
      <c r="G417" s="12">
        <f t="shared" si="1"/>
        <v>1</v>
      </c>
      <c r="H417" s="10"/>
      <c r="I417" s="10" t="str">
        <f>IFNA(VLOOKUP($H417,'Промокоды'!$A$2:$B$115,2,0),"")</f>
        <v/>
      </c>
      <c r="J417" s="10" t="str">
        <f>IFNA(VLOOKUP($I417,'Промокоды'!$E$2:$F$8,2,0),"")</f>
        <v/>
      </c>
      <c r="K417" s="10" t="str">
        <f>IFNA(VLOOKUP($H417,'Промокоды'!$A$2:$C$115,3,0),"")</f>
        <v/>
      </c>
      <c r="L417" s="13">
        <f t="shared" si="2"/>
        <v>0</v>
      </c>
      <c r="M417" s="14">
        <v>3500.0</v>
      </c>
      <c r="N417" s="14">
        <f t="shared" si="3"/>
        <v>3500</v>
      </c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ht="15.75" customHeight="1">
      <c r="A418" s="10">
        <v>417.0</v>
      </c>
      <c r="B418" s="10" t="s">
        <v>15</v>
      </c>
      <c r="C418" s="10" t="str">
        <f>VLOOKUP($E418,'Определяем вид'!$A$2:$B$16,2,0)</f>
        <v>Услуга</v>
      </c>
      <c r="D418" s="10" t="s">
        <v>16</v>
      </c>
      <c r="E418" s="10" t="s">
        <v>17</v>
      </c>
      <c r="F418" s="11">
        <v>45672.0</v>
      </c>
      <c r="G418" s="12">
        <f t="shared" si="1"/>
        <v>1</v>
      </c>
      <c r="H418" s="10"/>
      <c r="I418" s="10" t="str">
        <f>IFNA(VLOOKUP($H418,'Промокоды'!$A$2:$B$115,2,0),"")</f>
        <v/>
      </c>
      <c r="J418" s="10" t="str">
        <f>IFNA(VLOOKUP($I418,'Промокоды'!$E$2:$F$8,2,0),"")</f>
        <v/>
      </c>
      <c r="K418" s="10" t="str">
        <f>IFNA(VLOOKUP($H418,'Промокоды'!$A$2:$C$115,3,0),"")</f>
        <v/>
      </c>
      <c r="L418" s="13">
        <f t="shared" si="2"/>
        <v>0</v>
      </c>
      <c r="M418" s="14">
        <v>4500.0</v>
      </c>
      <c r="N418" s="14">
        <f t="shared" si="3"/>
        <v>4500</v>
      </c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ht="15.75" customHeight="1">
      <c r="A419" s="10">
        <v>418.0</v>
      </c>
      <c r="B419" s="10" t="s">
        <v>15</v>
      </c>
      <c r="C419" s="10" t="str">
        <f>VLOOKUP($E419,'Определяем вид'!$A$2:$B$16,2,0)</f>
        <v>Услуга</v>
      </c>
      <c r="D419" s="16" t="s">
        <v>16</v>
      </c>
      <c r="E419" s="10" t="s">
        <v>17</v>
      </c>
      <c r="F419" s="11">
        <v>45672.0</v>
      </c>
      <c r="G419" s="12">
        <f t="shared" si="1"/>
        <v>1</v>
      </c>
      <c r="H419" s="10"/>
      <c r="I419" s="10" t="str">
        <f>IFNA(VLOOKUP($H419,'Промокоды'!$A$2:$B$115,2,0),"")</f>
        <v/>
      </c>
      <c r="J419" s="10" t="str">
        <f>IFNA(VLOOKUP($I419,'Промокоды'!$E$2:$F$8,2,0),"")</f>
        <v/>
      </c>
      <c r="K419" s="10" t="str">
        <f>IFNA(VLOOKUP($H419,'Промокоды'!$A$2:$C$115,3,0),"")</f>
        <v/>
      </c>
      <c r="L419" s="13">
        <f t="shared" si="2"/>
        <v>0</v>
      </c>
      <c r="M419" s="14">
        <v>4500.0</v>
      </c>
      <c r="N419" s="14">
        <f t="shared" si="3"/>
        <v>4500</v>
      </c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ht="15.75" customHeight="1">
      <c r="A420" s="10">
        <v>419.0</v>
      </c>
      <c r="B420" s="10" t="s">
        <v>25</v>
      </c>
      <c r="C420" s="10" t="str">
        <f>VLOOKUP($E420,'Определяем вид'!$A$2:$B$16,2,0)</f>
        <v>Товар</v>
      </c>
      <c r="D420" s="16" t="s">
        <v>16</v>
      </c>
      <c r="E420" s="10" t="s">
        <v>33</v>
      </c>
      <c r="F420" s="11">
        <v>45672.0</v>
      </c>
      <c r="G420" s="12">
        <f t="shared" si="1"/>
        <v>1</v>
      </c>
      <c r="H420" s="10"/>
      <c r="I420" s="10" t="str">
        <f>IFNA(VLOOKUP($H420,'Промокоды'!$A$2:$B$115,2,0),"")</f>
        <v/>
      </c>
      <c r="J420" s="10" t="str">
        <f>IFNA(VLOOKUP($I420,'Промокоды'!$E$2:$F$8,2,0),"")</f>
        <v/>
      </c>
      <c r="K420" s="10" t="str">
        <f>IFNA(VLOOKUP($H420,'Промокоды'!$A$2:$C$115,3,0),"")</f>
        <v/>
      </c>
      <c r="L420" s="13">
        <f t="shared" si="2"/>
        <v>0</v>
      </c>
      <c r="M420" s="14">
        <v>1000.0</v>
      </c>
      <c r="N420" s="14">
        <f t="shared" si="3"/>
        <v>1000</v>
      </c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ht="15.75" customHeight="1">
      <c r="A421" s="10">
        <v>420.0</v>
      </c>
      <c r="B421" s="10" t="s">
        <v>15</v>
      </c>
      <c r="C421" s="10" t="str">
        <f>VLOOKUP($E421,'Определяем вид'!$A$2:$B$16,2,0)</f>
        <v>Услуга</v>
      </c>
      <c r="D421" s="10" t="s">
        <v>16</v>
      </c>
      <c r="E421" s="10" t="s">
        <v>21</v>
      </c>
      <c r="F421" s="11">
        <v>45672.0</v>
      </c>
      <c r="G421" s="12">
        <f t="shared" si="1"/>
        <v>1</v>
      </c>
      <c r="H421" s="10" t="s">
        <v>75</v>
      </c>
      <c r="I421" s="10">
        <f>IFNA(VLOOKUP($H421,'Промокоды'!$A$2:$B$115,2,0),"")</f>
        <v>3</v>
      </c>
      <c r="J421" s="10" t="str">
        <f>IFNA(VLOOKUP($I421,'Промокоды'!$E$2:$F$8,2,0),"")</f>
        <v>Поисковые запросы в Яндексе</v>
      </c>
      <c r="K421" s="10">
        <f>IFNA(VLOOKUP($H421,'Промокоды'!$A$2:$C$115,3,0),"")</f>
        <v>0.05</v>
      </c>
      <c r="L421" s="13">
        <f t="shared" si="2"/>
        <v>275</v>
      </c>
      <c r="M421" s="14">
        <v>5500.0</v>
      </c>
      <c r="N421" s="14">
        <f t="shared" si="3"/>
        <v>5225</v>
      </c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ht="15.75" customHeight="1">
      <c r="A422" s="10">
        <v>421.0</v>
      </c>
      <c r="B422" s="10" t="s">
        <v>15</v>
      </c>
      <c r="C422" s="10" t="str">
        <f>VLOOKUP($E422,'Определяем вид'!$A$2:$B$16,2,0)</f>
        <v>Услуга</v>
      </c>
      <c r="D422" s="10" t="s">
        <v>16</v>
      </c>
      <c r="E422" s="10" t="s">
        <v>21</v>
      </c>
      <c r="F422" s="11">
        <v>45673.0</v>
      </c>
      <c r="G422" s="12">
        <f t="shared" si="1"/>
        <v>1</v>
      </c>
      <c r="H422" s="10"/>
      <c r="I422" s="10" t="str">
        <f>IFNA(VLOOKUP($H422,'Промокоды'!$A$2:$B$115,2,0),"")</f>
        <v/>
      </c>
      <c r="J422" s="10" t="str">
        <f>IFNA(VLOOKUP($I422,'Промокоды'!$E$2:$F$8,2,0),"")</f>
        <v/>
      </c>
      <c r="K422" s="10" t="str">
        <f>IFNA(VLOOKUP($H422,'Промокоды'!$A$2:$C$115,3,0),"")</f>
        <v/>
      </c>
      <c r="L422" s="13">
        <f t="shared" si="2"/>
        <v>0</v>
      </c>
      <c r="M422" s="14">
        <v>5500.0</v>
      </c>
      <c r="N422" s="14">
        <f t="shared" si="3"/>
        <v>5500</v>
      </c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 ht="15.75" customHeight="1">
      <c r="A423" s="10">
        <v>422.0</v>
      </c>
      <c r="B423" s="10" t="s">
        <v>15</v>
      </c>
      <c r="C423" s="10" t="str">
        <f>VLOOKUP($E423,'Определяем вид'!$A$2:$B$16,2,0)</f>
        <v>Услуга</v>
      </c>
      <c r="D423" s="10" t="s">
        <v>16</v>
      </c>
      <c r="E423" s="10" t="s">
        <v>18</v>
      </c>
      <c r="F423" s="11">
        <v>45673.0</v>
      </c>
      <c r="G423" s="12">
        <f t="shared" si="1"/>
        <v>1</v>
      </c>
      <c r="H423" s="10" t="s">
        <v>76</v>
      </c>
      <c r="I423" s="10">
        <f>IFNA(VLOOKUP($H423,'Промокоды'!$A$2:$B$115,2,0),"")</f>
        <v>5</v>
      </c>
      <c r="J423" s="10" t="str">
        <f>IFNA(VLOOKUP($I423,'Промокоды'!$E$2:$F$8,2,0),"")</f>
        <v>Посты в VK</v>
      </c>
      <c r="K423" s="10">
        <f>IFNA(VLOOKUP($H423,'Промокоды'!$A$2:$C$115,3,0),"")</f>
        <v>0.15</v>
      </c>
      <c r="L423" s="13">
        <f t="shared" si="2"/>
        <v>525</v>
      </c>
      <c r="M423" s="14">
        <v>3500.0</v>
      </c>
      <c r="N423" s="14">
        <f t="shared" si="3"/>
        <v>2975</v>
      </c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ht="15.75" customHeight="1">
      <c r="A424" s="10">
        <v>423.0</v>
      </c>
      <c r="B424" s="10" t="s">
        <v>15</v>
      </c>
      <c r="C424" s="10" t="str">
        <f>VLOOKUP($E424,'Определяем вид'!$A$2:$B$16,2,0)</f>
        <v>Услуга</v>
      </c>
      <c r="D424" s="10" t="s">
        <v>16</v>
      </c>
      <c r="E424" s="10" t="s">
        <v>18</v>
      </c>
      <c r="F424" s="11">
        <v>45673.0</v>
      </c>
      <c r="G424" s="12">
        <f t="shared" si="1"/>
        <v>1</v>
      </c>
      <c r="H424" s="10"/>
      <c r="I424" s="10" t="str">
        <f>IFNA(VLOOKUP($H424,'Промокоды'!$A$2:$B$115,2,0),"")</f>
        <v/>
      </c>
      <c r="J424" s="10" t="str">
        <f>IFNA(VLOOKUP($I424,'Промокоды'!$E$2:$F$8,2,0),"")</f>
        <v/>
      </c>
      <c r="K424" s="10" t="str">
        <f>IFNA(VLOOKUP($H424,'Промокоды'!$A$2:$C$115,3,0),"")</f>
        <v/>
      </c>
      <c r="L424" s="13">
        <f t="shared" si="2"/>
        <v>0</v>
      </c>
      <c r="M424" s="14">
        <v>3500.0</v>
      </c>
      <c r="N424" s="14">
        <f t="shared" si="3"/>
        <v>3500</v>
      </c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 ht="15.75" customHeight="1">
      <c r="A425" s="10">
        <v>424.0</v>
      </c>
      <c r="B425" s="10" t="s">
        <v>15</v>
      </c>
      <c r="C425" s="10" t="str">
        <f>VLOOKUP($E425,'Определяем вид'!$A$2:$B$16,2,0)</f>
        <v>Товар</v>
      </c>
      <c r="D425" s="10" t="s">
        <v>16</v>
      </c>
      <c r="E425" s="10" t="s">
        <v>20</v>
      </c>
      <c r="F425" s="11">
        <v>45673.0</v>
      </c>
      <c r="G425" s="12">
        <f t="shared" si="1"/>
        <v>1</v>
      </c>
      <c r="H425" s="10"/>
      <c r="I425" s="10" t="str">
        <f>IFNA(VLOOKUP($H425,'Промокоды'!$A$2:$B$115,2,0),"")</f>
        <v/>
      </c>
      <c r="J425" s="10" t="str">
        <f>IFNA(VLOOKUP($I425,'Промокоды'!$E$2:$F$8,2,0),"")</f>
        <v/>
      </c>
      <c r="K425" s="10" t="str">
        <f>IFNA(VLOOKUP($H425,'Промокоды'!$A$2:$C$115,3,0),"")</f>
        <v/>
      </c>
      <c r="L425" s="13">
        <f t="shared" si="2"/>
        <v>0</v>
      </c>
      <c r="M425" s="14">
        <v>500.0</v>
      </c>
      <c r="N425" s="14">
        <f t="shared" si="3"/>
        <v>500</v>
      </c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 ht="15.75" customHeight="1">
      <c r="A426" s="10">
        <v>425.0</v>
      </c>
      <c r="B426" s="10" t="s">
        <v>15</v>
      </c>
      <c r="C426" s="10" t="str">
        <f>VLOOKUP($E426,'Определяем вид'!$A$2:$B$16,2,0)</f>
        <v>Услуга</v>
      </c>
      <c r="D426" s="10" t="s">
        <v>19</v>
      </c>
      <c r="E426" s="10" t="s">
        <v>21</v>
      </c>
      <c r="F426" s="11">
        <v>45673.0</v>
      </c>
      <c r="G426" s="12">
        <f t="shared" si="1"/>
        <v>1</v>
      </c>
      <c r="H426" s="10" t="s">
        <v>77</v>
      </c>
      <c r="I426" s="10">
        <f>IFNA(VLOOKUP($H426,'Промокоды'!$A$2:$B$115,2,0),"")</f>
        <v>5</v>
      </c>
      <c r="J426" s="10" t="str">
        <f>IFNA(VLOOKUP($I426,'Промокоды'!$E$2:$F$8,2,0),"")</f>
        <v>Посты в VK</v>
      </c>
      <c r="K426" s="10">
        <f>IFNA(VLOOKUP($H426,'Промокоды'!$A$2:$C$115,3,0),"")</f>
        <v>0.15</v>
      </c>
      <c r="L426" s="13">
        <f t="shared" si="2"/>
        <v>825</v>
      </c>
      <c r="M426" s="14">
        <v>5500.0</v>
      </c>
      <c r="N426" s="14">
        <f t="shared" si="3"/>
        <v>4675</v>
      </c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ht="15.75" customHeight="1">
      <c r="A427" s="10">
        <v>426.0</v>
      </c>
      <c r="B427" s="10" t="s">
        <v>15</v>
      </c>
      <c r="C427" s="10" t="str">
        <f>VLOOKUP($E427,'Определяем вид'!$A$2:$B$16,2,0)</f>
        <v>Услуга</v>
      </c>
      <c r="D427" s="10" t="s">
        <v>16</v>
      </c>
      <c r="E427" s="10" t="s">
        <v>21</v>
      </c>
      <c r="F427" s="11">
        <v>45673.0</v>
      </c>
      <c r="G427" s="12">
        <f t="shared" si="1"/>
        <v>1</v>
      </c>
      <c r="H427" s="10" t="s">
        <v>78</v>
      </c>
      <c r="I427" s="10">
        <f>IFNA(VLOOKUP($H427,'Промокоды'!$A$2:$B$115,2,0),"")</f>
        <v>5</v>
      </c>
      <c r="J427" s="10" t="str">
        <f>IFNA(VLOOKUP($I427,'Промокоды'!$E$2:$F$8,2,0),"")</f>
        <v>Посты в VK</v>
      </c>
      <c r="K427" s="10">
        <f>IFNA(VLOOKUP($H427,'Промокоды'!$A$2:$C$115,3,0),"")</f>
        <v>0.15</v>
      </c>
      <c r="L427" s="13">
        <f t="shared" si="2"/>
        <v>825</v>
      </c>
      <c r="M427" s="14">
        <v>5500.0</v>
      </c>
      <c r="N427" s="14">
        <f t="shared" si="3"/>
        <v>4675</v>
      </c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ht="15.75" customHeight="1">
      <c r="A428" s="10">
        <v>427.0</v>
      </c>
      <c r="B428" s="10" t="s">
        <v>15</v>
      </c>
      <c r="C428" s="10" t="str">
        <f>VLOOKUP($E428,'Определяем вид'!$A$2:$B$16,2,0)</f>
        <v>Услуга</v>
      </c>
      <c r="D428" s="10" t="s">
        <v>16</v>
      </c>
      <c r="E428" s="10" t="s">
        <v>18</v>
      </c>
      <c r="F428" s="11">
        <v>45673.0</v>
      </c>
      <c r="G428" s="12">
        <f t="shared" si="1"/>
        <v>1</v>
      </c>
      <c r="H428" s="10"/>
      <c r="I428" s="10" t="str">
        <f>IFNA(VLOOKUP($H428,'Промокоды'!$A$2:$B$115,2,0),"")</f>
        <v/>
      </c>
      <c r="J428" s="10" t="str">
        <f>IFNA(VLOOKUP($I428,'Промокоды'!$E$2:$F$8,2,0),"")</f>
        <v/>
      </c>
      <c r="K428" s="10" t="str">
        <f>IFNA(VLOOKUP($H428,'Промокоды'!$A$2:$C$115,3,0),"")</f>
        <v/>
      </c>
      <c r="L428" s="13">
        <f t="shared" si="2"/>
        <v>0</v>
      </c>
      <c r="M428" s="14">
        <v>3500.0</v>
      </c>
      <c r="N428" s="14">
        <f t="shared" si="3"/>
        <v>3500</v>
      </c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ht="15.75" customHeight="1">
      <c r="A429" s="10">
        <v>428.0</v>
      </c>
      <c r="B429" s="10" t="s">
        <v>15</v>
      </c>
      <c r="C429" s="10" t="str">
        <f>VLOOKUP($E429,'Определяем вид'!$A$2:$B$16,2,0)</f>
        <v>Услуга</v>
      </c>
      <c r="D429" s="10" t="s">
        <v>16</v>
      </c>
      <c r="E429" s="10" t="s">
        <v>21</v>
      </c>
      <c r="F429" s="11">
        <v>45673.0</v>
      </c>
      <c r="G429" s="12">
        <f t="shared" si="1"/>
        <v>1</v>
      </c>
      <c r="H429" s="10"/>
      <c r="I429" s="10" t="str">
        <f>IFNA(VLOOKUP($H429,'Промокоды'!$A$2:$B$115,2,0),"")</f>
        <v/>
      </c>
      <c r="J429" s="10" t="str">
        <f>IFNA(VLOOKUP($I429,'Промокоды'!$E$2:$F$8,2,0),"")</f>
        <v/>
      </c>
      <c r="K429" s="10" t="str">
        <f>IFNA(VLOOKUP($H429,'Промокоды'!$A$2:$C$115,3,0),"")</f>
        <v/>
      </c>
      <c r="L429" s="13">
        <f t="shared" si="2"/>
        <v>0</v>
      </c>
      <c r="M429" s="14">
        <v>5500.0</v>
      </c>
      <c r="N429" s="14">
        <f t="shared" si="3"/>
        <v>5500</v>
      </c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ht="15.75" customHeight="1">
      <c r="A430" s="10">
        <v>429.0</v>
      </c>
      <c r="B430" s="10" t="s">
        <v>15</v>
      </c>
      <c r="C430" s="10" t="str">
        <f>VLOOKUP($E430,'Определяем вид'!$A$2:$B$16,2,0)</f>
        <v>Товар</v>
      </c>
      <c r="D430" s="10" t="s">
        <v>16</v>
      </c>
      <c r="E430" s="10" t="s">
        <v>20</v>
      </c>
      <c r="F430" s="11">
        <v>45673.0</v>
      </c>
      <c r="G430" s="12">
        <f t="shared" si="1"/>
        <v>1</v>
      </c>
      <c r="H430" s="10"/>
      <c r="I430" s="10" t="str">
        <f>IFNA(VLOOKUP($H430,'Промокоды'!$A$2:$B$115,2,0),"")</f>
        <v/>
      </c>
      <c r="J430" s="10" t="str">
        <f>IFNA(VLOOKUP($I430,'Промокоды'!$E$2:$F$8,2,0),"")</f>
        <v/>
      </c>
      <c r="K430" s="10" t="str">
        <f>IFNA(VLOOKUP($H430,'Промокоды'!$A$2:$C$115,3,0),"")</f>
        <v/>
      </c>
      <c r="L430" s="13">
        <f t="shared" si="2"/>
        <v>0</v>
      </c>
      <c r="M430" s="14">
        <v>500.0</v>
      </c>
      <c r="N430" s="14">
        <f t="shared" si="3"/>
        <v>500</v>
      </c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ht="15.75" customHeight="1">
      <c r="A431" s="10">
        <v>430.0</v>
      </c>
      <c r="B431" s="10" t="s">
        <v>15</v>
      </c>
      <c r="C431" s="10" t="str">
        <f>VLOOKUP($E431,'Определяем вид'!$A$2:$B$16,2,0)</f>
        <v>Услуга</v>
      </c>
      <c r="D431" s="10" t="s">
        <v>16</v>
      </c>
      <c r="E431" s="10" t="s">
        <v>17</v>
      </c>
      <c r="F431" s="11">
        <v>45673.0</v>
      </c>
      <c r="G431" s="12">
        <f t="shared" si="1"/>
        <v>1</v>
      </c>
      <c r="H431" s="10"/>
      <c r="I431" s="10" t="str">
        <f>IFNA(VLOOKUP($H431,'Промокоды'!$A$2:$B$115,2,0),"")</f>
        <v/>
      </c>
      <c r="J431" s="10" t="str">
        <f>IFNA(VLOOKUP($I431,'Промокоды'!$E$2:$F$8,2,0),"")</f>
        <v/>
      </c>
      <c r="K431" s="10" t="str">
        <f>IFNA(VLOOKUP($H431,'Промокоды'!$A$2:$C$115,3,0),"")</f>
        <v/>
      </c>
      <c r="L431" s="13">
        <f t="shared" si="2"/>
        <v>0</v>
      </c>
      <c r="M431" s="14">
        <v>4500.0</v>
      </c>
      <c r="N431" s="14">
        <f t="shared" si="3"/>
        <v>4500</v>
      </c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ht="15.75" customHeight="1">
      <c r="A432" s="10">
        <v>431.0</v>
      </c>
      <c r="B432" s="10" t="s">
        <v>15</v>
      </c>
      <c r="C432" s="10" t="str">
        <f>VLOOKUP($E432,'Определяем вид'!$A$2:$B$16,2,0)</f>
        <v>Услуга</v>
      </c>
      <c r="D432" s="10" t="s">
        <v>16</v>
      </c>
      <c r="E432" s="10" t="s">
        <v>21</v>
      </c>
      <c r="F432" s="11">
        <v>45673.0</v>
      </c>
      <c r="G432" s="12">
        <f t="shared" si="1"/>
        <v>1</v>
      </c>
      <c r="H432" s="10" t="s">
        <v>79</v>
      </c>
      <c r="I432" s="10">
        <f>IFNA(VLOOKUP($H432,'Промокоды'!$A$2:$B$115,2,0),"")</f>
        <v>1</v>
      </c>
      <c r="J432" s="10" t="str">
        <f>IFNA(VLOOKUP($I432,'Промокоды'!$E$2:$F$8,2,0),"")</f>
        <v>Обещаем скидки</v>
      </c>
      <c r="K432" s="10">
        <f>IFNA(VLOOKUP($H432,'Промокоды'!$A$2:$C$115,3,0),"")</f>
        <v>0.1</v>
      </c>
      <c r="L432" s="13">
        <f t="shared" si="2"/>
        <v>550</v>
      </c>
      <c r="M432" s="14">
        <v>5500.0</v>
      </c>
      <c r="N432" s="14">
        <f t="shared" si="3"/>
        <v>4950</v>
      </c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ht="15.75" customHeight="1">
      <c r="A433" s="10">
        <v>432.0</v>
      </c>
      <c r="B433" s="10" t="s">
        <v>15</v>
      </c>
      <c r="C433" s="10" t="str">
        <f>VLOOKUP($E433,'Определяем вид'!$A$2:$B$16,2,0)</f>
        <v>Услуга</v>
      </c>
      <c r="D433" s="10" t="s">
        <v>16</v>
      </c>
      <c r="E433" s="10" t="s">
        <v>18</v>
      </c>
      <c r="F433" s="11">
        <v>45673.0</v>
      </c>
      <c r="G433" s="12">
        <f t="shared" si="1"/>
        <v>1</v>
      </c>
      <c r="H433" s="10"/>
      <c r="I433" s="10" t="str">
        <f>IFNA(VLOOKUP($H433,'Промокоды'!$A$2:$B$115,2,0),"")</f>
        <v/>
      </c>
      <c r="J433" s="10" t="str">
        <f>IFNA(VLOOKUP($I433,'Промокоды'!$E$2:$F$8,2,0),"")</f>
        <v/>
      </c>
      <c r="K433" s="10" t="str">
        <f>IFNA(VLOOKUP($H433,'Промокоды'!$A$2:$C$115,3,0),"")</f>
        <v/>
      </c>
      <c r="L433" s="13">
        <f t="shared" si="2"/>
        <v>0</v>
      </c>
      <c r="M433" s="14">
        <v>3500.0</v>
      </c>
      <c r="N433" s="14">
        <f t="shared" si="3"/>
        <v>3500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ht="15.75" customHeight="1">
      <c r="A434" s="10">
        <v>433.0</v>
      </c>
      <c r="B434" s="10" t="s">
        <v>15</v>
      </c>
      <c r="C434" s="10" t="str">
        <f>VLOOKUP($E434,'Определяем вид'!$A$2:$B$16,2,0)</f>
        <v>Услуга</v>
      </c>
      <c r="D434" s="10" t="s">
        <v>19</v>
      </c>
      <c r="E434" s="10" t="s">
        <v>18</v>
      </c>
      <c r="F434" s="11">
        <v>45673.0</v>
      </c>
      <c r="G434" s="12">
        <f t="shared" si="1"/>
        <v>1</v>
      </c>
      <c r="H434" s="10"/>
      <c r="I434" s="10" t="str">
        <f>IFNA(VLOOKUP($H434,'Промокоды'!$A$2:$B$115,2,0),"")</f>
        <v/>
      </c>
      <c r="J434" s="10" t="str">
        <f>IFNA(VLOOKUP($I434,'Промокоды'!$E$2:$F$8,2,0),"")</f>
        <v/>
      </c>
      <c r="K434" s="10" t="str">
        <f>IFNA(VLOOKUP($H434,'Промокоды'!$A$2:$C$115,3,0),"")</f>
        <v/>
      </c>
      <c r="L434" s="13">
        <f t="shared" si="2"/>
        <v>0</v>
      </c>
      <c r="M434" s="14">
        <v>3500.0</v>
      </c>
      <c r="N434" s="14">
        <f t="shared" si="3"/>
        <v>3500</v>
      </c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 ht="15.75" customHeight="1">
      <c r="A435" s="10">
        <v>434.0</v>
      </c>
      <c r="B435" s="10" t="s">
        <v>15</v>
      </c>
      <c r="C435" s="10" t="str">
        <f>VLOOKUP($E435,'Определяем вид'!$A$2:$B$16,2,0)</f>
        <v>Услуга</v>
      </c>
      <c r="D435" s="10" t="s">
        <v>16</v>
      </c>
      <c r="E435" s="10" t="s">
        <v>17</v>
      </c>
      <c r="F435" s="11">
        <v>45673.0</v>
      </c>
      <c r="G435" s="12">
        <f t="shared" si="1"/>
        <v>1</v>
      </c>
      <c r="H435" s="10"/>
      <c r="I435" s="10" t="str">
        <f>IFNA(VLOOKUP($H435,'Промокоды'!$A$2:$B$115,2,0),"")</f>
        <v/>
      </c>
      <c r="J435" s="10" t="str">
        <f>IFNA(VLOOKUP($I435,'Промокоды'!$E$2:$F$8,2,0),"")</f>
        <v/>
      </c>
      <c r="K435" s="10" t="str">
        <f>IFNA(VLOOKUP($H435,'Промокоды'!$A$2:$C$115,3,0),"")</f>
        <v/>
      </c>
      <c r="L435" s="13">
        <f t="shared" si="2"/>
        <v>0</v>
      </c>
      <c r="M435" s="14">
        <v>4500.0</v>
      </c>
      <c r="N435" s="14">
        <f t="shared" si="3"/>
        <v>4500</v>
      </c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ht="15.75" customHeight="1">
      <c r="A436" s="10">
        <v>435.0</v>
      </c>
      <c r="B436" s="10" t="s">
        <v>15</v>
      </c>
      <c r="C436" s="10" t="str">
        <f>VLOOKUP($E436,'Определяем вид'!$A$2:$B$16,2,0)</f>
        <v>Услуга</v>
      </c>
      <c r="D436" s="10" t="s">
        <v>16</v>
      </c>
      <c r="E436" s="10" t="s">
        <v>18</v>
      </c>
      <c r="F436" s="11">
        <v>45673.0</v>
      </c>
      <c r="G436" s="12">
        <f t="shared" si="1"/>
        <v>1</v>
      </c>
      <c r="H436" s="10"/>
      <c r="I436" s="10" t="str">
        <f>IFNA(VLOOKUP($H436,'Промокоды'!$A$2:$B$115,2,0),"")</f>
        <v/>
      </c>
      <c r="J436" s="10" t="str">
        <f>IFNA(VLOOKUP($I436,'Промокоды'!$E$2:$F$8,2,0),"")</f>
        <v/>
      </c>
      <c r="K436" s="10" t="str">
        <f>IFNA(VLOOKUP($H436,'Промокоды'!$A$2:$C$115,3,0),"")</f>
        <v/>
      </c>
      <c r="L436" s="13">
        <f t="shared" si="2"/>
        <v>0</v>
      </c>
      <c r="M436" s="14">
        <v>3500.0</v>
      </c>
      <c r="N436" s="14">
        <f t="shared" si="3"/>
        <v>3500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ht="15.75" customHeight="1">
      <c r="A437" s="10">
        <v>436.0</v>
      </c>
      <c r="B437" s="10" t="s">
        <v>15</v>
      </c>
      <c r="C437" s="10" t="str">
        <f>VLOOKUP($E437,'Определяем вид'!$A$2:$B$16,2,0)</f>
        <v>Услуга</v>
      </c>
      <c r="D437" s="10" t="s">
        <v>16</v>
      </c>
      <c r="E437" s="10" t="s">
        <v>18</v>
      </c>
      <c r="F437" s="11">
        <v>45673.0</v>
      </c>
      <c r="G437" s="12">
        <f t="shared" si="1"/>
        <v>1</v>
      </c>
      <c r="H437" s="10"/>
      <c r="I437" s="10" t="str">
        <f>IFNA(VLOOKUP($H437,'Промокоды'!$A$2:$B$115,2,0),"")</f>
        <v/>
      </c>
      <c r="J437" s="10" t="str">
        <f>IFNA(VLOOKUP($I437,'Промокоды'!$E$2:$F$8,2,0),"")</f>
        <v/>
      </c>
      <c r="K437" s="10" t="str">
        <f>IFNA(VLOOKUP($H437,'Промокоды'!$A$2:$C$115,3,0),"")</f>
        <v/>
      </c>
      <c r="L437" s="13">
        <f t="shared" si="2"/>
        <v>0</v>
      </c>
      <c r="M437" s="14">
        <v>3500.0</v>
      </c>
      <c r="N437" s="14">
        <f t="shared" si="3"/>
        <v>3500</v>
      </c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 ht="15.75" customHeight="1">
      <c r="A438" s="10">
        <v>437.0</v>
      </c>
      <c r="B438" s="10" t="s">
        <v>25</v>
      </c>
      <c r="C438" s="10" t="str">
        <f>VLOOKUP($E438,'Определяем вид'!$A$2:$B$16,2,0)</f>
        <v>Товар</v>
      </c>
      <c r="D438" s="10" t="s">
        <v>16</v>
      </c>
      <c r="E438" s="10" t="s">
        <v>30</v>
      </c>
      <c r="F438" s="11">
        <v>45673.0</v>
      </c>
      <c r="G438" s="12">
        <f t="shared" si="1"/>
        <v>1</v>
      </c>
      <c r="H438" s="10"/>
      <c r="I438" s="10" t="str">
        <f>IFNA(VLOOKUP($H438,'Промокоды'!$A$2:$B$115,2,0),"")</f>
        <v/>
      </c>
      <c r="J438" s="10" t="str">
        <f>IFNA(VLOOKUP($I438,'Промокоды'!$E$2:$F$8,2,0),"")</f>
        <v/>
      </c>
      <c r="K438" s="10" t="str">
        <f>IFNA(VLOOKUP($H438,'Промокоды'!$A$2:$C$115,3,0),"")</f>
        <v/>
      </c>
      <c r="L438" s="13">
        <f t="shared" si="2"/>
        <v>0</v>
      </c>
      <c r="M438" s="14">
        <v>300.0</v>
      </c>
      <c r="N438" s="14">
        <f t="shared" si="3"/>
        <v>300</v>
      </c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ht="15.75" customHeight="1">
      <c r="A439" s="10">
        <v>438.0</v>
      </c>
      <c r="B439" s="10" t="s">
        <v>15</v>
      </c>
      <c r="C439" s="10" t="str">
        <f>VLOOKUP($E439,'Определяем вид'!$A$2:$B$16,2,0)</f>
        <v>Услуга</v>
      </c>
      <c r="D439" s="10" t="s">
        <v>16</v>
      </c>
      <c r="E439" s="10" t="s">
        <v>18</v>
      </c>
      <c r="F439" s="11">
        <v>45673.0</v>
      </c>
      <c r="G439" s="12">
        <f t="shared" si="1"/>
        <v>1</v>
      </c>
      <c r="H439" s="10"/>
      <c r="I439" s="10" t="str">
        <f>IFNA(VLOOKUP($H439,'Промокоды'!$A$2:$B$115,2,0),"")</f>
        <v/>
      </c>
      <c r="J439" s="10" t="str">
        <f>IFNA(VLOOKUP($I439,'Промокоды'!$E$2:$F$8,2,0),"")</f>
        <v/>
      </c>
      <c r="K439" s="10" t="str">
        <f>IFNA(VLOOKUP($H439,'Промокоды'!$A$2:$C$115,3,0),"")</f>
        <v/>
      </c>
      <c r="L439" s="13">
        <f t="shared" si="2"/>
        <v>0</v>
      </c>
      <c r="M439" s="14">
        <v>3500.0</v>
      </c>
      <c r="N439" s="14">
        <f t="shared" si="3"/>
        <v>3500</v>
      </c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 ht="15.75" customHeight="1">
      <c r="A440" s="10">
        <v>439.0</v>
      </c>
      <c r="B440" s="10" t="s">
        <v>15</v>
      </c>
      <c r="C440" s="10" t="str">
        <f>VLOOKUP($E440,'Определяем вид'!$A$2:$B$16,2,0)</f>
        <v>Услуга</v>
      </c>
      <c r="D440" s="10" t="s">
        <v>16</v>
      </c>
      <c r="E440" s="10" t="s">
        <v>18</v>
      </c>
      <c r="F440" s="11">
        <v>45673.0</v>
      </c>
      <c r="G440" s="12">
        <f t="shared" si="1"/>
        <v>1</v>
      </c>
      <c r="H440" s="10" t="s">
        <v>80</v>
      </c>
      <c r="I440" s="10">
        <f>IFNA(VLOOKUP($H440,'Промокоды'!$A$2:$B$115,2,0),"")</f>
        <v>3</v>
      </c>
      <c r="J440" s="10" t="str">
        <f>IFNA(VLOOKUP($I440,'Промокоды'!$E$2:$F$8,2,0),"")</f>
        <v>Поисковые запросы в Яндексе</v>
      </c>
      <c r="K440" s="10">
        <f>IFNA(VLOOKUP($H440,'Промокоды'!$A$2:$C$115,3,0),"")</f>
        <v>0.05</v>
      </c>
      <c r="L440" s="13">
        <f t="shared" si="2"/>
        <v>175</v>
      </c>
      <c r="M440" s="14">
        <v>3500.0</v>
      </c>
      <c r="N440" s="14">
        <f t="shared" si="3"/>
        <v>3325</v>
      </c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ht="15.75" customHeight="1">
      <c r="A441" s="10">
        <v>440.0</v>
      </c>
      <c r="B441" s="10" t="s">
        <v>15</v>
      </c>
      <c r="C441" s="10" t="str">
        <f>VLOOKUP($E441,'Определяем вид'!$A$2:$B$16,2,0)</f>
        <v>Услуга</v>
      </c>
      <c r="D441" s="10" t="s">
        <v>16</v>
      </c>
      <c r="E441" s="10" t="s">
        <v>18</v>
      </c>
      <c r="F441" s="11">
        <v>45673.0</v>
      </c>
      <c r="G441" s="12">
        <f t="shared" si="1"/>
        <v>1</v>
      </c>
      <c r="H441" s="10"/>
      <c r="I441" s="10" t="str">
        <f>IFNA(VLOOKUP($H441,'Промокоды'!$A$2:$B$115,2,0),"")</f>
        <v/>
      </c>
      <c r="J441" s="10" t="str">
        <f>IFNA(VLOOKUP($I441,'Промокоды'!$E$2:$F$8,2,0),"")</f>
        <v/>
      </c>
      <c r="K441" s="10" t="str">
        <f>IFNA(VLOOKUP($H441,'Промокоды'!$A$2:$C$115,3,0),"")</f>
        <v/>
      </c>
      <c r="L441" s="13">
        <f t="shared" si="2"/>
        <v>0</v>
      </c>
      <c r="M441" s="14">
        <v>3500.0</v>
      </c>
      <c r="N441" s="14">
        <f t="shared" si="3"/>
        <v>3500</v>
      </c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 ht="15.75" customHeight="1">
      <c r="A442" s="10">
        <v>441.0</v>
      </c>
      <c r="B442" s="10" t="s">
        <v>15</v>
      </c>
      <c r="C442" s="10" t="str">
        <f>VLOOKUP($E442,'Определяем вид'!$A$2:$B$16,2,0)</f>
        <v>Товар</v>
      </c>
      <c r="D442" s="10" t="s">
        <v>16</v>
      </c>
      <c r="E442" s="10" t="s">
        <v>28</v>
      </c>
      <c r="F442" s="11">
        <v>45673.0</v>
      </c>
      <c r="G442" s="12">
        <f t="shared" si="1"/>
        <v>1</v>
      </c>
      <c r="H442" s="10"/>
      <c r="I442" s="10" t="str">
        <f>IFNA(VLOOKUP($H442,'Промокоды'!$A$2:$B$115,2,0),"")</f>
        <v/>
      </c>
      <c r="J442" s="10" t="str">
        <f>IFNA(VLOOKUP($I442,'Промокоды'!$E$2:$F$8,2,0),"")</f>
        <v/>
      </c>
      <c r="K442" s="10" t="str">
        <f>IFNA(VLOOKUP($H442,'Промокоды'!$A$2:$C$115,3,0),"")</f>
        <v/>
      </c>
      <c r="L442" s="13">
        <f t="shared" si="2"/>
        <v>0</v>
      </c>
      <c r="M442" s="14">
        <v>300.0</v>
      </c>
      <c r="N442" s="14">
        <f t="shared" si="3"/>
        <v>300</v>
      </c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 ht="15.75" customHeight="1">
      <c r="A443" s="10">
        <v>442.0</v>
      </c>
      <c r="B443" s="10" t="s">
        <v>15</v>
      </c>
      <c r="C443" s="10" t="str">
        <f>VLOOKUP($E443,'Определяем вид'!$A$2:$B$16,2,0)</f>
        <v>Услуга</v>
      </c>
      <c r="D443" s="10" t="s">
        <v>16</v>
      </c>
      <c r="E443" s="10" t="s">
        <v>21</v>
      </c>
      <c r="F443" s="11">
        <v>45673.0</v>
      </c>
      <c r="G443" s="12">
        <f t="shared" si="1"/>
        <v>1</v>
      </c>
      <c r="H443" s="10"/>
      <c r="I443" s="10" t="str">
        <f>IFNA(VLOOKUP($H443,'Промокоды'!$A$2:$B$115,2,0),"")</f>
        <v/>
      </c>
      <c r="J443" s="10" t="str">
        <f>IFNA(VLOOKUP($I443,'Промокоды'!$E$2:$F$8,2,0),"")</f>
        <v/>
      </c>
      <c r="K443" s="10" t="str">
        <f>IFNA(VLOOKUP($H443,'Промокоды'!$A$2:$C$115,3,0),"")</f>
        <v/>
      </c>
      <c r="L443" s="13">
        <f t="shared" si="2"/>
        <v>0</v>
      </c>
      <c r="M443" s="14">
        <v>5500.0</v>
      </c>
      <c r="N443" s="14">
        <f t="shared" si="3"/>
        <v>5500</v>
      </c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ht="15.75" customHeight="1">
      <c r="A444" s="10">
        <v>443.0</v>
      </c>
      <c r="B444" s="10" t="s">
        <v>15</v>
      </c>
      <c r="C444" s="10" t="str">
        <f>VLOOKUP($E444,'Определяем вид'!$A$2:$B$16,2,0)</f>
        <v>Услуга</v>
      </c>
      <c r="D444" s="10" t="s">
        <v>16</v>
      </c>
      <c r="E444" s="10" t="s">
        <v>21</v>
      </c>
      <c r="F444" s="11">
        <v>45673.0</v>
      </c>
      <c r="G444" s="12">
        <f t="shared" si="1"/>
        <v>1</v>
      </c>
      <c r="H444" s="10"/>
      <c r="I444" s="10" t="str">
        <f>IFNA(VLOOKUP($H444,'Промокоды'!$A$2:$B$115,2,0),"")</f>
        <v/>
      </c>
      <c r="J444" s="10" t="str">
        <f>IFNA(VLOOKUP($I444,'Промокоды'!$E$2:$F$8,2,0),"")</f>
        <v/>
      </c>
      <c r="K444" s="10" t="str">
        <f>IFNA(VLOOKUP($H444,'Промокоды'!$A$2:$C$115,3,0),"")</f>
        <v/>
      </c>
      <c r="L444" s="13">
        <f t="shared" si="2"/>
        <v>0</v>
      </c>
      <c r="M444" s="14">
        <v>5500.0</v>
      </c>
      <c r="N444" s="14">
        <f t="shared" si="3"/>
        <v>5500</v>
      </c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 ht="15.75" customHeight="1">
      <c r="A445" s="10">
        <v>444.0</v>
      </c>
      <c r="B445" s="10" t="s">
        <v>25</v>
      </c>
      <c r="C445" s="10" t="str">
        <f>VLOOKUP($E445,'Определяем вид'!$A$2:$B$16,2,0)</f>
        <v>Товар</v>
      </c>
      <c r="D445" s="10" t="s">
        <v>16</v>
      </c>
      <c r="E445" s="10" t="s">
        <v>33</v>
      </c>
      <c r="F445" s="11">
        <v>45673.0</v>
      </c>
      <c r="G445" s="12">
        <f t="shared" si="1"/>
        <v>1</v>
      </c>
      <c r="H445" s="10"/>
      <c r="I445" s="10" t="str">
        <f>IFNA(VLOOKUP($H445,'Промокоды'!$A$2:$B$115,2,0),"")</f>
        <v/>
      </c>
      <c r="J445" s="10" t="str">
        <f>IFNA(VLOOKUP($I445,'Промокоды'!$E$2:$F$8,2,0),"")</f>
        <v/>
      </c>
      <c r="K445" s="10" t="str">
        <f>IFNA(VLOOKUP($H445,'Промокоды'!$A$2:$C$115,3,0),"")</f>
        <v/>
      </c>
      <c r="L445" s="13">
        <f t="shared" si="2"/>
        <v>0</v>
      </c>
      <c r="M445" s="14">
        <v>1000.0</v>
      </c>
      <c r="N445" s="14">
        <f t="shared" si="3"/>
        <v>1000</v>
      </c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 ht="15.75" customHeight="1">
      <c r="A446" s="10">
        <v>445.0</v>
      </c>
      <c r="B446" s="10" t="s">
        <v>15</v>
      </c>
      <c r="C446" s="10" t="str">
        <f>VLOOKUP($E446,'Определяем вид'!$A$2:$B$16,2,0)</f>
        <v>Услуга</v>
      </c>
      <c r="D446" s="10" t="s">
        <v>16</v>
      </c>
      <c r="E446" s="10" t="s">
        <v>18</v>
      </c>
      <c r="F446" s="11">
        <v>45673.0</v>
      </c>
      <c r="G446" s="12">
        <f t="shared" si="1"/>
        <v>1</v>
      </c>
      <c r="H446" s="10"/>
      <c r="I446" s="10" t="str">
        <f>IFNA(VLOOKUP($H446,'Промокоды'!$A$2:$B$115,2,0),"")</f>
        <v/>
      </c>
      <c r="J446" s="10" t="str">
        <f>IFNA(VLOOKUP($I446,'Промокоды'!$E$2:$F$8,2,0),"")</f>
        <v/>
      </c>
      <c r="K446" s="10" t="str">
        <f>IFNA(VLOOKUP($H446,'Промокоды'!$A$2:$C$115,3,0),"")</f>
        <v/>
      </c>
      <c r="L446" s="13">
        <f t="shared" si="2"/>
        <v>0</v>
      </c>
      <c r="M446" s="14">
        <v>3500.0</v>
      </c>
      <c r="N446" s="14">
        <f t="shared" si="3"/>
        <v>3500</v>
      </c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ht="15.75" customHeight="1">
      <c r="A447" s="10">
        <v>446.0</v>
      </c>
      <c r="B447" s="10" t="s">
        <v>15</v>
      </c>
      <c r="C447" s="10" t="str">
        <f>VLOOKUP($E447,'Определяем вид'!$A$2:$B$16,2,0)</f>
        <v>Товар</v>
      </c>
      <c r="D447" s="10" t="s">
        <v>16</v>
      </c>
      <c r="E447" s="10" t="s">
        <v>28</v>
      </c>
      <c r="F447" s="11">
        <v>45673.0</v>
      </c>
      <c r="G447" s="12">
        <f t="shared" si="1"/>
        <v>1</v>
      </c>
      <c r="H447" s="10"/>
      <c r="I447" s="10" t="str">
        <f>IFNA(VLOOKUP($H447,'Промокоды'!$A$2:$B$115,2,0),"")</f>
        <v/>
      </c>
      <c r="J447" s="10" t="str">
        <f>IFNA(VLOOKUP($I447,'Промокоды'!$E$2:$F$8,2,0),"")</f>
        <v/>
      </c>
      <c r="K447" s="10" t="str">
        <f>IFNA(VLOOKUP($H447,'Промокоды'!$A$2:$C$115,3,0),"")</f>
        <v/>
      </c>
      <c r="L447" s="13">
        <f t="shared" si="2"/>
        <v>0</v>
      </c>
      <c r="M447" s="14">
        <v>300.0</v>
      </c>
      <c r="N447" s="14">
        <f t="shared" si="3"/>
        <v>300</v>
      </c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 ht="15.75" customHeight="1">
      <c r="A448" s="10">
        <v>447.0</v>
      </c>
      <c r="B448" s="10" t="s">
        <v>25</v>
      </c>
      <c r="C448" s="10" t="str">
        <f>VLOOKUP($E448,'Определяем вид'!$A$2:$B$16,2,0)</f>
        <v>Товар</v>
      </c>
      <c r="D448" s="10" t="s">
        <v>16</v>
      </c>
      <c r="E448" s="10" t="s">
        <v>33</v>
      </c>
      <c r="F448" s="11">
        <v>45673.0</v>
      </c>
      <c r="G448" s="12">
        <f t="shared" si="1"/>
        <v>1</v>
      </c>
      <c r="H448" s="10"/>
      <c r="I448" s="10" t="str">
        <f>IFNA(VLOOKUP($H448,'Промокоды'!$A$2:$B$115,2,0),"")</f>
        <v/>
      </c>
      <c r="J448" s="10" t="str">
        <f>IFNA(VLOOKUP($I448,'Промокоды'!$E$2:$F$8,2,0),"")</f>
        <v/>
      </c>
      <c r="K448" s="10" t="str">
        <f>IFNA(VLOOKUP($H448,'Промокоды'!$A$2:$C$115,3,0),"")</f>
        <v/>
      </c>
      <c r="L448" s="13">
        <f t="shared" si="2"/>
        <v>0</v>
      </c>
      <c r="M448" s="14">
        <v>1000.0</v>
      </c>
      <c r="N448" s="14">
        <f t="shared" si="3"/>
        <v>1000</v>
      </c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 ht="15.75" customHeight="1">
      <c r="A449" s="10">
        <v>448.0</v>
      </c>
      <c r="B449" s="10" t="s">
        <v>15</v>
      </c>
      <c r="C449" s="10" t="str">
        <f>VLOOKUP($E449,'Определяем вид'!$A$2:$B$16,2,0)</f>
        <v>Услуга</v>
      </c>
      <c r="D449" s="10" t="s">
        <v>16</v>
      </c>
      <c r="E449" s="10" t="s">
        <v>17</v>
      </c>
      <c r="F449" s="11">
        <v>45673.0</v>
      </c>
      <c r="G449" s="12">
        <f t="shared" si="1"/>
        <v>1</v>
      </c>
      <c r="H449" s="10" t="s">
        <v>81</v>
      </c>
      <c r="I449" s="10">
        <f>IFNA(VLOOKUP($H449,'Промокоды'!$A$2:$B$115,2,0),"")</f>
        <v>2</v>
      </c>
      <c r="J449" s="10" t="str">
        <f>IFNA(VLOOKUP($I449,'Промокоды'!$E$2:$F$8,2,0),"")</f>
        <v>Поисковые запросы в Гугле</v>
      </c>
      <c r="K449" s="10">
        <f>IFNA(VLOOKUP($H449,'Промокоды'!$A$2:$C$115,3,0),"")</f>
        <v>0.1</v>
      </c>
      <c r="L449" s="13">
        <f t="shared" si="2"/>
        <v>450</v>
      </c>
      <c r="M449" s="14">
        <v>4500.0</v>
      </c>
      <c r="N449" s="14">
        <f t="shared" si="3"/>
        <v>4050</v>
      </c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ht="15.75" customHeight="1">
      <c r="A450" s="10">
        <v>449.0</v>
      </c>
      <c r="B450" s="10" t="s">
        <v>15</v>
      </c>
      <c r="C450" s="10" t="str">
        <f>VLOOKUP($E450,'Определяем вид'!$A$2:$B$16,2,0)</f>
        <v>Услуга</v>
      </c>
      <c r="D450" s="10" t="s">
        <v>16</v>
      </c>
      <c r="E450" s="10" t="s">
        <v>17</v>
      </c>
      <c r="F450" s="11">
        <v>45674.0</v>
      </c>
      <c r="G450" s="12">
        <f t="shared" si="1"/>
        <v>1</v>
      </c>
      <c r="H450" s="10" t="s">
        <v>82</v>
      </c>
      <c r="I450" s="10">
        <f>IFNA(VLOOKUP($H450,'Промокоды'!$A$2:$B$115,2,0),"")</f>
        <v>4</v>
      </c>
      <c r="J450" s="10" t="str">
        <f>IFNA(VLOOKUP($I450,'Промокоды'!$E$2:$F$8,2,0),"")</f>
        <v>Посты в Telegram</v>
      </c>
      <c r="K450" s="10">
        <f>IFNA(VLOOKUP($H450,'Промокоды'!$A$2:$C$115,3,0),"")</f>
        <v>0.5</v>
      </c>
      <c r="L450" s="13">
        <f t="shared" si="2"/>
        <v>2250</v>
      </c>
      <c r="M450" s="14">
        <v>4500.0</v>
      </c>
      <c r="N450" s="14">
        <f t="shared" si="3"/>
        <v>2250</v>
      </c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 ht="15.75" customHeight="1">
      <c r="A451" s="10">
        <v>450.0</v>
      </c>
      <c r="B451" s="10" t="s">
        <v>15</v>
      </c>
      <c r="C451" s="10" t="str">
        <f>VLOOKUP($E451,'Определяем вид'!$A$2:$B$16,2,0)</f>
        <v>Услуга</v>
      </c>
      <c r="D451" s="10" t="s">
        <v>16</v>
      </c>
      <c r="E451" s="10" t="s">
        <v>17</v>
      </c>
      <c r="F451" s="11">
        <v>45674.0</v>
      </c>
      <c r="G451" s="12">
        <f t="shared" si="1"/>
        <v>1</v>
      </c>
      <c r="H451" s="10"/>
      <c r="I451" s="10" t="str">
        <f>IFNA(VLOOKUP($H451,'Промокоды'!$A$2:$B$115,2,0),"")</f>
        <v/>
      </c>
      <c r="J451" s="10" t="str">
        <f>IFNA(VLOOKUP($I451,'Промокоды'!$E$2:$F$8,2,0),"")</f>
        <v/>
      </c>
      <c r="K451" s="10" t="str">
        <f>IFNA(VLOOKUP($H451,'Промокоды'!$A$2:$C$115,3,0),"")</f>
        <v/>
      </c>
      <c r="L451" s="13">
        <f t="shared" si="2"/>
        <v>0</v>
      </c>
      <c r="M451" s="14">
        <v>4500.0</v>
      </c>
      <c r="N451" s="14">
        <f t="shared" si="3"/>
        <v>4500</v>
      </c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ht="15.75" customHeight="1">
      <c r="A452" s="10">
        <v>451.0</v>
      </c>
      <c r="B452" s="10" t="s">
        <v>15</v>
      </c>
      <c r="C452" s="10" t="str">
        <f>VLOOKUP($E452,'Определяем вид'!$A$2:$B$16,2,0)</f>
        <v>Услуга</v>
      </c>
      <c r="D452" s="10" t="s">
        <v>16</v>
      </c>
      <c r="E452" s="10" t="s">
        <v>21</v>
      </c>
      <c r="F452" s="11">
        <v>45674.0</v>
      </c>
      <c r="G452" s="12">
        <f t="shared" si="1"/>
        <v>1</v>
      </c>
      <c r="H452" s="10"/>
      <c r="I452" s="10" t="str">
        <f>IFNA(VLOOKUP($H452,'Промокоды'!$A$2:$B$115,2,0),"")</f>
        <v/>
      </c>
      <c r="J452" s="10" t="str">
        <f>IFNA(VLOOKUP($I452,'Промокоды'!$E$2:$F$8,2,0),"")</f>
        <v/>
      </c>
      <c r="K452" s="10" t="str">
        <f>IFNA(VLOOKUP($H452,'Промокоды'!$A$2:$C$115,3,0),"")</f>
        <v/>
      </c>
      <c r="L452" s="13">
        <f t="shared" si="2"/>
        <v>0</v>
      </c>
      <c r="M452" s="14">
        <v>5500.0</v>
      </c>
      <c r="N452" s="14">
        <f t="shared" si="3"/>
        <v>5500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ht="15.75" customHeight="1">
      <c r="A453" s="10">
        <v>452.0</v>
      </c>
      <c r="B453" s="10" t="s">
        <v>15</v>
      </c>
      <c r="C453" s="10" t="str">
        <f>VLOOKUP($E453,'Определяем вид'!$A$2:$B$16,2,0)</f>
        <v>Услуга</v>
      </c>
      <c r="D453" s="10" t="s">
        <v>16</v>
      </c>
      <c r="E453" s="10" t="s">
        <v>21</v>
      </c>
      <c r="F453" s="11">
        <v>45674.0</v>
      </c>
      <c r="G453" s="12">
        <f t="shared" si="1"/>
        <v>1</v>
      </c>
      <c r="H453" s="10" t="s">
        <v>83</v>
      </c>
      <c r="I453" s="10">
        <f>IFNA(VLOOKUP($H453,'Промокоды'!$A$2:$B$115,2,0),"")</f>
        <v>2</v>
      </c>
      <c r="J453" s="10" t="str">
        <f>IFNA(VLOOKUP($I453,'Промокоды'!$E$2:$F$8,2,0),"")</f>
        <v>Поисковые запросы в Гугле</v>
      </c>
      <c r="K453" s="10">
        <f>IFNA(VLOOKUP($H453,'Промокоды'!$A$2:$C$115,3,0),"")</f>
        <v>0.1</v>
      </c>
      <c r="L453" s="13">
        <f t="shared" si="2"/>
        <v>550</v>
      </c>
      <c r="M453" s="14">
        <v>5500.0</v>
      </c>
      <c r="N453" s="14">
        <f t="shared" si="3"/>
        <v>4950</v>
      </c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ht="15.75" customHeight="1">
      <c r="A454" s="10">
        <v>453.0</v>
      </c>
      <c r="B454" s="10" t="s">
        <v>15</v>
      </c>
      <c r="C454" s="10" t="str">
        <f>VLOOKUP($E454,'Определяем вид'!$A$2:$B$16,2,0)</f>
        <v>Услуга</v>
      </c>
      <c r="D454" s="10" t="s">
        <v>16</v>
      </c>
      <c r="E454" s="10" t="s">
        <v>18</v>
      </c>
      <c r="F454" s="11">
        <v>45674.0</v>
      </c>
      <c r="G454" s="12">
        <f t="shared" si="1"/>
        <v>1</v>
      </c>
      <c r="H454" s="10"/>
      <c r="I454" s="10" t="str">
        <f>IFNA(VLOOKUP($H454,'Промокоды'!$A$2:$B$115,2,0),"")</f>
        <v/>
      </c>
      <c r="J454" s="10" t="str">
        <f>IFNA(VLOOKUP($I454,'Промокоды'!$E$2:$F$8,2,0),"")</f>
        <v/>
      </c>
      <c r="K454" s="10" t="str">
        <f>IFNA(VLOOKUP($H454,'Промокоды'!$A$2:$C$115,3,0),"")</f>
        <v/>
      </c>
      <c r="L454" s="13">
        <f t="shared" si="2"/>
        <v>0</v>
      </c>
      <c r="M454" s="14">
        <v>3500.0</v>
      </c>
      <c r="N454" s="14">
        <f t="shared" si="3"/>
        <v>3500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 ht="15.75" customHeight="1">
      <c r="A455" s="10">
        <v>454.0</v>
      </c>
      <c r="B455" s="10" t="s">
        <v>15</v>
      </c>
      <c r="C455" s="10" t="str">
        <f>VLOOKUP($E455,'Определяем вид'!$A$2:$B$16,2,0)</f>
        <v>Услуга</v>
      </c>
      <c r="D455" s="10" t="s">
        <v>16</v>
      </c>
      <c r="E455" s="10" t="s">
        <v>21</v>
      </c>
      <c r="F455" s="11">
        <v>45674.0</v>
      </c>
      <c r="G455" s="12">
        <f t="shared" si="1"/>
        <v>1</v>
      </c>
      <c r="H455" s="10"/>
      <c r="I455" s="10" t="str">
        <f>IFNA(VLOOKUP($H455,'Промокоды'!$A$2:$B$115,2,0),"")</f>
        <v/>
      </c>
      <c r="J455" s="10" t="str">
        <f>IFNA(VLOOKUP($I455,'Промокоды'!$E$2:$F$8,2,0),"")</f>
        <v/>
      </c>
      <c r="K455" s="10" t="str">
        <f>IFNA(VLOOKUP($H455,'Промокоды'!$A$2:$C$115,3,0),"")</f>
        <v/>
      </c>
      <c r="L455" s="13">
        <f t="shared" si="2"/>
        <v>0</v>
      </c>
      <c r="M455" s="14">
        <v>5500.0</v>
      </c>
      <c r="N455" s="14">
        <f t="shared" si="3"/>
        <v>5500</v>
      </c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ht="15.75" customHeight="1">
      <c r="A456" s="10">
        <v>455.0</v>
      </c>
      <c r="B456" s="10" t="s">
        <v>25</v>
      </c>
      <c r="C456" s="10" t="str">
        <f>VLOOKUP($E456,'Определяем вид'!$A$2:$B$16,2,0)</f>
        <v>Товар</v>
      </c>
      <c r="D456" s="10" t="s">
        <v>16</v>
      </c>
      <c r="E456" s="10" t="s">
        <v>35</v>
      </c>
      <c r="F456" s="11">
        <v>45674.0</v>
      </c>
      <c r="G456" s="12">
        <f t="shared" si="1"/>
        <v>1</v>
      </c>
      <c r="H456" s="10"/>
      <c r="I456" s="10" t="str">
        <f>IFNA(VLOOKUP($H456,'Промокоды'!$A$2:$B$115,2,0),"")</f>
        <v/>
      </c>
      <c r="J456" s="10" t="str">
        <f>IFNA(VLOOKUP($I456,'Промокоды'!$E$2:$F$8,2,0),"")</f>
        <v/>
      </c>
      <c r="K456" s="10" t="str">
        <f>IFNA(VLOOKUP($H456,'Промокоды'!$A$2:$C$115,3,0),"")</f>
        <v/>
      </c>
      <c r="L456" s="13">
        <f t="shared" si="2"/>
        <v>0</v>
      </c>
      <c r="M456" s="14">
        <v>500.0</v>
      </c>
      <c r="N456" s="14">
        <f t="shared" si="3"/>
        <v>500</v>
      </c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 ht="15.75" customHeight="1">
      <c r="A457" s="10">
        <v>456.0</v>
      </c>
      <c r="B457" s="10" t="s">
        <v>15</v>
      </c>
      <c r="C457" s="10" t="str">
        <f>VLOOKUP($E457,'Определяем вид'!$A$2:$B$16,2,0)</f>
        <v>Товар</v>
      </c>
      <c r="D457" s="10" t="s">
        <v>16</v>
      </c>
      <c r="E457" s="10" t="s">
        <v>23</v>
      </c>
      <c r="F457" s="11">
        <v>45674.0</v>
      </c>
      <c r="G457" s="12">
        <f t="shared" si="1"/>
        <v>1</v>
      </c>
      <c r="H457" s="10"/>
      <c r="I457" s="10" t="str">
        <f>IFNA(VLOOKUP($H457,'Промокоды'!$A$2:$B$115,2,0),"")</f>
        <v/>
      </c>
      <c r="J457" s="10" t="str">
        <f>IFNA(VLOOKUP($I457,'Промокоды'!$E$2:$F$8,2,0),"")</f>
        <v/>
      </c>
      <c r="K457" s="10" t="str">
        <f>IFNA(VLOOKUP($H457,'Промокоды'!$A$2:$C$115,3,0),"")</f>
        <v/>
      </c>
      <c r="L457" s="13">
        <f t="shared" si="2"/>
        <v>0</v>
      </c>
      <c r="M457" s="14">
        <v>1000.0</v>
      </c>
      <c r="N457" s="14">
        <f t="shared" si="3"/>
        <v>1000</v>
      </c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 ht="15.75" customHeight="1">
      <c r="A458" s="10">
        <v>457.0</v>
      </c>
      <c r="B458" s="10" t="s">
        <v>15</v>
      </c>
      <c r="C458" s="10" t="str">
        <f>VLOOKUP($E458,'Определяем вид'!$A$2:$B$16,2,0)</f>
        <v>Товар</v>
      </c>
      <c r="D458" s="10" t="s">
        <v>16</v>
      </c>
      <c r="E458" s="10" t="s">
        <v>23</v>
      </c>
      <c r="F458" s="11">
        <v>45674.0</v>
      </c>
      <c r="G458" s="12">
        <f t="shared" si="1"/>
        <v>1</v>
      </c>
      <c r="H458" s="10"/>
      <c r="I458" s="10" t="str">
        <f>IFNA(VLOOKUP($H458,'Промокоды'!$A$2:$B$115,2,0),"")</f>
        <v/>
      </c>
      <c r="J458" s="10" t="str">
        <f>IFNA(VLOOKUP($I458,'Промокоды'!$E$2:$F$8,2,0),"")</f>
        <v/>
      </c>
      <c r="K458" s="10" t="str">
        <f>IFNA(VLOOKUP($H458,'Промокоды'!$A$2:$C$115,3,0),"")</f>
        <v/>
      </c>
      <c r="L458" s="13">
        <f t="shared" si="2"/>
        <v>0</v>
      </c>
      <c r="M458" s="14">
        <v>1000.0</v>
      </c>
      <c r="N458" s="14">
        <f t="shared" si="3"/>
        <v>1000</v>
      </c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 ht="15.75" customHeight="1">
      <c r="A459" s="10">
        <v>458.0</v>
      </c>
      <c r="B459" s="10" t="s">
        <v>15</v>
      </c>
      <c r="C459" s="10" t="str">
        <f>VLOOKUP($E459,'Определяем вид'!$A$2:$B$16,2,0)</f>
        <v>Услуга</v>
      </c>
      <c r="D459" s="10" t="s">
        <v>16</v>
      </c>
      <c r="E459" s="10" t="s">
        <v>18</v>
      </c>
      <c r="F459" s="11">
        <v>45674.0</v>
      </c>
      <c r="G459" s="12">
        <f t="shared" si="1"/>
        <v>1</v>
      </c>
      <c r="H459" s="10"/>
      <c r="I459" s="10" t="str">
        <f>IFNA(VLOOKUP($H459,'Промокоды'!$A$2:$B$115,2,0),"")</f>
        <v/>
      </c>
      <c r="J459" s="10" t="str">
        <f>IFNA(VLOOKUP($I459,'Промокоды'!$E$2:$F$8,2,0),"")</f>
        <v/>
      </c>
      <c r="K459" s="10" t="str">
        <f>IFNA(VLOOKUP($H459,'Промокоды'!$A$2:$C$115,3,0),"")</f>
        <v/>
      </c>
      <c r="L459" s="13">
        <f t="shared" si="2"/>
        <v>0</v>
      </c>
      <c r="M459" s="14">
        <v>3500.0</v>
      </c>
      <c r="N459" s="14">
        <f t="shared" si="3"/>
        <v>3500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 ht="15.75" customHeight="1">
      <c r="A460" s="10">
        <v>459.0</v>
      </c>
      <c r="B460" s="10" t="s">
        <v>15</v>
      </c>
      <c r="C460" s="10" t="str">
        <f>VLOOKUP($E460,'Определяем вид'!$A$2:$B$16,2,0)</f>
        <v>Товар</v>
      </c>
      <c r="D460" s="10" t="s">
        <v>19</v>
      </c>
      <c r="E460" s="10" t="s">
        <v>20</v>
      </c>
      <c r="F460" s="11">
        <v>45674.0</v>
      </c>
      <c r="G460" s="12">
        <f t="shared" si="1"/>
        <v>1</v>
      </c>
      <c r="H460" s="10"/>
      <c r="I460" s="10" t="str">
        <f>IFNA(VLOOKUP($H460,'Промокоды'!$A$2:$B$115,2,0),"")</f>
        <v/>
      </c>
      <c r="J460" s="10" t="str">
        <f>IFNA(VLOOKUP($I460,'Промокоды'!$E$2:$F$8,2,0),"")</f>
        <v/>
      </c>
      <c r="K460" s="10" t="str">
        <f>IFNA(VLOOKUP($H460,'Промокоды'!$A$2:$C$115,3,0),"")</f>
        <v/>
      </c>
      <c r="L460" s="13">
        <f t="shared" si="2"/>
        <v>0</v>
      </c>
      <c r="M460" s="14">
        <v>500.0</v>
      </c>
      <c r="N460" s="14">
        <f t="shared" si="3"/>
        <v>500</v>
      </c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 ht="15.75" customHeight="1">
      <c r="A461" s="10">
        <v>460.0</v>
      </c>
      <c r="B461" s="10" t="s">
        <v>15</v>
      </c>
      <c r="C461" s="10" t="str">
        <f>VLOOKUP($E461,'Определяем вид'!$A$2:$B$16,2,0)</f>
        <v>Услуга</v>
      </c>
      <c r="D461" s="10" t="s">
        <v>16</v>
      </c>
      <c r="E461" s="10" t="s">
        <v>18</v>
      </c>
      <c r="F461" s="11">
        <v>45674.0</v>
      </c>
      <c r="G461" s="12">
        <f t="shared" si="1"/>
        <v>1</v>
      </c>
      <c r="H461" s="10"/>
      <c r="I461" s="10" t="str">
        <f>IFNA(VLOOKUP($H461,'Промокоды'!$A$2:$B$115,2,0),"")</f>
        <v/>
      </c>
      <c r="J461" s="10" t="str">
        <f>IFNA(VLOOKUP($I461,'Промокоды'!$E$2:$F$8,2,0),"")</f>
        <v/>
      </c>
      <c r="K461" s="10" t="str">
        <f>IFNA(VLOOKUP($H461,'Промокоды'!$A$2:$C$115,3,0),"")</f>
        <v/>
      </c>
      <c r="L461" s="13">
        <f t="shared" si="2"/>
        <v>0</v>
      </c>
      <c r="M461" s="14">
        <v>3500.0</v>
      </c>
      <c r="N461" s="14">
        <f t="shared" si="3"/>
        <v>3500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ht="15.75" customHeight="1">
      <c r="A462" s="10">
        <v>461.0</v>
      </c>
      <c r="B462" s="10" t="s">
        <v>15</v>
      </c>
      <c r="C462" s="10" t="str">
        <f>VLOOKUP($E462,'Определяем вид'!$A$2:$B$16,2,0)</f>
        <v>Услуга</v>
      </c>
      <c r="D462" s="10" t="s">
        <v>16</v>
      </c>
      <c r="E462" s="10" t="s">
        <v>18</v>
      </c>
      <c r="F462" s="11">
        <v>45674.0</v>
      </c>
      <c r="G462" s="12">
        <f t="shared" si="1"/>
        <v>1</v>
      </c>
      <c r="H462" s="10"/>
      <c r="I462" s="10" t="str">
        <f>IFNA(VLOOKUP($H462,'Промокоды'!$A$2:$B$115,2,0),"")</f>
        <v/>
      </c>
      <c r="J462" s="10" t="str">
        <f>IFNA(VLOOKUP($I462,'Промокоды'!$E$2:$F$8,2,0),"")</f>
        <v/>
      </c>
      <c r="K462" s="10" t="str">
        <f>IFNA(VLOOKUP($H462,'Промокоды'!$A$2:$C$115,3,0),"")</f>
        <v/>
      </c>
      <c r="L462" s="13">
        <f t="shared" si="2"/>
        <v>0</v>
      </c>
      <c r="M462" s="14">
        <v>3500.0</v>
      </c>
      <c r="N462" s="14">
        <f t="shared" si="3"/>
        <v>3500</v>
      </c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 ht="15.75" customHeight="1">
      <c r="A463" s="10">
        <v>462.0</v>
      </c>
      <c r="B463" s="10" t="s">
        <v>25</v>
      </c>
      <c r="C463" s="10" t="str">
        <f>VLOOKUP($E463,'Определяем вид'!$A$2:$B$16,2,0)</f>
        <v>Товар</v>
      </c>
      <c r="D463" s="10" t="s">
        <v>16</v>
      </c>
      <c r="E463" s="10" t="s">
        <v>35</v>
      </c>
      <c r="F463" s="11">
        <v>45674.0</v>
      </c>
      <c r="G463" s="12">
        <f t="shared" si="1"/>
        <v>1</v>
      </c>
      <c r="H463" s="10"/>
      <c r="I463" s="10" t="str">
        <f>IFNA(VLOOKUP($H463,'Промокоды'!$A$2:$B$115,2,0),"")</f>
        <v/>
      </c>
      <c r="J463" s="10" t="str">
        <f>IFNA(VLOOKUP($I463,'Промокоды'!$E$2:$F$8,2,0),"")</f>
        <v/>
      </c>
      <c r="K463" s="10" t="str">
        <f>IFNA(VLOOKUP($H463,'Промокоды'!$A$2:$C$115,3,0),"")</f>
        <v/>
      </c>
      <c r="L463" s="13">
        <f t="shared" si="2"/>
        <v>0</v>
      </c>
      <c r="M463" s="14">
        <v>500.0</v>
      </c>
      <c r="N463" s="14">
        <f t="shared" si="3"/>
        <v>500</v>
      </c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 ht="15.75" customHeight="1">
      <c r="A464" s="10">
        <v>463.0</v>
      </c>
      <c r="B464" s="10" t="s">
        <v>15</v>
      </c>
      <c r="C464" s="10" t="str">
        <f>VLOOKUP($E464,'Определяем вид'!$A$2:$B$16,2,0)</f>
        <v>Услуга</v>
      </c>
      <c r="D464" s="10" t="s">
        <v>16</v>
      </c>
      <c r="E464" s="10" t="s">
        <v>18</v>
      </c>
      <c r="F464" s="11">
        <v>45674.0</v>
      </c>
      <c r="G464" s="12">
        <f t="shared" si="1"/>
        <v>1</v>
      </c>
      <c r="H464" s="10"/>
      <c r="I464" s="10" t="str">
        <f>IFNA(VLOOKUP($H464,'Промокоды'!$A$2:$B$115,2,0),"")</f>
        <v/>
      </c>
      <c r="J464" s="10" t="str">
        <f>IFNA(VLOOKUP($I464,'Промокоды'!$E$2:$F$8,2,0),"")</f>
        <v/>
      </c>
      <c r="K464" s="10" t="str">
        <f>IFNA(VLOOKUP($H464,'Промокоды'!$A$2:$C$115,3,0),"")</f>
        <v/>
      </c>
      <c r="L464" s="13">
        <f t="shared" si="2"/>
        <v>0</v>
      </c>
      <c r="M464" s="14">
        <v>3500.0</v>
      </c>
      <c r="N464" s="14">
        <f t="shared" si="3"/>
        <v>3500</v>
      </c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 ht="15.75" customHeight="1">
      <c r="A465" s="10">
        <v>464.0</v>
      </c>
      <c r="B465" s="10" t="s">
        <v>25</v>
      </c>
      <c r="C465" s="10" t="str">
        <f>VLOOKUP($E465,'Определяем вид'!$A$2:$B$16,2,0)</f>
        <v>Товар</v>
      </c>
      <c r="D465" s="10" t="s">
        <v>16</v>
      </c>
      <c r="E465" s="10" t="s">
        <v>30</v>
      </c>
      <c r="F465" s="11">
        <v>45674.0</v>
      </c>
      <c r="G465" s="12">
        <f t="shared" si="1"/>
        <v>1</v>
      </c>
      <c r="H465" s="10"/>
      <c r="I465" s="10" t="str">
        <f>IFNA(VLOOKUP($H465,'Промокоды'!$A$2:$B$115,2,0),"")</f>
        <v/>
      </c>
      <c r="J465" s="10" t="str">
        <f>IFNA(VLOOKUP($I465,'Промокоды'!$E$2:$F$8,2,0),"")</f>
        <v/>
      </c>
      <c r="K465" s="10" t="str">
        <f>IFNA(VLOOKUP($H465,'Промокоды'!$A$2:$C$115,3,0),"")</f>
        <v/>
      </c>
      <c r="L465" s="13">
        <f t="shared" si="2"/>
        <v>0</v>
      </c>
      <c r="M465" s="14">
        <v>300.0</v>
      </c>
      <c r="N465" s="14">
        <f t="shared" si="3"/>
        <v>300</v>
      </c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 ht="15.75" customHeight="1">
      <c r="A466" s="10">
        <v>465.0</v>
      </c>
      <c r="B466" s="10" t="s">
        <v>15</v>
      </c>
      <c r="C466" s="10" t="str">
        <f>VLOOKUP($E466,'Определяем вид'!$A$2:$B$16,2,0)</f>
        <v>Товар</v>
      </c>
      <c r="D466" s="10" t="s">
        <v>16</v>
      </c>
      <c r="E466" s="10" t="s">
        <v>20</v>
      </c>
      <c r="F466" s="11">
        <v>45674.0</v>
      </c>
      <c r="G466" s="12">
        <f t="shared" si="1"/>
        <v>1</v>
      </c>
      <c r="H466" s="10"/>
      <c r="I466" s="10" t="str">
        <f>IFNA(VLOOKUP($H466,'Промокоды'!$A$2:$B$115,2,0),"")</f>
        <v/>
      </c>
      <c r="J466" s="10" t="str">
        <f>IFNA(VLOOKUP($I466,'Промокоды'!$E$2:$F$8,2,0),"")</f>
        <v/>
      </c>
      <c r="K466" s="10" t="str">
        <f>IFNA(VLOOKUP($H466,'Промокоды'!$A$2:$C$115,3,0),"")</f>
        <v/>
      </c>
      <c r="L466" s="13">
        <f t="shared" si="2"/>
        <v>0</v>
      </c>
      <c r="M466" s="14">
        <v>500.0</v>
      </c>
      <c r="N466" s="14">
        <f t="shared" si="3"/>
        <v>500</v>
      </c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ht="15.75" customHeight="1">
      <c r="A467" s="10">
        <v>466.0</v>
      </c>
      <c r="B467" s="10" t="s">
        <v>15</v>
      </c>
      <c r="C467" s="10" t="str">
        <f>VLOOKUP($E467,'Определяем вид'!$A$2:$B$16,2,0)</f>
        <v>Услуга</v>
      </c>
      <c r="D467" s="10" t="s">
        <v>16</v>
      </c>
      <c r="E467" s="10" t="s">
        <v>21</v>
      </c>
      <c r="F467" s="11">
        <v>45674.0</v>
      </c>
      <c r="G467" s="12">
        <f t="shared" si="1"/>
        <v>1</v>
      </c>
      <c r="H467" s="10"/>
      <c r="I467" s="10" t="str">
        <f>IFNA(VLOOKUP($H467,'Промокоды'!$A$2:$B$115,2,0),"")</f>
        <v/>
      </c>
      <c r="J467" s="10" t="str">
        <f>IFNA(VLOOKUP($I467,'Промокоды'!$E$2:$F$8,2,0),"")</f>
        <v/>
      </c>
      <c r="K467" s="10" t="str">
        <f>IFNA(VLOOKUP($H467,'Промокоды'!$A$2:$C$115,3,0),"")</f>
        <v/>
      </c>
      <c r="L467" s="13">
        <f t="shared" si="2"/>
        <v>0</v>
      </c>
      <c r="M467" s="14">
        <v>5500.0</v>
      </c>
      <c r="N467" s="14">
        <f t="shared" si="3"/>
        <v>5500</v>
      </c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 ht="15.75" customHeight="1">
      <c r="A468" s="10">
        <v>467.0</v>
      </c>
      <c r="B468" s="10" t="s">
        <v>25</v>
      </c>
      <c r="C468" s="10" t="str">
        <f>VLOOKUP($E468,'Определяем вид'!$A$2:$B$16,2,0)</f>
        <v>Услуга</v>
      </c>
      <c r="D468" s="10" t="s">
        <v>16</v>
      </c>
      <c r="E468" s="10" t="s">
        <v>26</v>
      </c>
      <c r="F468" s="11">
        <v>45674.0</v>
      </c>
      <c r="G468" s="12">
        <f t="shared" si="1"/>
        <v>1</v>
      </c>
      <c r="H468" s="10"/>
      <c r="I468" s="10" t="str">
        <f>IFNA(VLOOKUP($H468,'Промокоды'!$A$2:$B$115,2,0),"")</f>
        <v/>
      </c>
      <c r="J468" s="10" t="str">
        <f>IFNA(VLOOKUP($I468,'Промокоды'!$E$2:$F$8,2,0),"")</f>
        <v/>
      </c>
      <c r="K468" s="10" t="str">
        <f>IFNA(VLOOKUP($H468,'Промокоды'!$A$2:$C$115,3,0),"")</f>
        <v/>
      </c>
      <c r="L468" s="13">
        <f t="shared" si="2"/>
        <v>0</v>
      </c>
      <c r="M468" s="14">
        <v>50000.0</v>
      </c>
      <c r="N468" s="14">
        <f t="shared" si="3"/>
        <v>50000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 ht="15.75" customHeight="1">
      <c r="A469" s="10">
        <v>468.0</v>
      </c>
      <c r="B469" s="10" t="s">
        <v>15</v>
      </c>
      <c r="C469" s="10" t="str">
        <f>VLOOKUP($E469,'Определяем вид'!$A$2:$B$16,2,0)</f>
        <v>Услуга</v>
      </c>
      <c r="D469" s="10" t="s">
        <v>16</v>
      </c>
      <c r="E469" s="10" t="s">
        <v>18</v>
      </c>
      <c r="F469" s="11">
        <v>45674.0</v>
      </c>
      <c r="G469" s="12">
        <f t="shared" si="1"/>
        <v>1</v>
      </c>
      <c r="H469" s="10"/>
      <c r="I469" s="10" t="str">
        <f>IFNA(VLOOKUP($H469,'Промокоды'!$A$2:$B$115,2,0),"")</f>
        <v/>
      </c>
      <c r="J469" s="10" t="str">
        <f>IFNA(VLOOKUP($I469,'Промокоды'!$E$2:$F$8,2,0),"")</f>
        <v/>
      </c>
      <c r="K469" s="10" t="str">
        <f>IFNA(VLOOKUP($H469,'Промокоды'!$A$2:$C$115,3,0),"")</f>
        <v/>
      </c>
      <c r="L469" s="13">
        <f t="shared" si="2"/>
        <v>0</v>
      </c>
      <c r="M469" s="14">
        <v>3500.0</v>
      </c>
      <c r="N469" s="14">
        <f t="shared" si="3"/>
        <v>3500</v>
      </c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ht="15.75" customHeight="1">
      <c r="A470" s="10">
        <v>469.0</v>
      </c>
      <c r="B470" s="10" t="s">
        <v>15</v>
      </c>
      <c r="C470" s="10" t="str">
        <f>VLOOKUP($E470,'Определяем вид'!$A$2:$B$16,2,0)</f>
        <v>Услуга</v>
      </c>
      <c r="D470" s="10" t="s">
        <v>16</v>
      </c>
      <c r="E470" s="10" t="s">
        <v>17</v>
      </c>
      <c r="F470" s="11">
        <v>45674.0</v>
      </c>
      <c r="G470" s="12">
        <f t="shared" si="1"/>
        <v>1</v>
      </c>
      <c r="H470" s="10"/>
      <c r="I470" s="10" t="str">
        <f>IFNA(VLOOKUP($H470,'Промокоды'!$A$2:$B$115,2,0),"")</f>
        <v/>
      </c>
      <c r="J470" s="10" t="str">
        <f>IFNA(VLOOKUP($I470,'Промокоды'!$E$2:$F$8,2,0),"")</f>
        <v/>
      </c>
      <c r="K470" s="10" t="str">
        <f>IFNA(VLOOKUP($H470,'Промокоды'!$A$2:$C$115,3,0),"")</f>
        <v/>
      </c>
      <c r="L470" s="13">
        <f t="shared" si="2"/>
        <v>0</v>
      </c>
      <c r="M470" s="14">
        <v>4500.0</v>
      </c>
      <c r="N470" s="14">
        <f t="shared" si="3"/>
        <v>4500</v>
      </c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 ht="15.75" customHeight="1">
      <c r="A471" s="10">
        <v>470.0</v>
      </c>
      <c r="B471" s="10" t="s">
        <v>15</v>
      </c>
      <c r="C471" s="10" t="str">
        <f>VLOOKUP($E471,'Определяем вид'!$A$2:$B$16,2,0)</f>
        <v>Услуга</v>
      </c>
      <c r="D471" s="10" t="s">
        <v>16</v>
      </c>
      <c r="E471" s="10" t="s">
        <v>18</v>
      </c>
      <c r="F471" s="11">
        <v>45674.0</v>
      </c>
      <c r="G471" s="12">
        <f t="shared" si="1"/>
        <v>1</v>
      </c>
      <c r="H471" s="10"/>
      <c r="I471" s="10" t="str">
        <f>IFNA(VLOOKUP($H471,'Промокоды'!$A$2:$B$115,2,0),"")</f>
        <v/>
      </c>
      <c r="J471" s="10" t="str">
        <f>IFNA(VLOOKUP($I471,'Промокоды'!$E$2:$F$8,2,0),"")</f>
        <v/>
      </c>
      <c r="K471" s="10" t="str">
        <f>IFNA(VLOOKUP($H471,'Промокоды'!$A$2:$C$115,3,0),"")</f>
        <v/>
      </c>
      <c r="L471" s="13">
        <f t="shared" si="2"/>
        <v>0</v>
      </c>
      <c r="M471" s="14">
        <v>3500.0</v>
      </c>
      <c r="N471" s="14">
        <f t="shared" si="3"/>
        <v>3500</v>
      </c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 ht="15.75" customHeight="1">
      <c r="A472" s="10">
        <v>471.0</v>
      </c>
      <c r="B472" s="10" t="s">
        <v>15</v>
      </c>
      <c r="C472" s="10" t="str">
        <f>VLOOKUP($E472,'Определяем вид'!$A$2:$B$16,2,0)</f>
        <v>Товар</v>
      </c>
      <c r="D472" s="10" t="s">
        <v>16</v>
      </c>
      <c r="E472" s="10" t="s">
        <v>28</v>
      </c>
      <c r="F472" s="11">
        <v>45674.0</v>
      </c>
      <c r="G472" s="12">
        <f t="shared" si="1"/>
        <v>1</v>
      </c>
      <c r="H472" s="10"/>
      <c r="I472" s="10" t="str">
        <f>IFNA(VLOOKUP($H472,'Промокоды'!$A$2:$B$115,2,0),"")</f>
        <v/>
      </c>
      <c r="J472" s="10" t="str">
        <f>IFNA(VLOOKUP($I472,'Промокоды'!$E$2:$F$8,2,0),"")</f>
        <v/>
      </c>
      <c r="K472" s="10" t="str">
        <f>IFNA(VLOOKUP($H472,'Промокоды'!$A$2:$C$115,3,0),"")</f>
        <v/>
      </c>
      <c r="L472" s="13">
        <f t="shared" si="2"/>
        <v>0</v>
      </c>
      <c r="M472" s="14">
        <v>300.0</v>
      </c>
      <c r="N472" s="14">
        <f t="shared" si="3"/>
        <v>300</v>
      </c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ht="15.75" customHeight="1">
      <c r="A473" s="10">
        <v>472.0</v>
      </c>
      <c r="B473" s="10" t="s">
        <v>15</v>
      </c>
      <c r="C473" s="10" t="str">
        <f>VLOOKUP($E473,'Определяем вид'!$A$2:$B$16,2,0)</f>
        <v>Услуга</v>
      </c>
      <c r="D473" s="10" t="s">
        <v>16</v>
      </c>
      <c r="E473" s="10" t="s">
        <v>21</v>
      </c>
      <c r="F473" s="11">
        <v>45674.0</v>
      </c>
      <c r="G473" s="12">
        <f t="shared" si="1"/>
        <v>1</v>
      </c>
      <c r="H473" s="10"/>
      <c r="I473" s="10" t="str">
        <f>IFNA(VLOOKUP($H473,'Промокоды'!$A$2:$B$115,2,0),"")</f>
        <v/>
      </c>
      <c r="J473" s="10" t="str">
        <f>IFNA(VLOOKUP($I473,'Промокоды'!$E$2:$F$8,2,0),"")</f>
        <v/>
      </c>
      <c r="K473" s="10" t="str">
        <f>IFNA(VLOOKUP($H473,'Промокоды'!$A$2:$C$115,3,0),"")</f>
        <v/>
      </c>
      <c r="L473" s="13">
        <f t="shared" si="2"/>
        <v>0</v>
      </c>
      <c r="M473" s="14">
        <v>5500.0</v>
      </c>
      <c r="N473" s="14">
        <f t="shared" si="3"/>
        <v>5500</v>
      </c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 ht="15.75" customHeight="1">
      <c r="A474" s="10">
        <v>473.0</v>
      </c>
      <c r="B474" s="10" t="s">
        <v>15</v>
      </c>
      <c r="C474" s="10" t="str">
        <f>VLOOKUP($E474,'Определяем вид'!$A$2:$B$16,2,0)</f>
        <v>Товар</v>
      </c>
      <c r="D474" s="10" t="s">
        <v>19</v>
      </c>
      <c r="E474" s="10" t="s">
        <v>20</v>
      </c>
      <c r="F474" s="11">
        <v>45674.0</v>
      </c>
      <c r="G474" s="12">
        <f t="shared" si="1"/>
        <v>1</v>
      </c>
      <c r="H474" s="10"/>
      <c r="I474" s="10" t="str">
        <f>IFNA(VLOOKUP($H474,'Промокоды'!$A$2:$B$115,2,0),"")</f>
        <v/>
      </c>
      <c r="J474" s="10" t="str">
        <f>IFNA(VLOOKUP($I474,'Промокоды'!$E$2:$F$8,2,0),"")</f>
        <v/>
      </c>
      <c r="K474" s="10" t="str">
        <f>IFNA(VLOOKUP($H474,'Промокоды'!$A$2:$C$115,3,0),"")</f>
        <v/>
      </c>
      <c r="L474" s="13">
        <f t="shared" si="2"/>
        <v>0</v>
      </c>
      <c r="M474" s="14">
        <v>500.0</v>
      </c>
      <c r="N474" s="14">
        <f t="shared" si="3"/>
        <v>500</v>
      </c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 ht="15.75" customHeight="1">
      <c r="A475" s="10">
        <v>474.0</v>
      </c>
      <c r="B475" s="10" t="s">
        <v>15</v>
      </c>
      <c r="C475" s="10" t="str">
        <f>VLOOKUP($E475,'Определяем вид'!$A$2:$B$16,2,0)</f>
        <v>Услуга</v>
      </c>
      <c r="D475" s="10" t="s">
        <v>16</v>
      </c>
      <c r="E475" s="10" t="s">
        <v>18</v>
      </c>
      <c r="F475" s="11">
        <v>45674.0</v>
      </c>
      <c r="G475" s="12">
        <f t="shared" si="1"/>
        <v>1</v>
      </c>
      <c r="H475" s="10"/>
      <c r="I475" s="10" t="str">
        <f>IFNA(VLOOKUP($H475,'Промокоды'!$A$2:$B$115,2,0),"")</f>
        <v/>
      </c>
      <c r="J475" s="10" t="str">
        <f>IFNA(VLOOKUP($I475,'Промокоды'!$E$2:$F$8,2,0),"")</f>
        <v/>
      </c>
      <c r="K475" s="10" t="str">
        <f>IFNA(VLOOKUP($H475,'Промокоды'!$A$2:$C$115,3,0),"")</f>
        <v/>
      </c>
      <c r="L475" s="13">
        <f t="shared" si="2"/>
        <v>0</v>
      </c>
      <c r="M475" s="14">
        <v>3500.0</v>
      </c>
      <c r="N475" s="14">
        <f t="shared" si="3"/>
        <v>3500</v>
      </c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 ht="15.75" customHeight="1">
      <c r="A476" s="10">
        <v>475.0</v>
      </c>
      <c r="B476" s="10" t="s">
        <v>25</v>
      </c>
      <c r="C476" s="10" t="str">
        <f>VLOOKUP($E476,'Определяем вид'!$A$2:$B$16,2,0)</f>
        <v>Товар</v>
      </c>
      <c r="D476" s="10" t="s">
        <v>19</v>
      </c>
      <c r="E476" s="10" t="s">
        <v>30</v>
      </c>
      <c r="F476" s="11">
        <v>45674.0</v>
      </c>
      <c r="G476" s="12">
        <f t="shared" si="1"/>
        <v>1</v>
      </c>
      <c r="H476" s="10"/>
      <c r="I476" s="10" t="str">
        <f>IFNA(VLOOKUP($H476,'Промокоды'!$A$2:$B$115,2,0),"")</f>
        <v/>
      </c>
      <c r="J476" s="10" t="str">
        <f>IFNA(VLOOKUP($I476,'Промокоды'!$E$2:$F$8,2,0),"")</f>
        <v/>
      </c>
      <c r="K476" s="10" t="str">
        <f>IFNA(VLOOKUP($H476,'Промокоды'!$A$2:$C$115,3,0),"")</f>
        <v/>
      </c>
      <c r="L476" s="13">
        <f t="shared" si="2"/>
        <v>0</v>
      </c>
      <c r="M476" s="14">
        <v>300.0</v>
      </c>
      <c r="N476" s="14">
        <f t="shared" si="3"/>
        <v>300</v>
      </c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 ht="15.75" customHeight="1">
      <c r="A477" s="10">
        <v>476.0</v>
      </c>
      <c r="B477" s="10" t="s">
        <v>25</v>
      </c>
      <c r="C477" s="10" t="str">
        <f>VLOOKUP($E477,'Определяем вид'!$A$2:$B$16,2,0)</f>
        <v>Товар</v>
      </c>
      <c r="D477" s="10" t="s">
        <v>16</v>
      </c>
      <c r="E477" s="10" t="s">
        <v>30</v>
      </c>
      <c r="F477" s="11">
        <v>45674.0</v>
      </c>
      <c r="G477" s="12">
        <f t="shared" si="1"/>
        <v>1</v>
      </c>
      <c r="H477" s="10"/>
      <c r="I477" s="10" t="str">
        <f>IFNA(VLOOKUP($H477,'Промокоды'!$A$2:$B$115,2,0),"")</f>
        <v/>
      </c>
      <c r="J477" s="10" t="str">
        <f>IFNA(VLOOKUP($I477,'Промокоды'!$E$2:$F$8,2,0),"")</f>
        <v/>
      </c>
      <c r="K477" s="10" t="str">
        <f>IFNA(VLOOKUP($H477,'Промокоды'!$A$2:$C$115,3,0),"")</f>
        <v/>
      </c>
      <c r="L477" s="13">
        <f t="shared" si="2"/>
        <v>0</v>
      </c>
      <c r="M477" s="14">
        <v>300.0</v>
      </c>
      <c r="N477" s="14">
        <f t="shared" si="3"/>
        <v>300</v>
      </c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 ht="15.75" customHeight="1">
      <c r="A478" s="10">
        <v>477.0</v>
      </c>
      <c r="B478" s="10" t="s">
        <v>15</v>
      </c>
      <c r="C478" s="10" t="str">
        <f>VLOOKUP($E478,'Определяем вид'!$A$2:$B$16,2,0)</f>
        <v>Услуга</v>
      </c>
      <c r="D478" s="10" t="s">
        <v>19</v>
      </c>
      <c r="E478" s="10" t="s">
        <v>21</v>
      </c>
      <c r="F478" s="11">
        <v>45675.0</v>
      </c>
      <c r="G478" s="12">
        <f t="shared" si="1"/>
        <v>1</v>
      </c>
      <c r="H478" s="10"/>
      <c r="I478" s="10" t="str">
        <f>IFNA(VLOOKUP($H478,'Промокоды'!$A$2:$B$115,2,0),"")</f>
        <v/>
      </c>
      <c r="J478" s="10" t="str">
        <f>IFNA(VLOOKUP($I478,'Промокоды'!$E$2:$F$8,2,0),"")</f>
        <v/>
      </c>
      <c r="K478" s="10" t="str">
        <f>IFNA(VLOOKUP($H478,'Промокоды'!$A$2:$C$115,3,0),"")</f>
        <v/>
      </c>
      <c r="L478" s="13">
        <f t="shared" si="2"/>
        <v>0</v>
      </c>
      <c r="M478" s="14">
        <v>5500.0</v>
      </c>
      <c r="N478" s="14">
        <f t="shared" si="3"/>
        <v>5500</v>
      </c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ht="15.75" customHeight="1">
      <c r="A479" s="10">
        <v>478.0</v>
      </c>
      <c r="B479" s="10" t="s">
        <v>25</v>
      </c>
      <c r="C479" s="10" t="str">
        <f>VLOOKUP($E479,'Определяем вид'!$A$2:$B$16,2,0)</f>
        <v>Товар</v>
      </c>
      <c r="D479" s="10" t="s">
        <v>16</v>
      </c>
      <c r="E479" s="10" t="s">
        <v>35</v>
      </c>
      <c r="F479" s="11">
        <v>45675.0</v>
      </c>
      <c r="G479" s="12">
        <f t="shared" si="1"/>
        <v>1</v>
      </c>
      <c r="H479" s="10"/>
      <c r="I479" s="10" t="str">
        <f>IFNA(VLOOKUP($H479,'Промокоды'!$A$2:$B$115,2,0),"")</f>
        <v/>
      </c>
      <c r="J479" s="10" t="str">
        <f>IFNA(VLOOKUP($I479,'Промокоды'!$E$2:$F$8,2,0),"")</f>
        <v/>
      </c>
      <c r="K479" s="10" t="str">
        <f>IFNA(VLOOKUP($H479,'Промокоды'!$A$2:$C$115,3,0),"")</f>
        <v/>
      </c>
      <c r="L479" s="13">
        <f t="shared" si="2"/>
        <v>0</v>
      </c>
      <c r="M479" s="14">
        <v>500.0</v>
      </c>
      <c r="N479" s="14">
        <f t="shared" si="3"/>
        <v>500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 ht="15.75" customHeight="1">
      <c r="A480" s="10">
        <v>479.0</v>
      </c>
      <c r="B480" s="10" t="s">
        <v>25</v>
      </c>
      <c r="C480" s="10" t="str">
        <f>VLOOKUP($E480,'Определяем вид'!$A$2:$B$16,2,0)</f>
        <v>Товар</v>
      </c>
      <c r="D480" s="10" t="s">
        <v>16</v>
      </c>
      <c r="E480" s="10" t="s">
        <v>33</v>
      </c>
      <c r="F480" s="11">
        <v>45675.0</v>
      </c>
      <c r="G480" s="12">
        <f t="shared" si="1"/>
        <v>1</v>
      </c>
      <c r="H480" s="10"/>
      <c r="I480" s="10" t="str">
        <f>IFNA(VLOOKUP($H480,'Промокоды'!$A$2:$B$115,2,0),"")</f>
        <v/>
      </c>
      <c r="J480" s="10" t="str">
        <f>IFNA(VLOOKUP($I480,'Промокоды'!$E$2:$F$8,2,0),"")</f>
        <v/>
      </c>
      <c r="K480" s="10" t="str">
        <f>IFNA(VLOOKUP($H480,'Промокоды'!$A$2:$C$115,3,0),"")</f>
        <v/>
      </c>
      <c r="L480" s="13">
        <f t="shared" si="2"/>
        <v>0</v>
      </c>
      <c r="M480" s="14">
        <v>1000.0</v>
      </c>
      <c r="N480" s="14">
        <f t="shared" si="3"/>
        <v>1000</v>
      </c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 ht="15.75" customHeight="1">
      <c r="A481" s="10">
        <v>480.0</v>
      </c>
      <c r="B481" s="10" t="s">
        <v>15</v>
      </c>
      <c r="C481" s="10" t="str">
        <f>VLOOKUP($E481,'Определяем вид'!$A$2:$B$16,2,0)</f>
        <v>Услуга</v>
      </c>
      <c r="D481" s="10" t="s">
        <v>16</v>
      </c>
      <c r="E481" s="10" t="s">
        <v>18</v>
      </c>
      <c r="F481" s="11">
        <v>45675.0</v>
      </c>
      <c r="G481" s="12">
        <f t="shared" si="1"/>
        <v>1</v>
      </c>
      <c r="H481" s="10"/>
      <c r="I481" s="10" t="str">
        <f>IFNA(VLOOKUP($H481,'Промокоды'!$A$2:$B$115,2,0),"")</f>
        <v/>
      </c>
      <c r="J481" s="10" t="str">
        <f>IFNA(VLOOKUP($I481,'Промокоды'!$E$2:$F$8,2,0),"")</f>
        <v/>
      </c>
      <c r="K481" s="10" t="str">
        <f>IFNA(VLOOKUP($H481,'Промокоды'!$A$2:$C$115,3,0),"")</f>
        <v/>
      </c>
      <c r="L481" s="13">
        <f t="shared" si="2"/>
        <v>0</v>
      </c>
      <c r="M481" s="14">
        <v>3500.0</v>
      </c>
      <c r="N481" s="14">
        <f t="shared" si="3"/>
        <v>3500</v>
      </c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 ht="15.75" customHeight="1">
      <c r="A482" s="10">
        <v>481.0</v>
      </c>
      <c r="B482" s="10" t="s">
        <v>15</v>
      </c>
      <c r="C482" s="10" t="str">
        <f>VLOOKUP($E482,'Определяем вид'!$A$2:$B$16,2,0)</f>
        <v>Услуга</v>
      </c>
      <c r="D482" s="10" t="s">
        <v>16</v>
      </c>
      <c r="E482" s="10" t="s">
        <v>17</v>
      </c>
      <c r="F482" s="11">
        <v>45675.0</v>
      </c>
      <c r="G482" s="12">
        <f t="shared" si="1"/>
        <v>1</v>
      </c>
      <c r="H482" s="10"/>
      <c r="I482" s="10" t="str">
        <f>IFNA(VLOOKUP($H482,'Промокоды'!$A$2:$B$115,2,0),"")</f>
        <v/>
      </c>
      <c r="J482" s="10" t="str">
        <f>IFNA(VLOOKUP($I482,'Промокоды'!$E$2:$F$8,2,0),"")</f>
        <v/>
      </c>
      <c r="K482" s="10" t="str">
        <f>IFNA(VLOOKUP($H482,'Промокоды'!$A$2:$C$115,3,0),"")</f>
        <v/>
      </c>
      <c r="L482" s="13">
        <f t="shared" si="2"/>
        <v>0</v>
      </c>
      <c r="M482" s="14">
        <v>4500.0</v>
      </c>
      <c r="N482" s="14">
        <f t="shared" si="3"/>
        <v>4500</v>
      </c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ht="15.75" customHeight="1">
      <c r="A483" s="10">
        <v>482.0</v>
      </c>
      <c r="B483" s="10" t="s">
        <v>15</v>
      </c>
      <c r="C483" s="10" t="str">
        <f>VLOOKUP($E483,'Определяем вид'!$A$2:$B$16,2,0)</f>
        <v>Товар</v>
      </c>
      <c r="D483" s="10" t="s">
        <v>19</v>
      </c>
      <c r="E483" s="10" t="s">
        <v>20</v>
      </c>
      <c r="F483" s="11">
        <v>45675.0</v>
      </c>
      <c r="G483" s="12">
        <f t="shared" si="1"/>
        <v>1</v>
      </c>
      <c r="H483" s="10"/>
      <c r="I483" s="10" t="str">
        <f>IFNA(VLOOKUP($H483,'Промокоды'!$A$2:$B$115,2,0),"")</f>
        <v/>
      </c>
      <c r="J483" s="10" t="str">
        <f>IFNA(VLOOKUP($I483,'Промокоды'!$E$2:$F$8,2,0),"")</f>
        <v/>
      </c>
      <c r="K483" s="10" t="str">
        <f>IFNA(VLOOKUP($H483,'Промокоды'!$A$2:$C$115,3,0),"")</f>
        <v/>
      </c>
      <c r="L483" s="13">
        <f t="shared" si="2"/>
        <v>0</v>
      </c>
      <c r="M483" s="14">
        <v>500.0</v>
      </c>
      <c r="N483" s="14">
        <f t="shared" si="3"/>
        <v>500</v>
      </c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 ht="15.75" customHeight="1">
      <c r="A484" s="10">
        <v>483.0</v>
      </c>
      <c r="B484" s="10" t="s">
        <v>15</v>
      </c>
      <c r="C484" s="10" t="str">
        <f>VLOOKUP($E484,'Определяем вид'!$A$2:$B$16,2,0)</f>
        <v>Услуга</v>
      </c>
      <c r="D484" s="10" t="s">
        <v>19</v>
      </c>
      <c r="E484" s="10" t="s">
        <v>21</v>
      </c>
      <c r="F484" s="11">
        <v>45675.0</v>
      </c>
      <c r="G484" s="12">
        <f t="shared" si="1"/>
        <v>1</v>
      </c>
      <c r="H484" s="10"/>
      <c r="I484" s="10" t="str">
        <f>IFNA(VLOOKUP($H484,'Промокоды'!$A$2:$B$115,2,0),"")</f>
        <v/>
      </c>
      <c r="J484" s="10" t="str">
        <f>IFNA(VLOOKUP($I484,'Промокоды'!$E$2:$F$8,2,0),"")</f>
        <v/>
      </c>
      <c r="K484" s="10" t="str">
        <f>IFNA(VLOOKUP($H484,'Промокоды'!$A$2:$C$115,3,0),"")</f>
        <v/>
      </c>
      <c r="L484" s="13">
        <f t="shared" si="2"/>
        <v>0</v>
      </c>
      <c r="M484" s="14">
        <v>5500.0</v>
      </c>
      <c r="N484" s="14">
        <f t="shared" si="3"/>
        <v>5500</v>
      </c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 ht="15.75" customHeight="1">
      <c r="A485" s="10">
        <v>484.0</v>
      </c>
      <c r="B485" s="10" t="s">
        <v>15</v>
      </c>
      <c r="C485" s="10" t="str">
        <f>VLOOKUP($E485,'Определяем вид'!$A$2:$B$16,2,0)</f>
        <v>Услуга</v>
      </c>
      <c r="D485" s="10" t="s">
        <v>16</v>
      </c>
      <c r="E485" s="10" t="s">
        <v>18</v>
      </c>
      <c r="F485" s="11">
        <v>45675.0</v>
      </c>
      <c r="G485" s="12">
        <f t="shared" si="1"/>
        <v>1</v>
      </c>
      <c r="H485" s="10"/>
      <c r="I485" s="10" t="str">
        <f>IFNA(VLOOKUP($H485,'Промокоды'!$A$2:$B$115,2,0),"")</f>
        <v/>
      </c>
      <c r="J485" s="10" t="str">
        <f>IFNA(VLOOKUP($I485,'Промокоды'!$E$2:$F$8,2,0),"")</f>
        <v/>
      </c>
      <c r="K485" s="10" t="str">
        <f>IFNA(VLOOKUP($H485,'Промокоды'!$A$2:$C$115,3,0),"")</f>
        <v/>
      </c>
      <c r="L485" s="13">
        <f t="shared" si="2"/>
        <v>0</v>
      </c>
      <c r="M485" s="14">
        <v>3500.0</v>
      </c>
      <c r="N485" s="14">
        <f t="shared" si="3"/>
        <v>3500</v>
      </c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ht="15.75" customHeight="1">
      <c r="A486" s="10">
        <v>485.0</v>
      </c>
      <c r="B486" s="10" t="s">
        <v>15</v>
      </c>
      <c r="C486" s="10" t="str">
        <f>VLOOKUP($E486,'Определяем вид'!$A$2:$B$16,2,0)</f>
        <v>Услуга</v>
      </c>
      <c r="D486" s="10" t="s">
        <v>16</v>
      </c>
      <c r="E486" s="10" t="s">
        <v>18</v>
      </c>
      <c r="F486" s="11">
        <v>45675.0</v>
      </c>
      <c r="G486" s="12">
        <f t="shared" si="1"/>
        <v>1</v>
      </c>
      <c r="H486" s="10"/>
      <c r="I486" s="10" t="str">
        <f>IFNA(VLOOKUP($H486,'Промокоды'!$A$2:$B$115,2,0),"")</f>
        <v/>
      </c>
      <c r="J486" s="10" t="str">
        <f>IFNA(VLOOKUP($I486,'Промокоды'!$E$2:$F$8,2,0),"")</f>
        <v/>
      </c>
      <c r="K486" s="10" t="str">
        <f>IFNA(VLOOKUP($H486,'Промокоды'!$A$2:$C$115,3,0),"")</f>
        <v/>
      </c>
      <c r="L486" s="13">
        <f t="shared" si="2"/>
        <v>0</v>
      </c>
      <c r="M486" s="14">
        <v>3500.0</v>
      </c>
      <c r="N486" s="14">
        <f t="shared" si="3"/>
        <v>3500</v>
      </c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ht="15.75" customHeight="1">
      <c r="A487" s="10">
        <v>486.0</v>
      </c>
      <c r="B487" s="10" t="s">
        <v>15</v>
      </c>
      <c r="C487" s="10" t="str">
        <f>VLOOKUP($E487,'Определяем вид'!$A$2:$B$16,2,0)</f>
        <v>Услуга</v>
      </c>
      <c r="D487" s="10" t="s">
        <v>16</v>
      </c>
      <c r="E487" s="10" t="s">
        <v>18</v>
      </c>
      <c r="F487" s="11">
        <v>45675.0</v>
      </c>
      <c r="G487" s="12">
        <f t="shared" si="1"/>
        <v>1</v>
      </c>
      <c r="H487" s="10"/>
      <c r="I487" s="10" t="str">
        <f>IFNA(VLOOKUP($H487,'Промокоды'!$A$2:$B$115,2,0),"")</f>
        <v/>
      </c>
      <c r="J487" s="10" t="str">
        <f>IFNA(VLOOKUP($I487,'Промокоды'!$E$2:$F$8,2,0),"")</f>
        <v/>
      </c>
      <c r="K487" s="10" t="str">
        <f>IFNA(VLOOKUP($H487,'Промокоды'!$A$2:$C$115,3,0),"")</f>
        <v/>
      </c>
      <c r="L487" s="13">
        <f t="shared" si="2"/>
        <v>0</v>
      </c>
      <c r="M487" s="14">
        <v>3500.0</v>
      </c>
      <c r="N487" s="14">
        <f t="shared" si="3"/>
        <v>3500</v>
      </c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 ht="15.75" customHeight="1">
      <c r="A488" s="10">
        <v>487.0</v>
      </c>
      <c r="B488" s="10" t="s">
        <v>25</v>
      </c>
      <c r="C488" s="10" t="str">
        <f>VLOOKUP($E488,'Определяем вид'!$A$2:$B$16,2,0)</f>
        <v>Товар</v>
      </c>
      <c r="D488" s="10" t="s">
        <v>19</v>
      </c>
      <c r="E488" s="10" t="s">
        <v>30</v>
      </c>
      <c r="F488" s="11">
        <v>45675.0</v>
      </c>
      <c r="G488" s="12">
        <f t="shared" si="1"/>
        <v>1</v>
      </c>
      <c r="H488" s="10"/>
      <c r="I488" s="10" t="str">
        <f>IFNA(VLOOKUP($H488,'Промокоды'!$A$2:$B$115,2,0),"")</f>
        <v/>
      </c>
      <c r="J488" s="10" t="str">
        <f>IFNA(VLOOKUP($I488,'Промокоды'!$E$2:$F$8,2,0),"")</f>
        <v/>
      </c>
      <c r="K488" s="10" t="str">
        <f>IFNA(VLOOKUP($H488,'Промокоды'!$A$2:$C$115,3,0),"")</f>
        <v/>
      </c>
      <c r="L488" s="13">
        <f t="shared" si="2"/>
        <v>0</v>
      </c>
      <c r="M488" s="14">
        <v>300.0</v>
      </c>
      <c r="N488" s="14">
        <f t="shared" si="3"/>
        <v>300</v>
      </c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 ht="15.75" customHeight="1">
      <c r="A489" s="10">
        <v>488.0</v>
      </c>
      <c r="B489" s="10" t="s">
        <v>15</v>
      </c>
      <c r="C489" s="10" t="str">
        <f>VLOOKUP($E489,'Определяем вид'!$A$2:$B$16,2,0)</f>
        <v>Товар</v>
      </c>
      <c r="D489" s="10" t="s">
        <v>16</v>
      </c>
      <c r="E489" s="10" t="s">
        <v>23</v>
      </c>
      <c r="F489" s="11">
        <v>45675.0</v>
      </c>
      <c r="G489" s="12">
        <f t="shared" si="1"/>
        <v>1</v>
      </c>
      <c r="H489" s="10"/>
      <c r="I489" s="10" t="str">
        <f>IFNA(VLOOKUP($H489,'Промокоды'!$A$2:$B$115,2,0),"")</f>
        <v/>
      </c>
      <c r="J489" s="10" t="str">
        <f>IFNA(VLOOKUP($I489,'Промокоды'!$E$2:$F$8,2,0),"")</f>
        <v/>
      </c>
      <c r="K489" s="10" t="str">
        <f>IFNA(VLOOKUP($H489,'Промокоды'!$A$2:$C$115,3,0),"")</f>
        <v/>
      </c>
      <c r="L489" s="13">
        <f t="shared" si="2"/>
        <v>0</v>
      </c>
      <c r="M489" s="14">
        <v>1000.0</v>
      </c>
      <c r="N489" s="14">
        <f t="shared" si="3"/>
        <v>1000</v>
      </c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 ht="15.75" customHeight="1">
      <c r="A490" s="10">
        <v>489.0</v>
      </c>
      <c r="B490" s="10" t="s">
        <v>15</v>
      </c>
      <c r="C490" s="10" t="str">
        <f>VLOOKUP($E490,'Определяем вид'!$A$2:$B$16,2,0)</f>
        <v>Услуга</v>
      </c>
      <c r="D490" s="10" t="s">
        <v>16</v>
      </c>
      <c r="E490" s="10" t="s">
        <v>18</v>
      </c>
      <c r="F490" s="11">
        <v>45675.0</v>
      </c>
      <c r="G490" s="12">
        <f t="shared" si="1"/>
        <v>1</v>
      </c>
      <c r="H490" s="10"/>
      <c r="I490" s="10" t="str">
        <f>IFNA(VLOOKUP($H490,'Промокоды'!$A$2:$B$115,2,0),"")</f>
        <v/>
      </c>
      <c r="J490" s="10" t="str">
        <f>IFNA(VLOOKUP($I490,'Промокоды'!$E$2:$F$8,2,0),"")</f>
        <v/>
      </c>
      <c r="K490" s="10" t="str">
        <f>IFNA(VLOOKUP($H490,'Промокоды'!$A$2:$C$115,3,0),"")</f>
        <v/>
      </c>
      <c r="L490" s="13">
        <f t="shared" si="2"/>
        <v>0</v>
      </c>
      <c r="M490" s="14">
        <v>3500.0</v>
      </c>
      <c r="N490" s="14">
        <f t="shared" si="3"/>
        <v>3500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 ht="15.75" customHeight="1">
      <c r="A491" s="10">
        <v>490.0</v>
      </c>
      <c r="B491" s="10" t="s">
        <v>15</v>
      </c>
      <c r="C491" s="10" t="str">
        <f>VLOOKUP($E491,'Определяем вид'!$A$2:$B$16,2,0)</f>
        <v>Услуга</v>
      </c>
      <c r="D491" s="10" t="s">
        <v>19</v>
      </c>
      <c r="E491" s="10" t="s">
        <v>21</v>
      </c>
      <c r="F491" s="11">
        <v>45675.0</v>
      </c>
      <c r="G491" s="12">
        <f t="shared" si="1"/>
        <v>1</v>
      </c>
      <c r="H491" s="10"/>
      <c r="I491" s="10" t="str">
        <f>IFNA(VLOOKUP($H491,'Промокоды'!$A$2:$B$115,2,0),"")</f>
        <v/>
      </c>
      <c r="J491" s="10" t="str">
        <f>IFNA(VLOOKUP($I491,'Промокоды'!$E$2:$F$8,2,0),"")</f>
        <v/>
      </c>
      <c r="K491" s="10" t="str">
        <f>IFNA(VLOOKUP($H491,'Промокоды'!$A$2:$C$115,3,0),"")</f>
        <v/>
      </c>
      <c r="L491" s="13">
        <f t="shared" si="2"/>
        <v>0</v>
      </c>
      <c r="M491" s="14">
        <v>5500.0</v>
      </c>
      <c r="N491" s="14">
        <f t="shared" si="3"/>
        <v>5500</v>
      </c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ht="15.75" customHeight="1">
      <c r="A492" s="10">
        <v>491.0</v>
      </c>
      <c r="B492" s="10" t="s">
        <v>15</v>
      </c>
      <c r="C492" s="10" t="str">
        <f>VLOOKUP($E492,'Определяем вид'!$A$2:$B$16,2,0)</f>
        <v>Услуга</v>
      </c>
      <c r="D492" s="10" t="s">
        <v>16</v>
      </c>
      <c r="E492" s="10" t="s">
        <v>18</v>
      </c>
      <c r="F492" s="11">
        <v>45675.0</v>
      </c>
      <c r="G492" s="12">
        <f t="shared" si="1"/>
        <v>1</v>
      </c>
      <c r="H492" s="10"/>
      <c r="I492" s="10" t="str">
        <f>IFNA(VLOOKUP($H492,'Промокоды'!$A$2:$B$115,2,0),"")</f>
        <v/>
      </c>
      <c r="J492" s="10" t="str">
        <f>IFNA(VLOOKUP($I492,'Промокоды'!$E$2:$F$8,2,0),"")</f>
        <v/>
      </c>
      <c r="K492" s="10" t="str">
        <f>IFNA(VLOOKUP($H492,'Промокоды'!$A$2:$C$115,3,0),"")</f>
        <v/>
      </c>
      <c r="L492" s="13">
        <f t="shared" si="2"/>
        <v>0</v>
      </c>
      <c r="M492" s="14">
        <v>3500.0</v>
      </c>
      <c r="N492" s="14">
        <f t="shared" si="3"/>
        <v>3500</v>
      </c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 ht="15.75" customHeight="1">
      <c r="A493" s="10">
        <v>492.0</v>
      </c>
      <c r="B493" s="10" t="s">
        <v>15</v>
      </c>
      <c r="C493" s="10" t="str">
        <f>VLOOKUP($E493,'Определяем вид'!$A$2:$B$16,2,0)</f>
        <v>Услуга</v>
      </c>
      <c r="D493" s="10" t="s">
        <v>16</v>
      </c>
      <c r="E493" s="10" t="s">
        <v>17</v>
      </c>
      <c r="F493" s="11">
        <v>45675.0</v>
      </c>
      <c r="G493" s="12">
        <f t="shared" si="1"/>
        <v>1</v>
      </c>
      <c r="H493" s="10"/>
      <c r="I493" s="10" t="str">
        <f>IFNA(VLOOKUP($H493,'Промокоды'!$A$2:$B$115,2,0),"")</f>
        <v/>
      </c>
      <c r="J493" s="10" t="str">
        <f>IFNA(VLOOKUP($I493,'Промокоды'!$E$2:$F$8,2,0),"")</f>
        <v/>
      </c>
      <c r="K493" s="10" t="str">
        <f>IFNA(VLOOKUP($H493,'Промокоды'!$A$2:$C$115,3,0),"")</f>
        <v/>
      </c>
      <c r="L493" s="13">
        <f t="shared" si="2"/>
        <v>0</v>
      </c>
      <c r="M493" s="14">
        <v>4500.0</v>
      </c>
      <c r="N493" s="14">
        <f t="shared" si="3"/>
        <v>4500</v>
      </c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 ht="15.75" customHeight="1">
      <c r="A494" s="10">
        <v>493.0</v>
      </c>
      <c r="B494" s="10" t="s">
        <v>15</v>
      </c>
      <c r="C494" s="10" t="str">
        <f>VLOOKUP($E494,'Определяем вид'!$A$2:$B$16,2,0)</f>
        <v>Товар</v>
      </c>
      <c r="D494" s="10" t="s">
        <v>19</v>
      </c>
      <c r="E494" s="10" t="s">
        <v>20</v>
      </c>
      <c r="F494" s="11">
        <v>45675.0</v>
      </c>
      <c r="G494" s="12">
        <f t="shared" si="1"/>
        <v>1</v>
      </c>
      <c r="H494" s="10"/>
      <c r="I494" s="10" t="str">
        <f>IFNA(VLOOKUP($H494,'Промокоды'!$A$2:$B$115,2,0),"")</f>
        <v/>
      </c>
      <c r="J494" s="10" t="str">
        <f>IFNA(VLOOKUP($I494,'Промокоды'!$E$2:$F$8,2,0),"")</f>
        <v/>
      </c>
      <c r="K494" s="10" t="str">
        <f>IFNA(VLOOKUP($H494,'Промокоды'!$A$2:$C$115,3,0),"")</f>
        <v/>
      </c>
      <c r="L494" s="13">
        <f t="shared" si="2"/>
        <v>0</v>
      </c>
      <c r="M494" s="14">
        <v>500.0</v>
      </c>
      <c r="N494" s="14">
        <f t="shared" si="3"/>
        <v>500</v>
      </c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 ht="15.75" customHeight="1">
      <c r="A495" s="10">
        <v>494.0</v>
      </c>
      <c r="B495" s="10" t="s">
        <v>25</v>
      </c>
      <c r="C495" s="10" t="str">
        <f>VLOOKUP($E495,'Определяем вид'!$A$2:$B$16,2,0)</f>
        <v>Услуга</v>
      </c>
      <c r="D495" s="10" t="s">
        <v>16</v>
      </c>
      <c r="E495" s="10" t="s">
        <v>42</v>
      </c>
      <c r="F495" s="11">
        <v>45675.0</v>
      </c>
      <c r="G495" s="12">
        <f t="shared" si="1"/>
        <v>1</v>
      </c>
      <c r="H495" s="10"/>
      <c r="I495" s="10" t="str">
        <f>IFNA(VLOOKUP($H495,'Промокоды'!$A$2:$B$115,2,0),"")</f>
        <v/>
      </c>
      <c r="J495" s="10" t="str">
        <f>IFNA(VLOOKUP($I495,'Промокоды'!$E$2:$F$8,2,0),"")</f>
        <v/>
      </c>
      <c r="K495" s="10" t="str">
        <f>IFNA(VLOOKUP($H495,'Промокоды'!$A$2:$C$115,3,0),"")</f>
        <v/>
      </c>
      <c r="L495" s="13">
        <f t="shared" si="2"/>
        <v>0</v>
      </c>
      <c r="M495" s="14">
        <v>75350.0</v>
      </c>
      <c r="N495" s="14">
        <f t="shared" si="3"/>
        <v>75350</v>
      </c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 ht="15.75" customHeight="1">
      <c r="A496" s="10">
        <v>495.0</v>
      </c>
      <c r="B496" s="10" t="s">
        <v>25</v>
      </c>
      <c r="C496" s="10" t="str">
        <f>VLOOKUP($E496,'Определяем вид'!$A$2:$B$16,2,0)</f>
        <v>Услуга</v>
      </c>
      <c r="D496" s="10" t="s">
        <v>16</v>
      </c>
      <c r="E496" s="10" t="s">
        <v>42</v>
      </c>
      <c r="F496" s="11">
        <v>45675.0</v>
      </c>
      <c r="G496" s="12">
        <f t="shared" si="1"/>
        <v>1</v>
      </c>
      <c r="H496" s="10"/>
      <c r="I496" s="10" t="str">
        <f>IFNA(VLOOKUP($H496,'Промокоды'!$A$2:$B$115,2,0),"")</f>
        <v/>
      </c>
      <c r="J496" s="10" t="str">
        <f>IFNA(VLOOKUP($I496,'Промокоды'!$E$2:$F$8,2,0),"")</f>
        <v/>
      </c>
      <c r="K496" s="10" t="str">
        <f>IFNA(VLOOKUP($H496,'Промокоды'!$A$2:$C$115,3,0),"")</f>
        <v/>
      </c>
      <c r="L496" s="13">
        <f t="shared" si="2"/>
        <v>0</v>
      </c>
      <c r="M496" s="14">
        <v>75350.0</v>
      </c>
      <c r="N496" s="14">
        <f t="shared" si="3"/>
        <v>75350</v>
      </c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ht="15.75" customHeight="1">
      <c r="A497" s="10">
        <v>496.0</v>
      </c>
      <c r="B497" s="10" t="s">
        <v>25</v>
      </c>
      <c r="C497" s="10" t="str">
        <f>VLOOKUP($E497,'Определяем вид'!$A$2:$B$16,2,0)</f>
        <v>Услуга</v>
      </c>
      <c r="D497" s="10" t="s">
        <v>16</v>
      </c>
      <c r="E497" s="10" t="s">
        <v>42</v>
      </c>
      <c r="F497" s="11">
        <v>45675.0</v>
      </c>
      <c r="G497" s="12">
        <f t="shared" si="1"/>
        <v>1</v>
      </c>
      <c r="H497" s="10"/>
      <c r="I497" s="10" t="str">
        <f>IFNA(VLOOKUP($H497,'Промокоды'!$A$2:$B$115,2,0),"")</f>
        <v/>
      </c>
      <c r="J497" s="10" t="str">
        <f>IFNA(VLOOKUP($I497,'Промокоды'!$E$2:$F$8,2,0),"")</f>
        <v/>
      </c>
      <c r="K497" s="10" t="str">
        <f>IFNA(VLOOKUP($H497,'Промокоды'!$A$2:$C$115,3,0),"")</f>
        <v/>
      </c>
      <c r="L497" s="13">
        <f t="shared" si="2"/>
        <v>0</v>
      </c>
      <c r="M497" s="14">
        <v>75350.0</v>
      </c>
      <c r="N497" s="14">
        <f t="shared" si="3"/>
        <v>75350</v>
      </c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ht="15.75" customHeight="1">
      <c r="A498" s="10">
        <v>497.0</v>
      </c>
      <c r="B498" s="10" t="s">
        <v>25</v>
      </c>
      <c r="C498" s="10" t="str">
        <f>VLOOKUP($E498,'Определяем вид'!$A$2:$B$16,2,0)</f>
        <v>Услуга</v>
      </c>
      <c r="D498" s="10" t="s">
        <v>16</v>
      </c>
      <c r="E498" s="10" t="s">
        <v>42</v>
      </c>
      <c r="F498" s="11">
        <v>45675.0</v>
      </c>
      <c r="G498" s="12">
        <f t="shared" si="1"/>
        <v>1</v>
      </c>
      <c r="H498" s="10"/>
      <c r="I498" s="10" t="str">
        <f>IFNA(VLOOKUP($H498,'Промокоды'!$A$2:$B$115,2,0),"")</f>
        <v/>
      </c>
      <c r="J498" s="10" t="str">
        <f>IFNA(VLOOKUP($I498,'Промокоды'!$E$2:$F$8,2,0),"")</f>
        <v/>
      </c>
      <c r="K498" s="10" t="str">
        <f>IFNA(VLOOKUP($H498,'Промокоды'!$A$2:$C$115,3,0),"")</f>
        <v/>
      </c>
      <c r="L498" s="13">
        <f t="shared" si="2"/>
        <v>0</v>
      </c>
      <c r="M498" s="14">
        <v>75350.0</v>
      </c>
      <c r="N498" s="14">
        <f t="shared" si="3"/>
        <v>75350</v>
      </c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 ht="15.75" customHeight="1">
      <c r="A499" s="10">
        <v>498.0</v>
      </c>
      <c r="B499" s="10" t="s">
        <v>25</v>
      </c>
      <c r="C499" s="10" t="str">
        <f>VLOOKUP($E499,'Определяем вид'!$A$2:$B$16,2,0)</f>
        <v>Услуга</v>
      </c>
      <c r="D499" s="10" t="s">
        <v>16</v>
      </c>
      <c r="E499" s="10" t="s">
        <v>42</v>
      </c>
      <c r="F499" s="11">
        <v>45675.0</v>
      </c>
      <c r="G499" s="12">
        <f t="shared" si="1"/>
        <v>1</v>
      </c>
      <c r="H499" s="10"/>
      <c r="I499" s="10" t="str">
        <f>IFNA(VLOOKUP($H499,'Промокоды'!$A$2:$B$115,2,0),"")</f>
        <v/>
      </c>
      <c r="J499" s="10" t="str">
        <f>IFNA(VLOOKUP($I499,'Промокоды'!$E$2:$F$8,2,0),"")</f>
        <v/>
      </c>
      <c r="K499" s="10" t="str">
        <f>IFNA(VLOOKUP($H499,'Промокоды'!$A$2:$C$115,3,0),"")</f>
        <v/>
      </c>
      <c r="L499" s="13">
        <f t="shared" si="2"/>
        <v>0</v>
      </c>
      <c r="M499" s="14">
        <v>75350.0</v>
      </c>
      <c r="N499" s="14">
        <f t="shared" si="3"/>
        <v>75350</v>
      </c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ht="15.75" customHeight="1">
      <c r="A500" s="10">
        <v>499.0</v>
      </c>
      <c r="B500" s="10" t="s">
        <v>25</v>
      </c>
      <c r="C500" s="10" t="str">
        <f>VLOOKUP($E500,'Определяем вид'!$A$2:$B$16,2,0)</f>
        <v>Услуга</v>
      </c>
      <c r="D500" s="10" t="s">
        <v>16</v>
      </c>
      <c r="E500" s="10" t="s">
        <v>42</v>
      </c>
      <c r="F500" s="11">
        <v>45675.0</v>
      </c>
      <c r="G500" s="12">
        <f t="shared" si="1"/>
        <v>1</v>
      </c>
      <c r="H500" s="10"/>
      <c r="I500" s="10" t="str">
        <f>IFNA(VLOOKUP($H500,'Промокоды'!$A$2:$B$115,2,0),"")</f>
        <v/>
      </c>
      <c r="J500" s="10" t="str">
        <f>IFNA(VLOOKUP($I500,'Промокоды'!$E$2:$F$8,2,0),"")</f>
        <v/>
      </c>
      <c r="K500" s="10" t="str">
        <f>IFNA(VLOOKUP($H500,'Промокоды'!$A$2:$C$115,3,0),"")</f>
        <v/>
      </c>
      <c r="L500" s="13">
        <f t="shared" si="2"/>
        <v>0</v>
      </c>
      <c r="M500" s="14">
        <v>75350.0</v>
      </c>
      <c r="N500" s="14">
        <f t="shared" si="3"/>
        <v>75350</v>
      </c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ht="15.75" customHeight="1">
      <c r="A501" s="10">
        <v>500.0</v>
      </c>
      <c r="B501" s="10" t="s">
        <v>25</v>
      </c>
      <c r="C501" s="10" t="str">
        <f>VLOOKUP($E501,'Определяем вид'!$A$2:$B$16,2,0)</f>
        <v>Услуга</v>
      </c>
      <c r="D501" s="10" t="s">
        <v>16</v>
      </c>
      <c r="E501" s="10" t="s">
        <v>42</v>
      </c>
      <c r="F501" s="11">
        <v>45675.0</v>
      </c>
      <c r="G501" s="12">
        <f t="shared" si="1"/>
        <v>1</v>
      </c>
      <c r="H501" s="10"/>
      <c r="I501" s="10" t="str">
        <f>IFNA(VLOOKUP($H501,'Промокоды'!$A$2:$B$115,2,0),"")</f>
        <v/>
      </c>
      <c r="J501" s="10" t="str">
        <f>IFNA(VLOOKUP($I501,'Промокоды'!$E$2:$F$8,2,0),"")</f>
        <v/>
      </c>
      <c r="K501" s="10" t="str">
        <f>IFNA(VLOOKUP($H501,'Промокоды'!$A$2:$C$115,3,0),"")</f>
        <v/>
      </c>
      <c r="L501" s="13">
        <f t="shared" si="2"/>
        <v>0</v>
      </c>
      <c r="M501" s="14">
        <v>75350.0</v>
      </c>
      <c r="N501" s="14">
        <f t="shared" si="3"/>
        <v>75350</v>
      </c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ht="15.75" customHeight="1">
      <c r="A502" s="10">
        <v>501.0</v>
      </c>
      <c r="B502" s="10" t="s">
        <v>25</v>
      </c>
      <c r="C502" s="10" t="str">
        <f>VLOOKUP($E502,'Определяем вид'!$A$2:$B$16,2,0)</f>
        <v>Услуга</v>
      </c>
      <c r="D502" s="10" t="s">
        <v>16</v>
      </c>
      <c r="E502" s="10" t="s">
        <v>42</v>
      </c>
      <c r="F502" s="11">
        <v>45675.0</v>
      </c>
      <c r="G502" s="12">
        <f t="shared" si="1"/>
        <v>1</v>
      </c>
      <c r="H502" s="10"/>
      <c r="I502" s="10" t="str">
        <f>IFNA(VLOOKUP($H502,'Промокоды'!$A$2:$B$115,2,0),"")</f>
        <v/>
      </c>
      <c r="J502" s="10" t="str">
        <f>IFNA(VLOOKUP($I502,'Промокоды'!$E$2:$F$8,2,0),"")</f>
        <v/>
      </c>
      <c r="K502" s="10" t="str">
        <f>IFNA(VLOOKUP($H502,'Промокоды'!$A$2:$C$115,3,0),"")</f>
        <v/>
      </c>
      <c r="L502" s="13">
        <f t="shared" si="2"/>
        <v>0</v>
      </c>
      <c r="M502" s="14">
        <v>75350.0</v>
      </c>
      <c r="N502" s="14">
        <f t="shared" si="3"/>
        <v>75350</v>
      </c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ht="15.75" customHeight="1">
      <c r="A503" s="10">
        <v>502.0</v>
      </c>
      <c r="B503" s="10" t="s">
        <v>25</v>
      </c>
      <c r="C503" s="10" t="str">
        <f>VLOOKUP($E503,'Определяем вид'!$A$2:$B$16,2,0)</f>
        <v>Услуга</v>
      </c>
      <c r="D503" s="10" t="s">
        <v>16</v>
      </c>
      <c r="E503" s="10" t="s">
        <v>84</v>
      </c>
      <c r="F503" s="11">
        <v>45675.0</v>
      </c>
      <c r="G503" s="12">
        <f t="shared" si="1"/>
        <v>1</v>
      </c>
      <c r="H503" s="10"/>
      <c r="I503" s="10" t="str">
        <f>IFNA(VLOOKUP($H503,'Промокоды'!$A$2:$B$115,2,0),"")</f>
        <v/>
      </c>
      <c r="J503" s="10" t="str">
        <f>IFNA(VLOOKUP($I503,'Промокоды'!$E$2:$F$8,2,0),"")</f>
        <v/>
      </c>
      <c r="K503" s="10" t="str">
        <f>IFNA(VLOOKUP($H503,'Промокоды'!$A$2:$C$115,3,0),"")</f>
        <v/>
      </c>
      <c r="L503" s="13">
        <f t="shared" si="2"/>
        <v>0</v>
      </c>
      <c r="M503" s="14">
        <v>15000.0</v>
      </c>
      <c r="N503" s="14">
        <f t="shared" si="3"/>
        <v>15000</v>
      </c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 ht="15.75" customHeight="1">
      <c r="A504" s="10">
        <v>503.0</v>
      </c>
      <c r="B504" s="10" t="s">
        <v>25</v>
      </c>
      <c r="C504" s="10" t="str">
        <f>VLOOKUP($E504,'Определяем вид'!$A$2:$B$16,2,0)</f>
        <v>Услуга</v>
      </c>
      <c r="D504" s="10" t="s">
        <v>16</v>
      </c>
      <c r="E504" s="10" t="s">
        <v>85</v>
      </c>
      <c r="F504" s="11">
        <v>45675.0</v>
      </c>
      <c r="G504" s="12">
        <f t="shared" si="1"/>
        <v>1</v>
      </c>
      <c r="H504" s="10"/>
      <c r="I504" s="10" t="str">
        <f>IFNA(VLOOKUP($H504,'Промокоды'!$A$2:$B$115,2,0),"")</f>
        <v/>
      </c>
      <c r="J504" s="10" t="str">
        <f>IFNA(VLOOKUP($I504,'Промокоды'!$E$2:$F$8,2,0),"")</f>
        <v/>
      </c>
      <c r="K504" s="10" t="str">
        <f>IFNA(VLOOKUP($H504,'Промокоды'!$A$2:$C$115,3,0),"")</f>
        <v/>
      </c>
      <c r="L504" s="13">
        <f t="shared" si="2"/>
        <v>0</v>
      </c>
      <c r="M504" s="14">
        <v>56700.0</v>
      </c>
      <c r="N504" s="14">
        <f t="shared" si="3"/>
        <v>56700</v>
      </c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ht="15.75" customHeight="1">
      <c r="A505" s="10">
        <v>504.0</v>
      </c>
      <c r="B505" s="10" t="s">
        <v>15</v>
      </c>
      <c r="C505" s="10" t="str">
        <f>VLOOKUP($E505,'Определяем вид'!$A$2:$B$16,2,0)</f>
        <v>Услуга</v>
      </c>
      <c r="D505" s="10" t="s">
        <v>19</v>
      </c>
      <c r="E505" s="10" t="s">
        <v>21</v>
      </c>
      <c r="F505" s="11">
        <v>45675.0</v>
      </c>
      <c r="G505" s="12">
        <f t="shared" si="1"/>
        <v>1</v>
      </c>
      <c r="H505" s="10"/>
      <c r="I505" s="10" t="str">
        <f>IFNA(VLOOKUP($H505,'Промокоды'!$A$2:$B$115,2,0),"")</f>
        <v/>
      </c>
      <c r="J505" s="10" t="str">
        <f>IFNA(VLOOKUP($I505,'Промокоды'!$E$2:$F$8,2,0),"")</f>
        <v/>
      </c>
      <c r="K505" s="10" t="str">
        <f>IFNA(VLOOKUP($H505,'Промокоды'!$A$2:$C$115,3,0),"")</f>
        <v/>
      </c>
      <c r="L505" s="13">
        <f t="shared" si="2"/>
        <v>0</v>
      </c>
      <c r="M505" s="14">
        <v>5500.0</v>
      </c>
      <c r="N505" s="14">
        <f t="shared" si="3"/>
        <v>5500</v>
      </c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 ht="15.75" customHeight="1">
      <c r="A506" s="10">
        <v>505.0</v>
      </c>
      <c r="B506" s="10" t="s">
        <v>15</v>
      </c>
      <c r="C506" s="10" t="str">
        <f>VLOOKUP($E506,'Определяем вид'!$A$2:$B$16,2,0)</f>
        <v>Товар</v>
      </c>
      <c r="D506" s="10" t="s">
        <v>19</v>
      </c>
      <c r="E506" s="10" t="s">
        <v>23</v>
      </c>
      <c r="F506" s="11">
        <v>45676.0</v>
      </c>
      <c r="G506" s="12">
        <f t="shared" si="1"/>
        <v>1</v>
      </c>
      <c r="H506" s="10"/>
      <c r="I506" s="10" t="str">
        <f>IFNA(VLOOKUP($H506,'Промокоды'!$A$2:$B$115,2,0),"")</f>
        <v/>
      </c>
      <c r="J506" s="10" t="str">
        <f>IFNA(VLOOKUP($I506,'Промокоды'!$E$2:$F$8,2,0),"")</f>
        <v/>
      </c>
      <c r="K506" s="10" t="str">
        <f>IFNA(VLOOKUP($H506,'Промокоды'!$A$2:$C$115,3,0),"")</f>
        <v/>
      </c>
      <c r="L506" s="13">
        <f t="shared" si="2"/>
        <v>0</v>
      </c>
      <c r="M506" s="14">
        <v>1000.0</v>
      </c>
      <c r="N506" s="14">
        <f t="shared" si="3"/>
        <v>1000</v>
      </c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ht="15.75" customHeight="1">
      <c r="A507" s="10">
        <v>506.0</v>
      </c>
      <c r="B507" s="10" t="s">
        <v>25</v>
      </c>
      <c r="C507" s="10" t="str">
        <f>VLOOKUP($E507,'Определяем вид'!$A$2:$B$16,2,0)</f>
        <v>Товар</v>
      </c>
      <c r="D507" s="10" t="s">
        <v>16</v>
      </c>
      <c r="E507" s="10" t="s">
        <v>35</v>
      </c>
      <c r="F507" s="11">
        <v>45676.0</v>
      </c>
      <c r="G507" s="12">
        <f t="shared" si="1"/>
        <v>1</v>
      </c>
      <c r="H507" s="10"/>
      <c r="I507" s="10" t="str">
        <f>IFNA(VLOOKUP($H507,'Промокоды'!$A$2:$B$115,2,0),"")</f>
        <v/>
      </c>
      <c r="J507" s="10" t="str">
        <f>IFNA(VLOOKUP($I507,'Промокоды'!$E$2:$F$8,2,0),"")</f>
        <v/>
      </c>
      <c r="K507" s="10" t="str">
        <f>IFNA(VLOOKUP($H507,'Промокоды'!$A$2:$C$115,3,0),"")</f>
        <v/>
      </c>
      <c r="L507" s="13">
        <f t="shared" si="2"/>
        <v>0</v>
      </c>
      <c r="M507" s="14">
        <v>500.0</v>
      </c>
      <c r="N507" s="14">
        <f t="shared" si="3"/>
        <v>500</v>
      </c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ht="15.75" customHeight="1">
      <c r="A508" s="10">
        <v>507.0</v>
      </c>
      <c r="B508" s="10" t="s">
        <v>15</v>
      </c>
      <c r="C508" s="10" t="str">
        <f>VLOOKUP($E508,'Определяем вид'!$A$2:$B$16,2,0)</f>
        <v>Услуга</v>
      </c>
      <c r="D508" s="10" t="s">
        <v>16</v>
      </c>
      <c r="E508" s="10" t="s">
        <v>18</v>
      </c>
      <c r="F508" s="11">
        <v>45676.0</v>
      </c>
      <c r="G508" s="12">
        <f t="shared" si="1"/>
        <v>1</v>
      </c>
      <c r="H508" s="10"/>
      <c r="I508" s="10" t="str">
        <f>IFNA(VLOOKUP($H508,'Промокоды'!$A$2:$B$115,2,0),"")</f>
        <v/>
      </c>
      <c r="J508" s="10" t="str">
        <f>IFNA(VLOOKUP($I508,'Промокоды'!$E$2:$F$8,2,0),"")</f>
        <v/>
      </c>
      <c r="K508" s="10" t="str">
        <f>IFNA(VLOOKUP($H508,'Промокоды'!$A$2:$C$115,3,0),"")</f>
        <v/>
      </c>
      <c r="L508" s="13">
        <f t="shared" si="2"/>
        <v>0</v>
      </c>
      <c r="M508" s="14">
        <v>3500.0</v>
      </c>
      <c r="N508" s="14">
        <f t="shared" si="3"/>
        <v>3500</v>
      </c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 ht="15.75" customHeight="1">
      <c r="A509" s="10">
        <v>508.0</v>
      </c>
      <c r="B509" s="10" t="s">
        <v>25</v>
      </c>
      <c r="C509" s="10" t="str">
        <f>VLOOKUP($E509,'Определяем вид'!$A$2:$B$16,2,0)</f>
        <v>Товар</v>
      </c>
      <c r="D509" s="10" t="s">
        <v>16</v>
      </c>
      <c r="E509" s="10" t="s">
        <v>30</v>
      </c>
      <c r="F509" s="11">
        <v>45676.0</v>
      </c>
      <c r="G509" s="12">
        <f t="shared" si="1"/>
        <v>1</v>
      </c>
      <c r="H509" s="10"/>
      <c r="I509" s="10" t="str">
        <f>IFNA(VLOOKUP($H509,'Промокоды'!$A$2:$B$115,2,0),"")</f>
        <v/>
      </c>
      <c r="J509" s="10" t="str">
        <f>IFNA(VLOOKUP($I509,'Промокоды'!$E$2:$F$8,2,0),"")</f>
        <v/>
      </c>
      <c r="K509" s="10" t="str">
        <f>IFNA(VLOOKUP($H509,'Промокоды'!$A$2:$C$115,3,0),"")</f>
        <v/>
      </c>
      <c r="L509" s="13">
        <f t="shared" si="2"/>
        <v>0</v>
      </c>
      <c r="M509" s="14">
        <v>300.0</v>
      </c>
      <c r="N509" s="14">
        <f t="shared" si="3"/>
        <v>300</v>
      </c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ht="15.75" customHeight="1">
      <c r="A510" s="10">
        <v>509.0</v>
      </c>
      <c r="B510" s="10" t="s">
        <v>15</v>
      </c>
      <c r="C510" s="10" t="str">
        <f>VLOOKUP($E510,'Определяем вид'!$A$2:$B$16,2,0)</f>
        <v>Услуга</v>
      </c>
      <c r="D510" s="10" t="s">
        <v>16</v>
      </c>
      <c r="E510" s="10" t="s">
        <v>18</v>
      </c>
      <c r="F510" s="11">
        <v>45676.0</v>
      </c>
      <c r="G510" s="12">
        <f t="shared" si="1"/>
        <v>1</v>
      </c>
      <c r="H510" s="10" t="s">
        <v>86</v>
      </c>
      <c r="I510" s="10">
        <f>IFNA(VLOOKUP($H510,'Промокоды'!$A$2:$B$115,2,0),"")</f>
        <v>4</v>
      </c>
      <c r="J510" s="10" t="str">
        <f>IFNA(VLOOKUP($I510,'Промокоды'!$E$2:$F$8,2,0),"")</f>
        <v>Посты в Telegram</v>
      </c>
      <c r="K510" s="10">
        <f>IFNA(VLOOKUP($H510,'Промокоды'!$A$2:$C$115,3,0),"")</f>
        <v>0.5</v>
      </c>
      <c r="L510" s="13">
        <f t="shared" si="2"/>
        <v>1750</v>
      </c>
      <c r="M510" s="14">
        <v>3500.0</v>
      </c>
      <c r="N510" s="14">
        <f t="shared" si="3"/>
        <v>1750</v>
      </c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ht="15.75" customHeight="1">
      <c r="A511" s="10">
        <v>510.0</v>
      </c>
      <c r="B511" s="10" t="s">
        <v>15</v>
      </c>
      <c r="C511" s="10" t="str">
        <f>VLOOKUP($E511,'Определяем вид'!$A$2:$B$16,2,0)</f>
        <v>Услуга</v>
      </c>
      <c r="D511" s="10" t="s">
        <v>16</v>
      </c>
      <c r="E511" s="10" t="s">
        <v>21</v>
      </c>
      <c r="F511" s="11">
        <v>45676.0</v>
      </c>
      <c r="G511" s="12">
        <f t="shared" si="1"/>
        <v>1</v>
      </c>
      <c r="H511" s="10"/>
      <c r="I511" s="10" t="str">
        <f>IFNA(VLOOKUP($H511,'Промокоды'!$A$2:$B$115,2,0),"")</f>
        <v/>
      </c>
      <c r="J511" s="10" t="str">
        <f>IFNA(VLOOKUP($I511,'Промокоды'!$E$2:$F$8,2,0),"")</f>
        <v/>
      </c>
      <c r="K511" s="10" t="str">
        <f>IFNA(VLOOKUP($H511,'Промокоды'!$A$2:$C$115,3,0),"")</f>
        <v/>
      </c>
      <c r="L511" s="13">
        <f t="shared" si="2"/>
        <v>0</v>
      </c>
      <c r="M511" s="14">
        <v>5500.0</v>
      </c>
      <c r="N511" s="14">
        <f t="shared" si="3"/>
        <v>5500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 ht="15.75" customHeight="1">
      <c r="A512" s="10">
        <v>511.0</v>
      </c>
      <c r="B512" s="10" t="s">
        <v>15</v>
      </c>
      <c r="C512" s="10" t="str">
        <f>VLOOKUP($E512,'Определяем вид'!$A$2:$B$16,2,0)</f>
        <v>Услуга</v>
      </c>
      <c r="D512" s="10" t="s">
        <v>16</v>
      </c>
      <c r="E512" s="10" t="s">
        <v>17</v>
      </c>
      <c r="F512" s="11">
        <v>45676.0</v>
      </c>
      <c r="G512" s="12">
        <f t="shared" si="1"/>
        <v>1</v>
      </c>
      <c r="H512" s="10"/>
      <c r="I512" s="10" t="str">
        <f>IFNA(VLOOKUP($H512,'Промокоды'!$A$2:$B$115,2,0),"")</f>
        <v/>
      </c>
      <c r="J512" s="10" t="str">
        <f>IFNA(VLOOKUP($I512,'Промокоды'!$E$2:$F$8,2,0),"")</f>
        <v/>
      </c>
      <c r="K512" s="10" t="str">
        <f>IFNA(VLOOKUP($H512,'Промокоды'!$A$2:$C$115,3,0),"")</f>
        <v/>
      </c>
      <c r="L512" s="13">
        <f t="shared" si="2"/>
        <v>0</v>
      </c>
      <c r="M512" s="14">
        <v>4500.0</v>
      </c>
      <c r="N512" s="14">
        <f t="shared" si="3"/>
        <v>4500</v>
      </c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ht="15.75" customHeight="1">
      <c r="A513" s="10">
        <v>512.0</v>
      </c>
      <c r="B513" s="10" t="s">
        <v>25</v>
      </c>
      <c r="C513" s="10" t="str">
        <f>VLOOKUP($E513,'Определяем вид'!$A$2:$B$16,2,0)</f>
        <v>Товар</v>
      </c>
      <c r="D513" s="10" t="s">
        <v>16</v>
      </c>
      <c r="E513" s="10" t="s">
        <v>30</v>
      </c>
      <c r="F513" s="11">
        <v>45676.0</v>
      </c>
      <c r="G513" s="12">
        <f t="shared" si="1"/>
        <v>1</v>
      </c>
      <c r="H513" s="10"/>
      <c r="I513" s="10" t="str">
        <f>IFNA(VLOOKUP($H513,'Промокоды'!$A$2:$B$115,2,0),"")</f>
        <v/>
      </c>
      <c r="J513" s="10" t="str">
        <f>IFNA(VLOOKUP($I513,'Промокоды'!$E$2:$F$8,2,0),"")</f>
        <v/>
      </c>
      <c r="K513" s="10" t="str">
        <f>IFNA(VLOOKUP($H513,'Промокоды'!$A$2:$C$115,3,0),"")</f>
        <v/>
      </c>
      <c r="L513" s="13">
        <f t="shared" si="2"/>
        <v>0</v>
      </c>
      <c r="M513" s="14">
        <v>300.0</v>
      </c>
      <c r="N513" s="14">
        <f t="shared" si="3"/>
        <v>300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 ht="15.75" customHeight="1">
      <c r="A514" s="10">
        <v>513.0</v>
      </c>
      <c r="B514" s="10" t="s">
        <v>15</v>
      </c>
      <c r="C514" s="10" t="str">
        <f>VLOOKUP($E514,'Определяем вид'!$A$2:$B$16,2,0)</f>
        <v>Услуга</v>
      </c>
      <c r="D514" s="10" t="s">
        <v>16</v>
      </c>
      <c r="E514" s="10" t="s">
        <v>21</v>
      </c>
      <c r="F514" s="11">
        <v>45676.0</v>
      </c>
      <c r="G514" s="12">
        <f t="shared" si="1"/>
        <v>1</v>
      </c>
      <c r="H514" s="10"/>
      <c r="I514" s="10" t="str">
        <f>IFNA(VLOOKUP($H514,'Промокоды'!$A$2:$B$115,2,0),"")</f>
        <v/>
      </c>
      <c r="J514" s="10" t="str">
        <f>IFNA(VLOOKUP($I514,'Промокоды'!$E$2:$F$8,2,0),"")</f>
        <v/>
      </c>
      <c r="K514" s="10" t="str">
        <f>IFNA(VLOOKUP($H514,'Промокоды'!$A$2:$C$115,3,0),"")</f>
        <v/>
      </c>
      <c r="L514" s="13">
        <f t="shared" si="2"/>
        <v>0</v>
      </c>
      <c r="M514" s="14">
        <v>5500.0</v>
      </c>
      <c r="N514" s="14">
        <f t="shared" si="3"/>
        <v>5500</v>
      </c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 ht="15.75" customHeight="1">
      <c r="A515" s="10">
        <v>514.0</v>
      </c>
      <c r="B515" s="10" t="s">
        <v>15</v>
      </c>
      <c r="C515" s="10" t="str">
        <f>VLOOKUP($E515,'Определяем вид'!$A$2:$B$16,2,0)</f>
        <v>Услуга</v>
      </c>
      <c r="D515" s="10" t="s">
        <v>16</v>
      </c>
      <c r="E515" s="10" t="s">
        <v>18</v>
      </c>
      <c r="F515" s="11">
        <v>45676.0</v>
      </c>
      <c r="G515" s="12">
        <f t="shared" si="1"/>
        <v>1</v>
      </c>
      <c r="H515" s="10" t="s">
        <v>87</v>
      </c>
      <c r="I515" s="10">
        <f>IFNA(VLOOKUP($H515,'Промокоды'!$A$2:$B$115,2,0),"")</f>
        <v>4</v>
      </c>
      <c r="J515" s="10" t="str">
        <f>IFNA(VLOOKUP($I515,'Промокоды'!$E$2:$F$8,2,0),"")</f>
        <v>Посты в Telegram</v>
      </c>
      <c r="K515" s="10">
        <f>IFNA(VLOOKUP($H515,'Промокоды'!$A$2:$C$115,3,0),"")</f>
        <v>0.5</v>
      </c>
      <c r="L515" s="13">
        <f t="shared" si="2"/>
        <v>1750</v>
      </c>
      <c r="M515" s="14">
        <v>3500.0</v>
      </c>
      <c r="N515" s="14">
        <f t="shared" si="3"/>
        <v>1750</v>
      </c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ht="15.75" customHeight="1">
      <c r="A516" s="10">
        <v>515.0</v>
      </c>
      <c r="B516" s="10" t="s">
        <v>15</v>
      </c>
      <c r="C516" s="10" t="str">
        <f>VLOOKUP($E516,'Определяем вид'!$A$2:$B$16,2,0)</f>
        <v>Услуга</v>
      </c>
      <c r="D516" s="10" t="s">
        <v>16</v>
      </c>
      <c r="E516" s="10" t="s">
        <v>17</v>
      </c>
      <c r="F516" s="11">
        <v>45676.0</v>
      </c>
      <c r="G516" s="12">
        <f t="shared" si="1"/>
        <v>1</v>
      </c>
      <c r="H516" s="10"/>
      <c r="I516" s="10" t="str">
        <f>IFNA(VLOOKUP($H516,'Промокоды'!$A$2:$B$115,2,0),"")</f>
        <v/>
      </c>
      <c r="J516" s="10" t="str">
        <f>IFNA(VLOOKUP($I516,'Промокоды'!$E$2:$F$8,2,0),"")</f>
        <v/>
      </c>
      <c r="K516" s="10" t="str">
        <f>IFNA(VLOOKUP($H516,'Промокоды'!$A$2:$C$115,3,0),"")</f>
        <v/>
      </c>
      <c r="L516" s="13">
        <f t="shared" si="2"/>
        <v>0</v>
      </c>
      <c r="M516" s="14">
        <v>4500.0</v>
      </c>
      <c r="N516" s="14">
        <f t="shared" si="3"/>
        <v>4500</v>
      </c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 ht="15.75" customHeight="1">
      <c r="A517" s="10">
        <v>516.0</v>
      </c>
      <c r="B517" s="10" t="s">
        <v>25</v>
      </c>
      <c r="C517" s="10" t="str">
        <f>VLOOKUP($E517,'Определяем вид'!$A$2:$B$16,2,0)</f>
        <v>Товар</v>
      </c>
      <c r="D517" s="10" t="s">
        <v>16</v>
      </c>
      <c r="E517" s="10" t="s">
        <v>35</v>
      </c>
      <c r="F517" s="11">
        <v>45676.0</v>
      </c>
      <c r="G517" s="12">
        <f t="shared" si="1"/>
        <v>1</v>
      </c>
      <c r="H517" s="10"/>
      <c r="I517" s="10" t="str">
        <f>IFNA(VLOOKUP($H517,'Промокоды'!$A$2:$B$115,2,0),"")</f>
        <v/>
      </c>
      <c r="J517" s="10" t="str">
        <f>IFNA(VLOOKUP($I517,'Промокоды'!$E$2:$F$8,2,0),"")</f>
        <v/>
      </c>
      <c r="K517" s="10" t="str">
        <f>IFNA(VLOOKUP($H517,'Промокоды'!$A$2:$C$115,3,0),"")</f>
        <v/>
      </c>
      <c r="L517" s="13">
        <f t="shared" si="2"/>
        <v>0</v>
      </c>
      <c r="M517" s="14">
        <v>500.0</v>
      </c>
      <c r="N517" s="14">
        <f t="shared" si="3"/>
        <v>500</v>
      </c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ht="15.75" customHeight="1">
      <c r="A518" s="10">
        <v>517.0</v>
      </c>
      <c r="B518" s="10" t="s">
        <v>15</v>
      </c>
      <c r="C518" s="10" t="str">
        <f>VLOOKUP($E518,'Определяем вид'!$A$2:$B$16,2,0)</f>
        <v>Услуга</v>
      </c>
      <c r="D518" s="10" t="s">
        <v>16</v>
      </c>
      <c r="E518" s="10" t="s">
        <v>17</v>
      </c>
      <c r="F518" s="11">
        <v>45676.0</v>
      </c>
      <c r="G518" s="12">
        <f t="shared" si="1"/>
        <v>1</v>
      </c>
      <c r="H518" s="10"/>
      <c r="I518" s="10" t="str">
        <f>IFNA(VLOOKUP($H518,'Промокоды'!$A$2:$B$115,2,0),"")</f>
        <v/>
      </c>
      <c r="J518" s="10" t="str">
        <f>IFNA(VLOOKUP($I518,'Промокоды'!$E$2:$F$8,2,0),"")</f>
        <v/>
      </c>
      <c r="K518" s="10" t="str">
        <f>IFNA(VLOOKUP($H518,'Промокоды'!$A$2:$C$115,3,0),"")</f>
        <v/>
      </c>
      <c r="L518" s="13">
        <f t="shared" si="2"/>
        <v>0</v>
      </c>
      <c r="M518" s="14">
        <v>4500.0</v>
      </c>
      <c r="N518" s="14">
        <f t="shared" si="3"/>
        <v>4500</v>
      </c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ht="15.75" customHeight="1">
      <c r="A519" s="10">
        <v>518.0</v>
      </c>
      <c r="B519" s="10" t="s">
        <v>15</v>
      </c>
      <c r="C519" s="10" t="str">
        <f>VLOOKUP($E519,'Определяем вид'!$A$2:$B$16,2,0)</f>
        <v>Услуга</v>
      </c>
      <c r="D519" s="10" t="s">
        <v>16</v>
      </c>
      <c r="E519" s="10" t="s">
        <v>21</v>
      </c>
      <c r="F519" s="11">
        <v>45676.0</v>
      </c>
      <c r="G519" s="12">
        <f t="shared" si="1"/>
        <v>1</v>
      </c>
      <c r="H519" s="10"/>
      <c r="I519" s="10" t="str">
        <f>IFNA(VLOOKUP($H519,'Промокоды'!$A$2:$B$115,2,0),"")</f>
        <v/>
      </c>
      <c r="J519" s="10" t="str">
        <f>IFNA(VLOOKUP($I519,'Промокоды'!$E$2:$F$8,2,0),"")</f>
        <v/>
      </c>
      <c r="K519" s="10" t="str">
        <f>IFNA(VLOOKUP($H519,'Промокоды'!$A$2:$C$115,3,0),"")</f>
        <v/>
      </c>
      <c r="L519" s="13">
        <f t="shared" si="2"/>
        <v>0</v>
      </c>
      <c r="M519" s="14">
        <v>5500.0</v>
      </c>
      <c r="N519" s="14">
        <f t="shared" si="3"/>
        <v>5500</v>
      </c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ht="15.75" customHeight="1">
      <c r="A520" s="10">
        <v>519.0</v>
      </c>
      <c r="B520" s="10" t="s">
        <v>15</v>
      </c>
      <c r="C520" s="10" t="str">
        <f>VLOOKUP($E520,'Определяем вид'!$A$2:$B$16,2,0)</f>
        <v>Товар</v>
      </c>
      <c r="D520" s="10" t="s">
        <v>16</v>
      </c>
      <c r="E520" s="10" t="s">
        <v>20</v>
      </c>
      <c r="F520" s="11">
        <v>45676.0</v>
      </c>
      <c r="G520" s="12">
        <f t="shared" si="1"/>
        <v>1</v>
      </c>
      <c r="H520" s="10"/>
      <c r="I520" s="10" t="str">
        <f>IFNA(VLOOKUP($H520,'Промокоды'!$A$2:$B$115,2,0),"")</f>
        <v/>
      </c>
      <c r="J520" s="10" t="str">
        <f>IFNA(VLOOKUP($I520,'Промокоды'!$E$2:$F$8,2,0),"")</f>
        <v/>
      </c>
      <c r="K520" s="10" t="str">
        <f>IFNA(VLOOKUP($H520,'Промокоды'!$A$2:$C$115,3,0),"")</f>
        <v/>
      </c>
      <c r="L520" s="13">
        <f t="shared" si="2"/>
        <v>0</v>
      </c>
      <c r="M520" s="14">
        <v>500.0</v>
      </c>
      <c r="N520" s="14">
        <f t="shared" si="3"/>
        <v>500</v>
      </c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ht="15.75" customHeight="1">
      <c r="A521" s="10">
        <v>520.0</v>
      </c>
      <c r="B521" s="10" t="s">
        <v>15</v>
      </c>
      <c r="C521" s="10" t="str">
        <f>VLOOKUP($E521,'Определяем вид'!$A$2:$B$16,2,0)</f>
        <v>Услуга</v>
      </c>
      <c r="D521" s="10" t="s">
        <v>16</v>
      </c>
      <c r="E521" s="10" t="s">
        <v>21</v>
      </c>
      <c r="F521" s="11">
        <v>45676.0</v>
      </c>
      <c r="G521" s="12">
        <f t="shared" si="1"/>
        <v>1</v>
      </c>
      <c r="H521" s="10"/>
      <c r="I521" s="10" t="str">
        <f>IFNA(VLOOKUP($H521,'Промокоды'!$A$2:$B$115,2,0),"")</f>
        <v/>
      </c>
      <c r="J521" s="10" t="str">
        <f>IFNA(VLOOKUP($I521,'Промокоды'!$E$2:$F$8,2,0),"")</f>
        <v/>
      </c>
      <c r="K521" s="10" t="str">
        <f>IFNA(VLOOKUP($H521,'Промокоды'!$A$2:$C$115,3,0),"")</f>
        <v/>
      </c>
      <c r="L521" s="13">
        <f t="shared" si="2"/>
        <v>0</v>
      </c>
      <c r="M521" s="14">
        <v>5500.0</v>
      </c>
      <c r="N521" s="14">
        <f t="shared" si="3"/>
        <v>5500</v>
      </c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ht="15.75" customHeight="1">
      <c r="A522" s="10">
        <v>521.0</v>
      </c>
      <c r="B522" s="10" t="s">
        <v>15</v>
      </c>
      <c r="C522" s="10" t="str">
        <f>VLOOKUP($E522,'Определяем вид'!$A$2:$B$16,2,0)</f>
        <v>Товар</v>
      </c>
      <c r="D522" s="10" t="s">
        <v>16</v>
      </c>
      <c r="E522" s="10" t="s">
        <v>28</v>
      </c>
      <c r="F522" s="11">
        <v>45676.0</v>
      </c>
      <c r="G522" s="12">
        <f t="shared" si="1"/>
        <v>1</v>
      </c>
      <c r="H522" s="10"/>
      <c r="I522" s="10" t="str">
        <f>IFNA(VLOOKUP($H522,'Промокоды'!$A$2:$B$115,2,0),"")</f>
        <v/>
      </c>
      <c r="J522" s="10" t="str">
        <f>IFNA(VLOOKUP($I522,'Промокоды'!$E$2:$F$8,2,0),"")</f>
        <v/>
      </c>
      <c r="K522" s="10" t="str">
        <f>IFNA(VLOOKUP($H522,'Промокоды'!$A$2:$C$115,3,0),"")</f>
        <v/>
      </c>
      <c r="L522" s="13">
        <f t="shared" si="2"/>
        <v>0</v>
      </c>
      <c r="M522" s="14">
        <v>300.0</v>
      </c>
      <c r="N522" s="14">
        <f t="shared" si="3"/>
        <v>300</v>
      </c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 ht="15.75" customHeight="1">
      <c r="A523" s="10">
        <v>522.0</v>
      </c>
      <c r="B523" s="10" t="s">
        <v>15</v>
      </c>
      <c r="C523" s="10" t="str">
        <f>VLOOKUP($E523,'Определяем вид'!$A$2:$B$16,2,0)</f>
        <v>Услуга</v>
      </c>
      <c r="D523" s="10" t="s">
        <v>16</v>
      </c>
      <c r="E523" s="10" t="s">
        <v>18</v>
      </c>
      <c r="F523" s="11">
        <v>45676.0</v>
      </c>
      <c r="G523" s="12">
        <f t="shared" si="1"/>
        <v>1</v>
      </c>
      <c r="H523" s="10"/>
      <c r="I523" s="10" t="str">
        <f>IFNA(VLOOKUP($H523,'Промокоды'!$A$2:$B$115,2,0),"")</f>
        <v/>
      </c>
      <c r="J523" s="10" t="str">
        <f>IFNA(VLOOKUP($I523,'Промокоды'!$E$2:$F$8,2,0),"")</f>
        <v/>
      </c>
      <c r="K523" s="10" t="str">
        <f>IFNA(VLOOKUP($H523,'Промокоды'!$A$2:$C$115,3,0),"")</f>
        <v/>
      </c>
      <c r="L523" s="13">
        <f t="shared" si="2"/>
        <v>0</v>
      </c>
      <c r="M523" s="14">
        <v>3500.0</v>
      </c>
      <c r="N523" s="14">
        <f t="shared" si="3"/>
        <v>3500</v>
      </c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ht="15.75" customHeight="1">
      <c r="A524" s="10">
        <v>523.0</v>
      </c>
      <c r="B524" s="10" t="s">
        <v>15</v>
      </c>
      <c r="C524" s="10" t="str">
        <f>VLOOKUP($E524,'Определяем вид'!$A$2:$B$16,2,0)</f>
        <v>Услуга</v>
      </c>
      <c r="D524" s="10" t="s">
        <v>19</v>
      </c>
      <c r="E524" s="10" t="s">
        <v>18</v>
      </c>
      <c r="F524" s="11">
        <v>45676.0</v>
      </c>
      <c r="G524" s="12">
        <f t="shared" si="1"/>
        <v>1</v>
      </c>
      <c r="H524" s="10"/>
      <c r="I524" s="10" t="str">
        <f>IFNA(VLOOKUP($H524,'Промокоды'!$A$2:$B$115,2,0),"")</f>
        <v/>
      </c>
      <c r="J524" s="10" t="str">
        <f>IFNA(VLOOKUP($I524,'Промокоды'!$E$2:$F$8,2,0),"")</f>
        <v/>
      </c>
      <c r="K524" s="10" t="str">
        <f>IFNA(VLOOKUP($H524,'Промокоды'!$A$2:$C$115,3,0),"")</f>
        <v/>
      </c>
      <c r="L524" s="13">
        <f t="shared" si="2"/>
        <v>0</v>
      </c>
      <c r="M524" s="14">
        <v>3500.0</v>
      </c>
      <c r="N524" s="14">
        <f t="shared" si="3"/>
        <v>3500</v>
      </c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ht="15.75" customHeight="1">
      <c r="A525" s="10">
        <v>524.0</v>
      </c>
      <c r="B525" s="10" t="s">
        <v>15</v>
      </c>
      <c r="C525" s="10" t="str">
        <f>VLOOKUP($E525,'Определяем вид'!$A$2:$B$16,2,0)</f>
        <v>Услуга</v>
      </c>
      <c r="D525" s="10" t="s">
        <v>16</v>
      </c>
      <c r="E525" s="10" t="s">
        <v>21</v>
      </c>
      <c r="F525" s="11">
        <v>45676.0</v>
      </c>
      <c r="G525" s="12">
        <f t="shared" si="1"/>
        <v>1</v>
      </c>
      <c r="H525" s="10"/>
      <c r="I525" s="10" t="str">
        <f>IFNA(VLOOKUP($H525,'Промокоды'!$A$2:$B$115,2,0),"")</f>
        <v/>
      </c>
      <c r="J525" s="10" t="str">
        <f>IFNA(VLOOKUP($I525,'Промокоды'!$E$2:$F$8,2,0),"")</f>
        <v/>
      </c>
      <c r="K525" s="10" t="str">
        <f>IFNA(VLOOKUP($H525,'Промокоды'!$A$2:$C$115,3,0),"")</f>
        <v/>
      </c>
      <c r="L525" s="13">
        <f t="shared" si="2"/>
        <v>0</v>
      </c>
      <c r="M525" s="14">
        <v>5500.0</v>
      </c>
      <c r="N525" s="14">
        <f t="shared" si="3"/>
        <v>5500</v>
      </c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ht="15.75" customHeight="1">
      <c r="A526" s="10">
        <v>525.0</v>
      </c>
      <c r="B526" s="10" t="s">
        <v>15</v>
      </c>
      <c r="C526" s="10" t="str">
        <f>VLOOKUP($E526,'Определяем вид'!$A$2:$B$16,2,0)</f>
        <v>Услуга</v>
      </c>
      <c r="D526" s="10" t="s">
        <v>16</v>
      </c>
      <c r="E526" s="10" t="s">
        <v>21</v>
      </c>
      <c r="F526" s="11">
        <v>45676.0</v>
      </c>
      <c r="G526" s="12">
        <f t="shared" si="1"/>
        <v>1</v>
      </c>
      <c r="H526" s="10"/>
      <c r="I526" s="10" t="str">
        <f>IFNA(VLOOKUP($H526,'Промокоды'!$A$2:$B$115,2,0),"")</f>
        <v/>
      </c>
      <c r="J526" s="10" t="str">
        <f>IFNA(VLOOKUP($I526,'Промокоды'!$E$2:$F$8,2,0),"")</f>
        <v/>
      </c>
      <c r="K526" s="10" t="str">
        <f>IFNA(VLOOKUP($H526,'Промокоды'!$A$2:$C$115,3,0),"")</f>
        <v/>
      </c>
      <c r="L526" s="13">
        <f t="shared" si="2"/>
        <v>0</v>
      </c>
      <c r="M526" s="14">
        <v>5500.0</v>
      </c>
      <c r="N526" s="14">
        <f t="shared" si="3"/>
        <v>5500</v>
      </c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ht="15.75" customHeight="1">
      <c r="A527" s="10">
        <v>526.0</v>
      </c>
      <c r="B527" s="10" t="s">
        <v>25</v>
      </c>
      <c r="C527" s="10" t="str">
        <f>VLOOKUP($E527,'Определяем вид'!$A$2:$B$16,2,0)</f>
        <v>Товар</v>
      </c>
      <c r="D527" s="10" t="s">
        <v>16</v>
      </c>
      <c r="E527" s="10" t="s">
        <v>30</v>
      </c>
      <c r="F527" s="11">
        <v>45676.0</v>
      </c>
      <c r="G527" s="12">
        <f t="shared" si="1"/>
        <v>1</v>
      </c>
      <c r="H527" s="10"/>
      <c r="I527" s="10" t="str">
        <f>IFNA(VLOOKUP($H527,'Промокоды'!$A$2:$B$115,2,0),"")</f>
        <v/>
      </c>
      <c r="J527" s="10" t="str">
        <f>IFNA(VLOOKUP($I527,'Промокоды'!$E$2:$F$8,2,0),"")</f>
        <v/>
      </c>
      <c r="K527" s="10" t="str">
        <f>IFNA(VLOOKUP($H527,'Промокоды'!$A$2:$C$115,3,0),"")</f>
        <v/>
      </c>
      <c r="L527" s="13">
        <f t="shared" si="2"/>
        <v>0</v>
      </c>
      <c r="M527" s="14">
        <v>300.0</v>
      </c>
      <c r="N527" s="14">
        <f t="shared" si="3"/>
        <v>300</v>
      </c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ht="15.75" customHeight="1">
      <c r="A528" s="10">
        <v>527.0</v>
      </c>
      <c r="B528" s="10" t="s">
        <v>15</v>
      </c>
      <c r="C528" s="10" t="str">
        <f>VLOOKUP($E528,'Определяем вид'!$A$2:$B$16,2,0)</f>
        <v>Услуга</v>
      </c>
      <c r="D528" s="10" t="s">
        <v>16</v>
      </c>
      <c r="E528" s="10" t="s">
        <v>17</v>
      </c>
      <c r="F528" s="11">
        <v>45676.0</v>
      </c>
      <c r="G528" s="12">
        <f t="shared" si="1"/>
        <v>1</v>
      </c>
      <c r="H528" s="10"/>
      <c r="I528" s="10" t="str">
        <f>IFNA(VLOOKUP($H528,'Промокоды'!$A$2:$B$115,2,0),"")</f>
        <v/>
      </c>
      <c r="J528" s="10" t="str">
        <f>IFNA(VLOOKUP($I528,'Промокоды'!$E$2:$F$8,2,0),"")</f>
        <v/>
      </c>
      <c r="K528" s="10" t="str">
        <f>IFNA(VLOOKUP($H528,'Промокоды'!$A$2:$C$115,3,0),"")</f>
        <v/>
      </c>
      <c r="L528" s="13">
        <f t="shared" si="2"/>
        <v>0</v>
      </c>
      <c r="M528" s="14">
        <v>4500.0</v>
      </c>
      <c r="N528" s="14">
        <f t="shared" si="3"/>
        <v>4500</v>
      </c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 ht="15.75" customHeight="1">
      <c r="A529" s="10">
        <v>528.0</v>
      </c>
      <c r="B529" s="10" t="s">
        <v>15</v>
      </c>
      <c r="C529" s="10" t="str">
        <f>VLOOKUP($E529,'Определяем вид'!$A$2:$B$16,2,0)</f>
        <v>Услуга</v>
      </c>
      <c r="D529" s="10" t="s">
        <v>16</v>
      </c>
      <c r="E529" s="10" t="s">
        <v>18</v>
      </c>
      <c r="F529" s="11">
        <v>45676.0</v>
      </c>
      <c r="G529" s="12">
        <f t="shared" si="1"/>
        <v>1</v>
      </c>
      <c r="H529" s="10"/>
      <c r="I529" s="10" t="str">
        <f>IFNA(VLOOKUP($H529,'Промокоды'!$A$2:$B$115,2,0),"")</f>
        <v/>
      </c>
      <c r="J529" s="10" t="str">
        <f>IFNA(VLOOKUP($I529,'Промокоды'!$E$2:$F$8,2,0),"")</f>
        <v/>
      </c>
      <c r="K529" s="10" t="str">
        <f>IFNA(VLOOKUP($H529,'Промокоды'!$A$2:$C$115,3,0),"")</f>
        <v/>
      </c>
      <c r="L529" s="13">
        <f t="shared" si="2"/>
        <v>0</v>
      </c>
      <c r="M529" s="14">
        <v>3500.0</v>
      </c>
      <c r="N529" s="14">
        <f t="shared" si="3"/>
        <v>3500</v>
      </c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ht="15.75" customHeight="1">
      <c r="A530" s="10">
        <v>529.0</v>
      </c>
      <c r="B530" s="10" t="s">
        <v>25</v>
      </c>
      <c r="C530" s="10" t="str">
        <f>VLOOKUP($E530,'Определяем вид'!$A$2:$B$16,2,0)</f>
        <v>Товар</v>
      </c>
      <c r="D530" s="10" t="s">
        <v>16</v>
      </c>
      <c r="E530" s="10" t="s">
        <v>35</v>
      </c>
      <c r="F530" s="11">
        <v>45676.0</v>
      </c>
      <c r="G530" s="12">
        <f t="shared" si="1"/>
        <v>1</v>
      </c>
      <c r="H530" s="10"/>
      <c r="I530" s="10" t="str">
        <f>IFNA(VLOOKUP($H530,'Промокоды'!$A$2:$B$115,2,0),"")</f>
        <v/>
      </c>
      <c r="J530" s="10" t="str">
        <f>IFNA(VLOOKUP($I530,'Промокоды'!$E$2:$F$8,2,0),"")</f>
        <v/>
      </c>
      <c r="K530" s="10" t="str">
        <f>IFNA(VLOOKUP($H530,'Промокоды'!$A$2:$C$115,3,0),"")</f>
        <v/>
      </c>
      <c r="L530" s="13">
        <f t="shared" si="2"/>
        <v>0</v>
      </c>
      <c r="M530" s="14">
        <v>500.0</v>
      </c>
      <c r="N530" s="14">
        <f t="shared" si="3"/>
        <v>500</v>
      </c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ht="15.75" customHeight="1">
      <c r="A531" s="10">
        <v>530.0</v>
      </c>
      <c r="B531" s="10" t="s">
        <v>15</v>
      </c>
      <c r="C531" s="10" t="str">
        <f>VLOOKUP($E531,'Определяем вид'!$A$2:$B$16,2,0)</f>
        <v>Услуга</v>
      </c>
      <c r="D531" s="10" t="s">
        <v>16</v>
      </c>
      <c r="E531" s="10" t="s">
        <v>18</v>
      </c>
      <c r="F531" s="11">
        <v>45676.0</v>
      </c>
      <c r="G531" s="12">
        <f t="shared" si="1"/>
        <v>1</v>
      </c>
      <c r="H531" s="10"/>
      <c r="I531" s="10" t="str">
        <f>IFNA(VLOOKUP($H531,'Промокоды'!$A$2:$B$115,2,0),"")</f>
        <v/>
      </c>
      <c r="J531" s="10" t="str">
        <f>IFNA(VLOOKUP($I531,'Промокоды'!$E$2:$F$8,2,0),"")</f>
        <v/>
      </c>
      <c r="K531" s="10" t="str">
        <f>IFNA(VLOOKUP($H531,'Промокоды'!$A$2:$C$115,3,0),"")</f>
        <v/>
      </c>
      <c r="L531" s="13">
        <f t="shared" si="2"/>
        <v>0</v>
      </c>
      <c r="M531" s="14">
        <v>3500.0</v>
      </c>
      <c r="N531" s="14">
        <f t="shared" si="3"/>
        <v>3500</v>
      </c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ht="15.75" customHeight="1">
      <c r="A532" s="10">
        <v>531.0</v>
      </c>
      <c r="B532" s="10" t="s">
        <v>15</v>
      </c>
      <c r="C532" s="10" t="str">
        <f>VLOOKUP($E532,'Определяем вид'!$A$2:$B$16,2,0)</f>
        <v>Услуга</v>
      </c>
      <c r="D532" s="10" t="s">
        <v>19</v>
      </c>
      <c r="E532" s="10" t="s">
        <v>18</v>
      </c>
      <c r="F532" s="11">
        <v>45676.0</v>
      </c>
      <c r="G532" s="12">
        <f t="shared" si="1"/>
        <v>1</v>
      </c>
      <c r="H532" s="10"/>
      <c r="I532" s="10" t="str">
        <f>IFNA(VLOOKUP($H532,'Промокоды'!$A$2:$B$115,2,0),"")</f>
        <v/>
      </c>
      <c r="J532" s="10" t="str">
        <f>IFNA(VLOOKUP($I532,'Промокоды'!$E$2:$F$8,2,0),"")</f>
        <v/>
      </c>
      <c r="K532" s="10" t="str">
        <f>IFNA(VLOOKUP($H532,'Промокоды'!$A$2:$C$115,3,0),"")</f>
        <v/>
      </c>
      <c r="L532" s="13">
        <f t="shared" si="2"/>
        <v>0</v>
      </c>
      <c r="M532" s="14">
        <v>3500.0</v>
      </c>
      <c r="N532" s="14">
        <f t="shared" si="3"/>
        <v>3500</v>
      </c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 ht="15.75" customHeight="1">
      <c r="A533" s="10">
        <v>532.0</v>
      </c>
      <c r="B533" s="10" t="s">
        <v>15</v>
      </c>
      <c r="C533" s="10" t="str">
        <f>VLOOKUP($E533,'Определяем вид'!$A$2:$B$16,2,0)</f>
        <v>Товар</v>
      </c>
      <c r="D533" s="10" t="s">
        <v>16</v>
      </c>
      <c r="E533" s="10" t="s">
        <v>28</v>
      </c>
      <c r="F533" s="11">
        <v>45676.0</v>
      </c>
      <c r="G533" s="12">
        <f t="shared" si="1"/>
        <v>1</v>
      </c>
      <c r="H533" s="10"/>
      <c r="I533" s="10" t="str">
        <f>IFNA(VLOOKUP($H533,'Промокоды'!$A$2:$B$115,2,0),"")</f>
        <v/>
      </c>
      <c r="J533" s="10" t="str">
        <f>IFNA(VLOOKUP($I533,'Промокоды'!$E$2:$F$8,2,0),"")</f>
        <v/>
      </c>
      <c r="K533" s="10" t="str">
        <f>IFNA(VLOOKUP($H533,'Промокоды'!$A$2:$C$115,3,0),"")</f>
        <v/>
      </c>
      <c r="L533" s="13">
        <f t="shared" si="2"/>
        <v>0</v>
      </c>
      <c r="M533" s="14">
        <v>300.0</v>
      </c>
      <c r="N533" s="14">
        <f t="shared" si="3"/>
        <v>300</v>
      </c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 ht="15.75" customHeight="1">
      <c r="A534" s="10">
        <v>533.0</v>
      </c>
      <c r="B534" s="10" t="s">
        <v>15</v>
      </c>
      <c r="C534" s="10" t="str">
        <f>VLOOKUP($E534,'Определяем вид'!$A$2:$B$16,2,0)</f>
        <v>Услуга</v>
      </c>
      <c r="D534" s="10" t="s">
        <v>16</v>
      </c>
      <c r="E534" s="10" t="s">
        <v>21</v>
      </c>
      <c r="F534" s="11">
        <v>45677.0</v>
      </c>
      <c r="G534" s="12">
        <f t="shared" si="1"/>
        <v>1</v>
      </c>
      <c r="H534" s="10"/>
      <c r="I534" s="10" t="str">
        <f>IFNA(VLOOKUP($H534,'Промокоды'!$A$2:$B$115,2,0),"")</f>
        <v/>
      </c>
      <c r="J534" s="10" t="str">
        <f>IFNA(VLOOKUP($I534,'Промокоды'!$E$2:$F$8,2,0),"")</f>
        <v/>
      </c>
      <c r="K534" s="10" t="str">
        <f>IFNA(VLOOKUP($H534,'Промокоды'!$A$2:$C$115,3,0),"")</f>
        <v/>
      </c>
      <c r="L534" s="13">
        <f t="shared" si="2"/>
        <v>0</v>
      </c>
      <c r="M534" s="14">
        <v>5500.0</v>
      </c>
      <c r="N534" s="14">
        <f t="shared" si="3"/>
        <v>5500</v>
      </c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 ht="15.75" customHeight="1">
      <c r="A535" s="10">
        <v>534.0</v>
      </c>
      <c r="B535" s="10" t="s">
        <v>15</v>
      </c>
      <c r="C535" s="10" t="str">
        <f>VLOOKUP($E535,'Определяем вид'!$A$2:$B$16,2,0)</f>
        <v>Услуга</v>
      </c>
      <c r="D535" s="10" t="s">
        <v>16</v>
      </c>
      <c r="E535" s="10" t="s">
        <v>18</v>
      </c>
      <c r="F535" s="11">
        <v>45677.0</v>
      </c>
      <c r="G535" s="12">
        <f t="shared" si="1"/>
        <v>1</v>
      </c>
      <c r="H535" s="10"/>
      <c r="I535" s="10" t="str">
        <f>IFNA(VLOOKUP($H535,'Промокоды'!$A$2:$B$115,2,0),"")</f>
        <v/>
      </c>
      <c r="J535" s="10" t="str">
        <f>IFNA(VLOOKUP($I535,'Промокоды'!$E$2:$F$8,2,0),"")</f>
        <v/>
      </c>
      <c r="K535" s="10" t="str">
        <f>IFNA(VLOOKUP($H535,'Промокоды'!$A$2:$C$115,3,0),"")</f>
        <v/>
      </c>
      <c r="L535" s="13">
        <f t="shared" si="2"/>
        <v>0</v>
      </c>
      <c r="M535" s="14">
        <v>3500.0</v>
      </c>
      <c r="N535" s="14">
        <f t="shared" si="3"/>
        <v>3500</v>
      </c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ht="15.75" customHeight="1">
      <c r="A536" s="10">
        <v>535.0</v>
      </c>
      <c r="B536" s="10" t="s">
        <v>15</v>
      </c>
      <c r="C536" s="10" t="str">
        <f>VLOOKUP($E536,'Определяем вид'!$A$2:$B$16,2,0)</f>
        <v>Услуга</v>
      </c>
      <c r="D536" s="10" t="s">
        <v>19</v>
      </c>
      <c r="E536" s="10" t="s">
        <v>21</v>
      </c>
      <c r="F536" s="11">
        <v>45677.0</v>
      </c>
      <c r="G536" s="12">
        <f t="shared" si="1"/>
        <v>1</v>
      </c>
      <c r="H536" s="10"/>
      <c r="I536" s="10" t="str">
        <f>IFNA(VLOOKUP($H536,'Промокоды'!$A$2:$B$115,2,0),"")</f>
        <v/>
      </c>
      <c r="J536" s="10" t="str">
        <f>IFNA(VLOOKUP($I536,'Промокоды'!$E$2:$F$8,2,0),"")</f>
        <v/>
      </c>
      <c r="K536" s="10" t="str">
        <f>IFNA(VLOOKUP($H536,'Промокоды'!$A$2:$C$115,3,0),"")</f>
        <v/>
      </c>
      <c r="L536" s="13">
        <f t="shared" si="2"/>
        <v>0</v>
      </c>
      <c r="M536" s="14">
        <v>5500.0</v>
      </c>
      <c r="N536" s="14">
        <f t="shared" si="3"/>
        <v>5500</v>
      </c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 ht="15.75" customHeight="1">
      <c r="A537" s="10">
        <v>536.0</v>
      </c>
      <c r="B537" s="10" t="s">
        <v>15</v>
      </c>
      <c r="C537" s="10" t="str">
        <f>VLOOKUP($E537,'Определяем вид'!$A$2:$B$16,2,0)</f>
        <v>Услуга</v>
      </c>
      <c r="D537" s="10" t="s">
        <v>16</v>
      </c>
      <c r="E537" s="10" t="s">
        <v>17</v>
      </c>
      <c r="F537" s="11">
        <v>45677.0</v>
      </c>
      <c r="G537" s="12">
        <f t="shared" si="1"/>
        <v>1</v>
      </c>
      <c r="H537" s="10"/>
      <c r="I537" s="10" t="str">
        <f>IFNA(VLOOKUP($H537,'Промокоды'!$A$2:$B$115,2,0),"")</f>
        <v/>
      </c>
      <c r="J537" s="10" t="str">
        <f>IFNA(VLOOKUP($I537,'Промокоды'!$E$2:$F$8,2,0),"")</f>
        <v/>
      </c>
      <c r="K537" s="10" t="str">
        <f>IFNA(VLOOKUP($H537,'Промокоды'!$A$2:$C$115,3,0),"")</f>
        <v/>
      </c>
      <c r="L537" s="13">
        <f t="shared" si="2"/>
        <v>0</v>
      </c>
      <c r="M537" s="14">
        <v>4500.0</v>
      </c>
      <c r="N537" s="14">
        <f t="shared" si="3"/>
        <v>4500</v>
      </c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ht="15.75" customHeight="1">
      <c r="A538" s="10">
        <v>537.0</v>
      </c>
      <c r="B538" s="10" t="s">
        <v>15</v>
      </c>
      <c r="C538" s="10" t="str">
        <f>VLOOKUP($E538,'Определяем вид'!$A$2:$B$16,2,0)</f>
        <v>Услуга</v>
      </c>
      <c r="D538" s="10" t="s">
        <v>16</v>
      </c>
      <c r="E538" s="10" t="s">
        <v>18</v>
      </c>
      <c r="F538" s="11">
        <v>45677.0</v>
      </c>
      <c r="G538" s="12">
        <f t="shared" si="1"/>
        <v>1</v>
      </c>
      <c r="H538" s="10"/>
      <c r="I538" s="10" t="str">
        <f>IFNA(VLOOKUP($H538,'Промокоды'!$A$2:$B$115,2,0),"")</f>
        <v/>
      </c>
      <c r="J538" s="10" t="str">
        <f>IFNA(VLOOKUP($I538,'Промокоды'!$E$2:$F$8,2,0),"")</f>
        <v/>
      </c>
      <c r="K538" s="10" t="str">
        <f>IFNA(VLOOKUP($H538,'Промокоды'!$A$2:$C$115,3,0),"")</f>
        <v/>
      </c>
      <c r="L538" s="13">
        <f t="shared" si="2"/>
        <v>0</v>
      </c>
      <c r="M538" s="14">
        <v>3500.0</v>
      </c>
      <c r="N538" s="14">
        <f t="shared" si="3"/>
        <v>3500</v>
      </c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 ht="15.75" customHeight="1">
      <c r="A539" s="10">
        <v>538.0</v>
      </c>
      <c r="B539" s="10" t="s">
        <v>15</v>
      </c>
      <c r="C539" s="10" t="str">
        <f>VLOOKUP($E539,'Определяем вид'!$A$2:$B$16,2,0)</f>
        <v>Услуга</v>
      </c>
      <c r="D539" s="10" t="s">
        <v>16</v>
      </c>
      <c r="E539" s="16" t="s">
        <v>17</v>
      </c>
      <c r="F539" s="11">
        <v>45677.0</v>
      </c>
      <c r="G539" s="12">
        <f t="shared" si="1"/>
        <v>1</v>
      </c>
      <c r="H539" s="10"/>
      <c r="I539" s="10" t="str">
        <f>IFNA(VLOOKUP($H539,'Промокоды'!$A$2:$B$115,2,0),"")</f>
        <v/>
      </c>
      <c r="J539" s="10" t="str">
        <f>IFNA(VLOOKUP($I539,'Промокоды'!$E$2:$F$8,2,0),"")</f>
        <v/>
      </c>
      <c r="K539" s="10" t="str">
        <f>IFNA(VLOOKUP($H539,'Промокоды'!$A$2:$C$115,3,0),"")</f>
        <v/>
      </c>
      <c r="L539" s="13">
        <f t="shared" si="2"/>
        <v>0</v>
      </c>
      <c r="M539" s="14">
        <v>4500.0</v>
      </c>
      <c r="N539" s="14">
        <f t="shared" si="3"/>
        <v>4500</v>
      </c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 ht="15.75" customHeight="1">
      <c r="A540" s="10">
        <v>539.0</v>
      </c>
      <c r="B540" s="10" t="s">
        <v>15</v>
      </c>
      <c r="C540" s="10" t="str">
        <f>VLOOKUP($E540,'Определяем вид'!$A$2:$B$16,2,0)</f>
        <v>Услуга</v>
      </c>
      <c r="D540" s="10" t="s">
        <v>16</v>
      </c>
      <c r="E540" s="10" t="s">
        <v>18</v>
      </c>
      <c r="F540" s="11">
        <v>45677.0</v>
      </c>
      <c r="G540" s="12">
        <f t="shared" si="1"/>
        <v>1</v>
      </c>
      <c r="H540" s="10"/>
      <c r="I540" s="10" t="str">
        <f>IFNA(VLOOKUP($H540,'Промокоды'!$A$2:$B$115,2,0),"")</f>
        <v/>
      </c>
      <c r="J540" s="10" t="str">
        <f>IFNA(VLOOKUP($I540,'Промокоды'!$E$2:$F$8,2,0),"")</f>
        <v/>
      </c>
      <c r="K540" s="10" t="str">
        <f>IFNA(VLOOKUP($H540,'Промокоды'!$A$2:$C$115,3,0),"")</f>
        <v/>
      </c>
      <c r="L540" s="13">
        <f t="shared" si="2"/>
        <v>0</v>
      </c>
      <c r="M540" s="14">
        <v>3500.0</v>
      </c>
      <c r="N540" s="14">
        <f t="shared" si="3"/>
        <v>3500</v>
      </c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ht="15.75" customHeight="1">
      <c r="A541" s="10">
        <v>540.0</v>
      </c>
      <c r="B541" s="10" t="s">
        <v>15</v>
      </c>
      <c r="C541" s="10" t="str">
        <f>VLOOKUP($E541,'Определяем вид'!$A$2:$B$16,2,0)</f>
        <v>Услуга</v>
      </c>
      <c r="D541" s="10" t="s">
        <v>16</v>
      </c>
      <c r="E541" s="10" t="s">
        <v>18</v>
      </c>
      <c r="F541" s="11">
        <v>45677.0</v>
      </c>
      <c r="G541" s="12">
        <f t="shared" si="1"/>
        <v>1</v>
      </c>
      <c r="H541" s="10"/>
      <c r="I541" s="10" t="str">
        <f>IFNA(VLOOKUP($H541,'Промокоды'!$A$2:$B$115,2,0),"")</f>
        <v/>
      </c>
      <c r="J541" s="10" t="str">
        <f>IFNA(VLOOKUP($I541,'Промокоды'!$E$2:$F$8,2,0),"")</f>
        <v/>
      </c>
      <c r="K541" s="10" t="str">
        <f>IFNA(VLOOKUP($H541,'Промокоды'!$A$2:$C$115,3,0),"")</f>
        <v/>
      </c>
      <c r="L541" s="13">
        <f t="shared" si="2"/>
        <v>0</v>
      </c>
      <c r="M541" s="14">
        <v>3500.0</v>
      </c>
      <c r="N541" s="14">
        <f t="shared" si="3"/>
        <v>3500</v>
      </c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 ht="15.75" customHeight="1">
      <c r="A542" s="10">
        <v>541.0</v>
      </c>
      <c r="B542" s="10" t="s">
        <v>25</v>
      </c>
      <c r="C542" s="10" t="str">
        <f>VLOOKUP($E542,'Определяем вид'!$A$2:$B$16,2,0)</f>
        <v>Товар</v>
      </c>
      <c r="D542" s="10" t="s">
        <v>16</v>
      </c>
      <c r="E542" s="10" t="s">
        <v>33</v>
      </c>
      <c r="F542" s="11">
        <v>45677.0</v>
      </c>
      <c r="G542" s="12">
        <f t="shared" si="1"/>
        <v>1</v>
      </c>
      <c r="H542" s="10"/>
      <c r="I542" s="10" t="str">
        <f>IFNA(VLOOKUP($H542,'Промокоды'!$A$2:$B$115,2,0),"")</f>
        <v/>
      </c>
      <c r="J542" s="10" t="str">
        <f>IFNA(VLOOKUP($I542,'Промокоды'!$E$2:$F$8,2,0),"")</f>
        <v/>
      </c>
      <c r="K542" s="10" t="str">
        <f>IFNA(VLOOKUP($H542,'Промокоды'!$A$2:$C$115,3,0),"")</f>
        <v/>
      </c>
      <c r="L542" s="13">
        <f t="shared" si="2"/>
        <v>0</v>
      </c>
      <c r="M542" s="14">
        <v>1000.0</v>
      </c>
      <c r="N542" s="14">
        <f t="shared" si="3"/>
        <v>1000</v>
      </c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ht="15.75" customHeight="1">
      <c r="A543" s="10">
        <v>542.0</v>
      </c>
      <c r="B543" s="10" t="s">
        <v>15</v>
      </c>
      <c r="C543" s="10" t="str">
        <f>VLOOKUP($E543,'Определяем вид'!$A$2:$B$16,2,0)</f>
        <v>Товар</v>
      </c>
      <c r="D543" s="10" t="s">
        <v>16</v>
      </c>
      <c r="E543" s="10" t="s">
        <v>20</v>
      </c>
      <c r="F543" s="11">
        <v>45677.0</v>
      </c>
      <c r="G543" s="12">
        <f t="shared" si="1"/>
        <v>1</v>
      </c>
      <c r="H543" s="10"/>
      <c r="I543" s="10" t="str">
        <f>IFNA(VLOOKUP($H543,'Промокоды'!$A$2:$B$115,2,0),"")</f>
        <v/>
      </c>
      <c r="J543" s="10" t="str">
        <f>IFNA(VLOOKUP($I543,'Промокоды'!$E$2:$F$8,2,0),"")</f>
        <v/>
      </c>
      <c r="K543" s="10" t="str">
        <f>IFNA(VLOOKUP($H543,'Промокоды'!$A$2:$C$115,3,0),"")</f>
        <v/>
      </c>
      <c r="L543" s="13">
        <f t="shared" si="2"/>
        <v>0</v>
      </c>
      <c r="M543" s="14">
        <v>500.0</v>
      </c>
      <c r="N543" s="14">
        <f t="shared" si="3"/>
        <v>500</v>
      </c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ht="15.75" customHeight="1">
      <c r="A544" s="10">
        <v>543.0</v>
      </c>
      <c r="B544" s="10" t="s">
        <v>15</v>
      </c>
      <c r="C544" s="10" t="str">
        <f>VLOOKUP($E544,'Определяем вид'!$A$2:$B$16,2,0)</f>
        <v>Услуга</v>
      </c>
      <c r="D544" s="10" t="s">
        <v>19</v>
      </c>
      <c r="E544" s="10" t="s">
        <v>21</v>
      </c>
      <c r="F544" s="11">
        <v>45677.0</v>
      </c>
      <c r="G544" s="12">
        <f t="shared" si="1"/>
        <v>1</v>
      </c>
      <c r="H544" s="10"/>
      <c r="I544" s="10" t="str">
        <f>IFNA(VLOOKUP($H544,'Промокоды'!$A$2:$B$115,2,0),"")</f>
        <v/>
      </c>
      <c r="J544" s="10" t="str">
        <f>IFNA(VLOOKUP($I544,'Промокоды'!$E$2:$F$8,2,0),"")</f>
        <v/>
      </c>
      <c r="K544" s="10" t="str">
        <f>IFNA(VLOOKUP($H544,'Промокоды'!$A$2:$C$115,3,0),"")</f>
        <v/>
      </c>
      <c r="L544" s="13">
        <f t="shared" si="2"/>
        <v>0</v>
      </c>
      <c r="M544" s="14">
        <v>5500.0</v>
      </c>
      <c r="N544" s="14">
        <f t="shared" si="3"/>
        <v>5500</v>
      </c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ht="15.75" customHeight="1">
      <c r="A545" s="10">
        <v>544.0</v>
      </c>
      <c r="B545" s="10" t="s">
        <v>15</v>
      </c>
      <c r="C545" s="10" t="str">
        <f>VLOOKUP($E545,'Определяем вид'!$A$2:$B$16,2,0)</f>
        <v>Услуга</v>
      </c>
      <c r="D545" s="10" t="s">
        <v>16</v>
      </c>
      <c r="E545" s="10" t="s">
        <v>17</v>
      </c>
      <c r="F545" s="11">
        <v>45677.0</v>
      </c>
      <c r="G545" s="12">
        <f t="shared" si="1"/>
        <v>1</v>
      </c>
      <c r="H545" s="10"/>
      <c r="I545" s="10" t="str">
        <f>IFNA(VLOOKUP($H545,'Промокоды'!$A$2:$B$115,2,0),"")</f>
        <v/>
      </c>
      <c r="J545" s="10" t="str">
        <f>IFNA(VLOOKUP($I545,'Промокоды'!$E$2:$F$8,2,0),"")</f>
        <v/>
      </c>
      <c r="K545" s="10" t="str">
        <f>IFNA(VLOOKUP($H545,'Промокоды'!$A$2:$C$115,3,0),"")</f>
        <v/>
      </c>
      <c r="L545" s="13">
        <f t="shared" si="2"/>
        <v>0</v>
      </c>
      <c r="M545" s="14">
        <v>4500.0</v>
      </c>
      <c r="N545" s="14">
        <f t="shared" si="3"/>
        <v>4500</v>
      </c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ht="15.75" customHeight="1">
      <c r="A546" s="10">
        <v>545.0</v>
      </c>
      <c r="B546" s="10" t="s">
        <v>15</v>
      </c>
      <c r="C546" s="10" t="str">
        <f>VLOOKUP($E546,'Определяем вид'!$A$2:$B$16,2,0)</f>
        <v>Услуга</v>
      </c>
      <c r="D546" s="10" t="s">
        <v>16</v>
      </c>
      <c r="E546" s="10" t="s">
        <v>18</v>
      </c>
      <c r="F546" s="11">
        <v>45677.0</v>
      </c>
      <c r="G546" s="12">
        <f t="shared" si="1"/>
        <v>1</v>
      </c>
      <c r="H546" s="10"/>
      <c r="I546" s="10" t="str">
        <f>IFNA(VLOOKUP($H546,'Промокоды'!$A$2:$B$115,2,0),"")</f>
        <v/>
      </c>
      <c r="J546" s="10" t="str">
        <f>IFNA(VLOOKUP($I546,'Промокоды'!$E$2:$F$8,2,0),"")</f>
        <v/>
      </c>
      <c r="K546" s="10" t="str">
        <f>IFNA(VLOOKUP($H546,'Промокоды'!$A$2:$C$115,3,0),"")</f>
        <v/>
      </c>
      <c r="L546" s="13">
        <f t="shared" si="2"/>
        <v>0</v>
      </c>
      <c r="M546" s="14">
        <v>3500.0</v>
      </c>
      <c r="N546" s="14">
        <f t="shared" si="3"/>
        <v>3500</v>
      </c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ht="15.75" customHeight="1">
      <c r="A547" s="10">
        <v>546.0</v>
      </c>
      <c r="B547" s="10" t="s">
        <v>15</v>
      </c>
      <c r="C547" s="10" t="str">
        <f>VLOOKUP($E547,'Определяем вид'!$A$2:$B$16,2,0)</f>
        <v>Услуга</v>
      </c>
      <c r="D547" s="10" t="s">
        <v>16</v>
      </c>
      <c r="E547" s="10" t="s">
        <v>18</v>
      </c>
      <c r="F547" s="11">
        <v>45677.0</v>
      </c>
      <c r="G547" s="12">
        <f t="shared" si="1"/>
        <v>1</v>
      </c>
      <c r="H547" s="10"/>
      <c r="I547" s="10" t="str">
        <f>IFNA(VLOOKUP($H547,'Промокоды'!$A$2:$B$115,2,0),"")</f>
        <v/>
      </c>
      <c r="J547" s="10" t="str">
        <f>IFNA(VLOOKUP($I547,'Промокоды'!$E$2:$F$8,2,0),"")</f>
        <v/>
      </c>
      <c r="K547" s="10" t="str">
        <f>IFNA(VLOOKUP($H547,'Промокоды'!$A$2:$C$115,3,0),"")</f>
        <v/>
      </c>
      <c r="L547" s="13">
        <f t="shared" si="2"/>
        <v>0</v>
      </c>
      <c r="M547" s="14">
        <v>3500.0</v>
      </c>
      <c r="N547" s="14">
        <f t="shared" si="3"/>
        <v>3500</v>
      </c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ht="15.75" customHeight="1">
      <c r="A548" s="10">
        <v>547.0</v>
      </c>
      <c r="B548" s="10" t="s">
        <v>15</v>
      </c>
      <c r="C548" s="10" t="str">
        <f>VLOOKUP($E548,'Определяем вид'!$A$2:$B$16,2,0)</f>
        <v>Услуга</v>
      </c>
      <c r="D548" s="10" t="s">
        <v>19</v>
      </c>
      <c r="E548" s="10" t="s">
        <v>17</v>
      </c>
      <c r="F548" s="11">
        <v>45677.0</v>
      </c>
      <c r="G548" s="12">
        <f t="shared" si="1"/>
        <v>1</v>
      </c>
      <c r="H548" s="10"/>
      <c r="I548" s="10" t="str">
        <f>IFNA(VLOOKUP($H548,'Промокоды'!$A$2:$B$115,2,0),"")</f>
        <v/>
      </c>
      <c r="J548" s="10" t="str">
        <f>IFNA(VLOOKUP($I548,'Промокоды'!$E$2:$F$8,2,0),"")</f>
        <v/>
      </c>
      <c r="K548" s="10" t="str">
        <f>IFNA(VLOOKUP($H548,'Промокоды'!$A$2:$C$115,3,0),"")</f>
        <v/>
      </c>
      <c r="L548" s="13">
        <f t="shared" si="2"/>
        <v>0</v>
      </c>
      <c r="M548" s="14">
        <v>4500.0</v>
      </c>
      <c r="N548" s="14">
        <f t="shared" si="3"/>
        <v>4500</v>
      </c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ht="15.75" customHeight="1">
      <c r="A549" s="10">
        <v>548.0</v>
      </c>
      <c r="B549" s="10" t="s">
        <v>15</v>
      </c>
      <c r="C549" s="10" t="str">
        <f>VLOOKUP($E549,'Определяем вид'!$A$2:$B$16,2,0)</f>
        <v>Услуга</v>
      </c>
      <c r="D549" s="10" t="s">
        <v>16</v>
      </c>
      <c r="E549" s="10" t="s">
        <v>21</v>
      </c>
      <c r="F549" s="11">
        <v>45677.0</v>
      </c>
      <c r="G549" s="12">
        <f t="shared" si="1"/>
        <v>1</v>
      </c>
      <c r="H549" s="10"/>
      <c r="I549" s="10" t="str">
        <f>IFNA(VLOOKUP($H549,'Промокоды'!$A$2:$B$115,2,0),"")</f>
        <v/>
      </c>
      <c r="J549" s="10" t="str">
        <f>IFNA(VLOOKUP($I549,'Промокоды'!$E$2:$F$8,2,0),"")</f>
        <v/>
      </c>
      <c r="K549" s="10" t="str">
        <f>IFNA(VLOOKUP($H549,'Промокоды'!$A$2:$C$115,3,0),"")</f>
        <v/>
      </c>
      <c r="L549" s="13">
        <f t="shared" si="2"/>
        <v>0</v>
      </c>
      <c r="M549" s="14">
        <v>5500.0</v>
      </c>
      <c r="N549" s="14">
        <f t="shared" si="3"/>
        <v>5500</v>
      </c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ht="15.75" customHeight="1">
      <c r="A550" s="10">
        <v>549.0</v>
      </c>
      <c r="B550" s="10" t="s">
        <v>15</v>
      </c>
      <c r="C550" s="10" t="str">
        <f>VLOOKUP($E550,'Определяем вид'!$A$2:$B$16,2,0)</f>
        <v>Услуга</v>
      </c>
      <c r="D550" s="10" t="s">
        <v>16</v>
      </c>
      <c r="E550" s="10" t="s">
        <v>18</v>
      </c>
      <c r="F550" s="11">
        <v>45677.0</v>
      </c>
      <c r="G550" s="12">
        <f t="shared" si="1"/>
        <v>1</v>
      </c>
      <c r="H550" s="10"/>
      <c r="I550" s="10" t="str">
        <f>IFNA(VLOOKUP($H550,'Промокоды'!$A$2:$B$115,2,0),"")</f>
        <v/>
      </c>
      <c r="J550" s="10" t="str">
        <f>IFNA(VLOOKUP($I550,'Промокоды'!$E$2:$F$8,2,0),"")</f>
        <v/>
      </c>
      <c r="K550" s="10" t="str">
        <f>IFNA(VLOOKUP($H550,'Промокоды'!$A$2:$C$115,3,0),"")</f>
        <v/>
      </c>
      <c r="L550" s="13">
        <f t="shared" si="2"/>
        <v>0</v>
      </c>
      <c r="M550" s="14">
        <v>3500.0</v>
      </c>
      <c r="N550" s="14">
        <f t="shared" si="3"/>
        <v>3500</v>
      </c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ht="15.75" customHeight="1">
      <c r="A551" s="10">
        <v>550.0</v>
      </c>
      <c r="B551" s="10" t="s">
        <v>25</v>
      </c>
      <c r="C551" s="10" t="str">
        <f>VLOOKUP($E551,'Определяем вид'!$A$2:$B$16,2,0)</f>
        <v>Товар</v>
      </c>
      <c r="D551" s="10" t="s">
        <v>16</v>
      </c>
      <c r="E551" s="10" t="s">
        <v>33</v>
      </c>
      <c r="F551" s="11">
        <v>45677.0</v>
      </c>
      <c r="G551" s="12">
        <f t="shared" si="1"/>
        <v>1</v>
      </c>
      <c r="H551" s="10"/>
      <c r="I551" s="10" t="str">
        <f>IFNA(VLOOKUP($H551,'Промокоды'!$A$2:$B$115,2,0),"")</f>
        <v/>
      </c>
      <c r="J551" s="10" t="str">
        <f>IFNA(VLOOKUP($I551,'Промокоды'!$E$2:$F$8,2,0),"")</f>
        <v/>
      </c>
      <c r="K551" s="10" t="str">
        <f>IFNA(VLOOKUP($H551,'Промокоды'!$A$2:$C$115,3,0),"")</f>
        <v/>
      </c>
      <c r="L551" s="13">
        <f t="shared" si="2"/>
        <v>0</v>
      </c>
      <c r="M551" s="14">
        <v>1000.0</v>
      </c>
      <c r="N551" s="14">
        <f t="shared" si="3"/>
        <v>1000</v>
      </c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ht="15.75" customHeight="1">
      <c r="A552" s="10">
        <v>551.0</v>
      </c>
      <c r="B552" s="10" t="s">
        <v>15</v>
      </c>
      <c r="C552" s="10" t="str">
        <f>VLOOKUP($E552,'Определяем вид'!$A$2:$B$16,2,0)</f>
        <v>Товар</v>
      </c>
      <c r="D552" s="10" t="s">
        <v>19</v>
      </c>
      <c r="E552" s="10" t="s">
        <v>28</v>
      </c>
      <c r="F552" s="11">
        <v>45677.0</v>
      </c>
      <c r="G552" s="12">
        <f t="shared" si="1"/>
        <v>1</v>
      </c>
      <c r="H552" s="10" t="s">
        <v>88</v>
      </c>
      <c r="I552" s="10">
        <f>IFNA(VLOOKUP($H552,'Промокоды'!$A$2:$B$115,2,0),"")</f>
        <v>6</v>
      </c>
      <c r="J552" s="10" t="str">
        <f>IFNA(VLOOKUP($I552,'Промокоды'!$E$2:$F$8,2,0),"")</f>
        <v>Реклама в VK</v>
      </c>
      <c r="K552" s="10">
        <f>IFNA(VLOOKUP($H552,'Промокоды'!$A$2:$C$115,3,0),"")</f>
        <v>0.2</v>
      </c>
      <c r="L552" s="13">
        <f t="shared" si="2"/>
        <v>60</v>
      </c>
      <c r="M552" s="14">
        <v>300.0</v>
      </c>
      <c r="N552" s="14">
        <f t="shared" si="3"/>
        <v>240</v>
      </c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ht="15.75" customHeight="1">
      <c r="A553" s="10">
        <v>552.0</v>
      </c>
      <c r="B553" s="10" t="s">
        <v>15</v>
      </c>
      <c r="C553" s="10" t="str">
        <f>VLOOKUP($E553,'Определяем вид'!$A$2:$B$16,2,0)</f>
        <v>Услуга</v>
      </c>
      <c r="D553" s="10" t="s">
        <v>16</v>
      </c>
      <c r="E553" s="10" t="s">
        <v>17</v>
      </c>
      <c r="F553" s="11">
        <v>45677.0</v>
      </c>
      <c r="G553" s="12">
        <f t="shared" si="1"/>
        <v>1</v>
      </c>
      <c r="H553" s="10"/>
      <c r="I553" s="10" t="str">
        <f>IFNA(VLOOKUP($H553,'Промокоды'!$A$2:$B$115,2,0),"")</f>
        <v/>
      </c>
      <c r="J553" s="10" t="str">
        <f>IFNA(VLOOKUP($I553,'Промокоды'!$E$2:$F$8,2,0),"")</f>
        <v/>
      </c>
      <c r="K553" s="10" t="str">
        <f>IFNA(VLOOKUP($H553,'Промокоды'!$A$2:$C$115,3,0),"")</f>
        <v/>
      </c>
      <c r="L553" s="13">
        <f t="shared" si="2"/>
        <v>0</v>
      </c>
      <c r="M553" s="14">
        <v>4500.0</v>
      </c>
      <c r="N553" s="14">
        <f t="shared" si="3"/>
        <v>4500</v>
      </c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ht="15.75" customHeight="1">
      <c r="A554" s="10">
        <v>553.0</v>
      </c>
      <c r="B554" s="10" t="s">
        <v>15</v>
      </c>
      <c r="C554" s="10" t="str">
        <f>VLOOKUP($E554,'Определяем вид'!$A$2:$B$16,2,0)</f>
        <v>Товар</v>
      </c>
      <c r="D554" s="10" t="s">
        <v>16</v>
      </c>
      <c r="E554" s="10" t="s">
        <v>28</v>
      </c>
      <c r="F554" s="11">
        <v>45677.0</v>
      </c>
      <c r="G554" s="12">
        <f t="shared" si="1"/>
        <v>1</v>
      </c>
      <c r="H554" s="10"/>
      <c r="I554" s="10" t="str">
        <f>IFNA(VLOOKUP($H554,'Промокоды'!$A$2:$B$115,2,0),"")</f>
        <v/>
      </c>
      <c r="J554" s="10" t="str">
        <f>IFNA(VLOOKUP($I554,'Промокоды'!$E$2:$F$8,2,0),"")</f>
        <v/>
      </c>
      <c r="K554" s="10" t="str">
        <f>IFNA(VLOOKUP($H554,'Промокоды'!$A$2:$C$115,3,0),"")</f>
        <v/>
      </c>
      <c r="L554" s="13">
        <f t="shared" si="2"/>
        <v>0</v>
      </c>
      <c r="M554" s="14">
        <v>300.0</v>
      </c>
      <c r="N554" s="14">
        <f t="shared" si="3"/>
        <v>300</v>
      </c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ht="15.75" customHeight="1">
      <c r="A555" s="10">
        <v>554.0</v>
      </c>
      <c r="B555" s="10" t="s">
        <v>15</v>
      </c>
      <c r="C555" s="10" t="str">
        <f>VLOOKUP($E555,'Определяем вид'!$A$2:$B$16,2,0)</f>
        <v>Услуга</v>
      </c>
      <c r="D555" s="10" t="s">
        <v>19</v>
      </c>
      <c r="E555" s="10" t="s">
        <v>18</v>
      </c>
      <c r="F555" s="11">
        <v>45677.0</v>
      </c>
      <c r="G555" s="12">
        <f t="shared" si="1"/>
        <v>1</v>
      </c>
      <c r="H555" s="10"/>
      <c r="I555" s="10" t="str">
        <f>IFNA(VLOOKUP($H555,'Промокоды'!$A$2:$B$115,2,0),"")</f>
        <v/>
      </c>
      <c r="J555" s="10" t="str">
        <f>IFNA(VLOOKUP($I555,'Промокоды'!$E$2:$F$8,2,0),"")</f>
        <v/>
      </c>
      <c r="K555" s="10" t="str">
        <f>IFNA(VLOOKUP($H555,'Промокоды'!$A$2:$C$115,3,0),"")</f>
        <v/>
      </c>
      <c r="L555" s="13">
        <f t="shared" si="2"/>
        <v>0</v>
      </c>
      <c r="M555" s="14">
        <v>3500.0</v>
      </c>
      <c r="N555" s="14">
        <f t="shared" si="3"/>
        <v>3500</v>
      </c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ht="15.75" customHeight="1">
      <c r="A556" s="10">
        <v>555.0</v>
      </c>
      <c r="B556" s="10" t="s">
        <v>25</v>
      </c>
      <c r="C556" s="10" t="str">
        <f>VLOOKUP($E556,'Определяем вид'!$A$2:$B$16,2,0)</f>
        <v>Товар</v>
      </c>
      <c r="D556" s="10" t="s">
        <v>16</v>
      </c>
      <c r="E556" s="10" t="s">
        <v>30</v>
      </c>
      <c r="F556" s="11">
        <v>45677.0</v>
      </c>
      <c r="G556" s="12">
        <f t="shared" si="1"/>
        <v>1</v>
      </c>
      <c r="H556" s="10"/>
      <c r="I556" s="10" t="str">
        <f>IFNA(VLOOKUP($H556,'Промокоды'!$A$2:$B$115,2,0),"")</f>
        <v/>
      </c>
      <c r="J556" s="10" t="str">
        <f>IFNA(VLOOKUP($I556,'Промокоды'!$E$2:$F$8,2,0),"")</f>
        <v/>
      </c>
      <c r="K556" s="10" t="str">
        <f>IFNA(VLOOKUP($H556,'Промокоды'!$A$2:$C$115,3,0),"")</f>
        <v/>
      </c>
      <c r="L556" s="13">
        <f t="shared" si="2"/>
        <v>0</v>
      </c>
      <c r="M556" s="14">
        <v>300.0</v>
      </c>
      <c r="N556" s="14">
        <f t="shared" si="3"/>
        <v>300</v>
      </c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ht="15.75" customHeight="1">
      <c r="A557" s="10">
        <v>556.0</v>
      </c>
      <c r="B557" s="10" t="s">
        <v>15</v>
      </c>
      <c r="C557" s="10" t="str">
        <f>VLOOKUP($E557,'Определяем вид'!$A$2:$B$16,2,0)</f>
        <v>Услуга</v>
      </c>
      <c r="D557" s="10" t="s">
        <v>16</v>
      </c>
      <c r="E557" s="10" t="s">
        <v>18</v>
      </c>
      <c r="F557" s="11">
        <v>45677.0</v>
      </c>
      <c r="G557" s="12">
        <f t="shared" si="1"/>
        <v>1</v>
      </c>
      <c r="H557" s="10"/>
      <c r="I557" s="10" t="str">
        <f>IFNA(VLOOKUP($H557,'Промокоды'!$A$2:$B$115,2,0),"")</f>
        <v/>
      </c>
      <c r="J557" s="10" t="str">
        <f>IFNA(VLOOKUP($I557,'Промокоды'!$E$2:$F$8,2,0),"")</f>
        <v/>
      </c>
      <c r="K557" s="10" t="str">
        <f>IFNA(VLOOKUP($H557,'Промокоды'!$A$2:$C$115,3,0),"")</f>
        <v/>
      </c>
      <c r="L557" s="13">
        <f t="shared" si="2"/>
        <v>0</v>
      </c>
      <c r="M557" s="14">
        <v>3500.0</v>
      </c>
      <c r="N557" s="14">
        <f t="shared" si="3"/>
        <v>3500</v>
      </c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 ht="15.75" customHeight="1">
      <c r="A558" s="10">
        <v>557.0</v>
      </c>
      <c r="B558" s="10" t="s">
        <v>15</v>
      </c>
      <c r="C558" s="10" t="str">
        <f>VLOOKUP($E558,'Определяем вид'!$A$2:$B$16,2,0)</f>
        <v>Товар</v>
      </c>
      <c r="D558" s="10" t="s">
        <v>16</v>
      </c>
      <c r="E558" s="10" t="s">
        <v>23</v>
      </c>
      <c r="F558" s="11">
        <v>45677.0</v>
      </c>
      <c r="G558" s="12">
        <f t="shared" si="1"/>
        <v>1</v>
      </c>
      <c r="H558" s="10" t="s">
        <v>89</v>
      </c>
      <c r="I558" s="10">
        <f>IFNA(VLOOKUP($H558,'Промокоды'!$A$2:$B$115,2,0),"")</f>
        <v>6</v>
      </c>
      <c r="J558" s="10" t="str">
        <f>IFNA(VLOOKUP($I558,'Промокоды'!$E$2:$F$8,2,0),"")</f>
        <v>Реклама в VK</v>
      </c>
      <c r="K558" s="10">
        <f>IFNA(VLOOKUP($H558,'Промокоды'!$A$2:$C$115,3,0),"")</f>
        <v>0.2</v>
      </c>
      <c r="L558" s="13">
        <f t="shared" si="2"/>
        <v>200</v>
      </c>
      <c r="M558" s="14">
        <v>1000.0</v>
      </c>
      <c r="N558" s="14">
        <f t="shared" si="3"/>
        <v>800</v>
      </c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ht="15.75" customHeight="1">
      <c r="A559" s="10">
        <v>558.0</v>
      </c>
      <c r="B559" s="10" t="s">
        <v>15</v>
      </c>
      <c r="C559" s="10" t="str">
        <f>VLOOKUP($E559,'Определяем вид'!$A$2:$B$16,2,0)</f>
        <v>Услуга</v>
      </c>
      <c r="D559" s="10" t="s">
        <v>16</v>
      </c>
      <c r="E559" s="10" t="s">
        <v>17</v>
      </c>
      <c r="F559" s="11">
        <v>45677.0</v>
      </c>
      <c r="G559" s="12">
        <f t="shared" si="1"/>
        <v>1</v>
      </c>
      <c r="H559" s="10"/>
      <c r="I559" s="10" t="str">
        <f>IFNA(VLOOKUP($H559,'Промокоды'!$A$2:$B$115,2,0),"")</f>
        <v/>
      </c>
      <c r="J559" s="10" t="str">
        <f>IFNA(VLOOKUP($I559,'Промокоды'!$E$2:$F$8,2,0),"")</f>
        <v/>
      </c>
      <c r="K559" s="10" t="str">
        <f>IFNA(VLOOKUP($H559,'Промокоды'!$A$2:$C$115,3,0),"")</f>
        <v/>
      </c>
      <c r="L559" s="13">
        <f t="shared" si="2"/>
        <v>0</v>
      </c>
      <c r="M559" s="14">
        <v>4500.0</v>
      </c>
      <c r="N559" s="14">
        <f t="shared" si="3"/>
        <v>4500</v>
      </c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ht="15.75" customHeight="1">
      <c r="A560" s="10">
        <v>559.0</v>
      </c>
      <c r="B560" s="10" t="s">
        <v>15</v>
      </c>
      <c r="C560" s="10" t="str">
        <f>VLOOKUP($E560,'Определяем вид'!$A$2:$B$16,2,0)</f>
        <v>Услуга</v>
      </c>
      <c r="D560" s="10" t="s">
        <v>16</v>
      </c>
      <c r="E560" s="10" t="s">
        <v>18</v>
      </c>
      <c r="F560" s="11">
        <v>45677.0</v>
      </c>
      <c r="G560" s="12">
        <f t="shared" si="1"/>
        <v>1</v>
      </c>
      <c r="H560" s="10"/>
      <c r="I560" s="10" t="str">
        <f>IFNA(VLOOKUP($H560,'Промокоды'!$A$2:$B$115,2,0),"")</f>
        <v/>
      </c>
      <c r="J560" s="10" t="str">
        <f>IFNA(VLOOKUP($I560,'Промокоды'!$E$2:$F$8,2,0),"")</f>
        <v/>
      </c>
      <c r="K560" s="10" t="str">
        <f>IFNA(VLOOKUP($H560,'Промокоды'!$A$2:$C$115,3,0),"")</f>
        <v/>
      </c>
      <c r="L560" s="13">
        <f t="shared" si="2"/>
        <v>0</v>
      </c>
      <c r="M560" s="14">
        <v>3500.0</v>
      </c>
      <c r="N560" s="14">
        <f t="shared" si="3"/>
        <v>3500</v>
      </c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 ht="15.75" customHeight="1">
      <c r="A561" s="10">
        <v>560.0</v>
      </c>
      <c r="B561" s="10" t="s">
        <v>15</v>
      </c>
      <c r="C561" s="10" t="str">
        <f>VLOOKUP($E561,'Определяем вид'!$A$2:$B$16,2,0)</f>
        <v>Услуга</v>
      </c>
      <c r="D561" s="10" t="s">
        <v>16</v>
      </c>
      <c r="E561" s="10" t="s">
        <v>18</v>
      </c>
      <c r="F561" s="11">
        <v>45677.0</v>
      </c>
      <c r="G561" s="12">
        <f t="shared" si="1"/>
        <v>1</v>
      </c>
      <c r="H561" s="10"/>
      <c r="I561" s="10" t="str">
        <f>IFNA(VLOOKUP($H561,'Промокоды'!$A$2:$B$115,2,0),"")</f>
        <v/>
      </c>
      <c r="J561" s="10" t="str">
        <f>IFNA(VLOOKUP($I561,'Промокоды'!$E$2:$F$8,2,0),"")</f>
        <v/>
      </c>
      <c r="K561" s="10" t="str">
        <f>IFNA(VLOOKUP($H561,'Промокоды'!$A$2:$C$115,3,0),"")</f>
        <v/>
      </c>
      <c r="L561" s="13">
        <f t="shared" si="2"/>
        <v>0</v>
      </c>
      <c r="M561" s="14">
        <v>3500.0</v>
      </c>
      <c r="N561" s="14">
        <f t="shared" si="3"/>
        <v>3500</v>
      </c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ht="15.75" customHeight="1">
      <c r="A562" s="10">
        <v>561.0</v>
      </c>
      <c r="B562" s="10" t="s">
        <v>15</v>
      </c>
      <c r="C562" s="10" t="str">
        <f>VLOOKUP($E562,'Определяем вид'!$A$2:$B$16,2,0)</f>
        <v>Услуга</v>
      </c>
      <c r="D562" s="10" t="s">
        <v>19</v>
      </c>
      <c r="E562" s="10" t="s">
        <v>21</v>
      </c>
      <c r="F562" s="11">
        <v>45678.0</v>
      </c>
      <c r="G562" s="12">
        <f t="shared" si="1"/>
        <v>1</v>
      </c>
      <c r="H562" s="10"/>
      <c r="I562" s="10" t="str">
        <f>IFNA(VLOOKUP($H562,'Промокоды'!$A$2:$B$115,2,0),"")</f>
        <v/>
      </c>
      <c r="J562" s="10" t="str">
        <f>IFNA(VLOOKUP($I562,'Промокоды'!$E$2:$F$8,2,0),"")</f>
        <v/>
      </c>
      <c r="K562" s="10" t="str">
        <f>IFNA(VLOOKUP($H562,'Промокоды'!$A$2:$C$115,3,0),"")</f>
        <v/>
      </c>
      <c r="L562" s="13">
        <f t="shared" si="2"/>
        <v>0</v>
      </c>
      <c r="M562" s="14">
        <v>5500.0</v>
      </c>
      <c r="N562" s="14">
        <f t="shared" si="3"/>
        <v>5500</v>
      </c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ht="15.75" customHeight="1">
      <c r="A563" s="10">
        <v>562.0</v>
      </c>
      <c r="B563" s="10" t="s">
        <v>15</v>
      </c>
      <c r="C563" s="10" t="str">
        <f>VLOOKUP($E563,'Определяем вид'!$A$2:$B$16,2,0)</f>
        <v>Услуга</v>
      </c>
      <c r="D563" s="10" t="s">
        <v>19</v>
      </c>
      <c r="E563" s="10" t="s">
        <v>18</v>
      </c>
      <c r="F563" s="11">
        <v>45678.0</v>
      </c>
      <c r="G563" s="12">
        <f t="shared" si="1"/>
        <v>1</v>
      </c>
      <c r="H563" s="10"/>
      <c r="I563" s="10" t="str">
        <f>IFNA(VLOOKUP($H563,'Промокоды'!$A$2:$B$115,2,0),"")</f>
        <v/>
      </c>
      <c r="J563" s="10" t="str">
        <f>IFNA(VLOOKUP($I563,'Промокоды'!$E$2:$F$8,2,0),"")</f>
        <v/>
      </c>
      <c r="K563" s="10" t="str">
        <f>IFNA(VLOOKUP($H563,'Промокоды'!$A$2:$C$115,3,0),"")</f>
        <v/>
      </c>
      <c r="L563" s="13">
        <f t="shared" si="2"/>
        <v>0</v>
      </c>
      <c r="M563" s="14">
        <v>3500.0</v>
      </c>
      <c r="N563" s="14">
        <f t="shared" si="3"/>
        <v>3500</v>
      </c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ht="15.75" customHeight="1">
      <c r="A564" s="10">
        <v>563.0</v>
      </c>
      <c r="B564" s="10" t="s">
        <v>25</v>
      </c>
      <c r="C564" s="10" t="str">
        <f>VLOOKUP($E564,'Определяем вид'!$A$2:$B$16,2,0)</f>
        <v>Товар</v>
      </c>
      <c r="D564" s="10" t="s">
        <v>16</v>
      </c>
      <c r="E564" s="10" t="s">
        <v>33</v>
      </c>
      <c r="F564" s="11">
        <v>45678.0</v>
      </c>
      <c r="G564" s="12">
        <f t="shared" si="1"/>
        <v>1</v>
      </c>
      <c r="H564" s="10"/>
      <c r="I564" s="10" t="str">
        <f>IFNA(VLOOKUP($H564,'Промокоды'!$A$2:$B$115,2,0),"")</f>
        <v/>
      </c>
      <c r="J564" s="10" t="str">
        <f>IFNA(VLOOKUP($I564,'Промокоды'!$E$2:$F$8,2,0),"")</f>
        <v/>
      </c>
      <c r="K564" s="10" t="str">
        <f>IFNA(VLOOKUP($H564,'Промокоды'!$A$2:$C$115,3,0),"")</f>
        <v/>
      </c>
      <c r="L564" s="13">
        <f t="shared" si="2"/>
        <v>0</v>
      </c>
      <c r="M564" s="14">
        <v>1000.0</v>
      </c>
      <c r="N564" s="14">
        <f t="shared" si="3"/>
        <v>1000</v>
      </c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ht="15.75" customHeight="1">
      <c r="A565" s="10">
        <v>564.0</v>
      </c>
      <c r="B565" s="10" t="s">
        <v>15</v>
      </c>
      <c r="C565" s="10" t="str">
        <f>VLOOKUP($E565,'Определяем вид'!$A$2:$B$16,2,0)</f>
        <v>Услуга</v>
      </c>
      <c r="D565" s="10" t="s">
        <v>19</v>
      </c>
      <c r="E565" s="10" t="s">
        <v>18</v>
      </c>
      <c r="F565" s="11">
        <v>45678.0</v>
      </c>
      <c r="G565" s="12">
        <f t="shared" si="1"/>
        <v>1</v>
      </c>
      <c r="H565" s="10"/>
      <c r="I565" s="10" t="str">
        <f>IFNA(VLOOKUP($H565,'Промокоды'!$A$2:$B$115,2,0),"")</f>
        <v/>
      </c>
      <c r="J565" s="10" t="str">
        <f>IFNA(VLOOKUP($I565,'Промокоды'!$E$2:$F$8,2,0),"")</f>
        <v/>
      </c>
      <c r="K565" s="10" t="str">
        <f>IFNA(VLOOKUP($H565,'Промокоды'!$A$2:$C$115,3,0),"")</f>
        <v/>
      </c>
      <c r="L565" s="13">
        <f t="shared" si="2"/>
        <v>0</v>
      </c>
      <c r="M565" s="14">
        <v>3500.0</v>
      </c>
      <c r="N565" s="14">
        <f t="shared" si="3"/>
        <v>3500</v>
      </c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ht="15.75" customHeight="1">
      <c r="A566" s="10">
        <v>565.0</v>
      </c>
      <c r="B566" s="10" t="s">
        <v>15</v>
      </c>
      <c r="C566" s="10" t="str">
        <f>VLOOKUP($E566,'Определяем вид'!$A$2:$B$16,2,0)</f>
        <v>Услуга</v>
      </c>
      <c r="D566" s="10" t="s">
        <v>16</v>
      </c>
      <c r="E566" s="10" t="s">
        <v>17</v>
      </c>
      <c r="F566" s="11">
        <v>45678.0</v>
      </c>
      <c r="G566" s="12">
        <f t="shared" si="1"/>
        <v>1</v>
      </c>
      <c r="H566" s="10"/>
      <c r="I566" s="10" t="str">
        <f>IFNA(VLOOKUP($H566,'Промокоды'!$A$2:$B$115,2,0),"")</f>
        <v/>
      </c>
      <c r="J566" s="10" t="str">
        <f>IFNA(VLOOKUP($I566,'Промокоды'!$E$2:$F$8,2,0),"")</f>
        <v/>
      </c>
      <c r="K566" s="10" t="str">
        <f>IFNA(VLOOKUP($H566,'Промокоды'!$A$2:$C$115,3,0),"")</f>
        <v/>
      </c>
      <c r="L566" s="13">
        <f t="shared" si="2"/>
        <v>0</v>
      </c>
      <c r="M566" s="14">
        <v>4500.0</v>
      </c>
      <c r="N566" s="14">
        <f t="shared" si="3"/>
        <v>4500</v>
      </c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 ht="15.75" customHeight="1">
      <c r="A567" s="10">
        <v>566.0</v>
      </c>
      <c r="B567" s="10" t="s">
        <v>15</v>
      </c>
      <c r="C567" s="10" t="str">
        <f>VLOOKUP($E567,'Определяем вид'!$A$2:$B$16,2,0)</f>
        <v>Услуга</v>
      </c>
      <c r="D567" s="10" t="s">
        <v>16</v>
      </c>
      <c r="E567" s="10" t="s">
        <v>17</v>
      </c>
      <c r="F567" s="11">
        <v>45678.0</v>
      </c>
      <c r="G567" s="12">
        <f t="shared" si="1"/>
        <v>1</v>
      </c>
      <c r="H567" s="10"/>
      <c r="I567" s="10" t="str">
        <f>IFNA(VLOOKUP($H567,'Промокоды'!$A$2:$B$115,2,0),"")</f>
        <v/>
      </c>
      <c r="J567" s="10" t="str">
        <f>IFNA(VLOOKUP($I567,'Промокоды'!$E$2:$F$8,2,0),"")</f>
        <v/>
      </c>
      <c r="K567" s="10" t="str">
        <f>IFNA(VLOOKUP($H567,'Промокоды'!$A$2:$C$115,3,0),"")</f>
        <v/>
      </c>
      <c r="L567" s="13">
        <f t="shared" si="2"/>
        <v>0</v>
      </c>
      <c r="M567" s="14">
        <v>4500.0</v>
      </c>
      <c r="N567" s="14">
        <f t="shared" si="3"/>
        <v>4500</v>
      </c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 ht="15.75" customHeight="1">
      <c r="A568" s="10">
        <v>567.0</v>
      </c>
      <c r="B568" s="10" t="s">
        <v>15</v>
      </c>
      <c r="C568" s="10" t="str">
        <f>VLOOKUP($E568,'Определяем вид'!$A$2:$B$16,2,0)</f>
        <v>Услуга</v>
      </c>
      <c r="D568" s="10" t="s">
        <v>16</v>
      </c>
      <c r="E568" s="10" t="s">
        <v>18</v>
      </c>
      <c r="F568" s="11">
        <v>45678.0</v>
      </c>
      <c r="G568" s="12">
        <f t="shared" si="1"/>
        <v>1</v>
      </c>
      <c r="H568" s="10" t="s">
        <v>90</v>
      </c>
      <c r="I568" s="10">
        <f>IFNA(VLOOKUP($H568,'Промокоды'!$A$2:$B$115,2,0),"")</f>
        <v>7</v>
      </c>
      <c r="J568" s="10" t="str">
        <f>IFNA(VLOOKUP($I568,'Промокоды'!$E$2:$F$8,2,0),"")</f>
        <v>Сторис в VK</v>
      </c>
      <c r="K568" s="10">
        <f>IFNA(VLOOKUP($H568,'Промокоды'!$A$2:$C$115,3,0),"")</f>
        <v>0.15</v>
      </c>
      <c r="L568" s="13">
        <f t="shared" si="2"/>
        <v>525</v>
      </c>
      <c r="M568" s="14">
        <v>3500.0</v>
      </c>
      <c r="N568" s="14">
        <f t="shared" si="3"/>
        <v>2975</v>
      </c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ht="15.75" customHeight="1">
      <c r="A569" s="10">
        <v>568.0</v>
      </c>
      <c r="B569" s="10" t="s">
        <v>15</v>
      </c>
      <c r="C569" s="10" t="str">
        <f>VLOOKUP($E569,'Определяем вид'!$A$2:$B$16,2,0)</f>
        <v>Услуга</v>
      </c>
      <c r="D569" s="10" t="s">
        <v>16</v>
      </c>
      <c r="E569" s="10" t="s">
        <v>17</v>
      </c>
      <c r="F569" s="11">
        <v>45678.0</v>
      </c>
      <c r="G569" s="12">
        <f t="shared" si="1"/>
        <v>1</v>
      </c>
      <c r="H569" s="10"/>
      <c r="I569" s="10" t="str">
        <f>IFNA(VLOOKUP($H569,'Промокоды'!$A$2:$B$115,2,0),"")</f>
        <v/>
      </c>
      <c r="J569" s="10" t="str">
        <f>IFNA(VLOOKUP($I569,'Промокоды'!$E$2:$F$8,2,0),"")</f>
        <v/>
      </c>
      <c r="K569" s="10" t="str">
        <f>IFNA(VLOOKUP($H569,'Промокоды'!$A$2:$C$115,3,0),"")</f>
        <v/>
      </c>
      <c r="L569" s="13">
        <f t="shared" si="2"/>
        <v>0</v>
      </c>
      <c r="M569" s="14">
        <v>4500.0</v>
      </c>
      <c r="N569" s="14">
        <f t="shared" si="3"/>
        <v>4500</v>
      </c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ht="15.75" customHeight="1">
      <c r="A570" s="10">
        <v>569.0</v>
      </c>
      <c r="B570" s="10" t="s">
        <v>25</v>
      </c>
      <c r="C570" s="10" t="str">
        <f>VLOOKUP($E570,'Определяем вид'!$A$2:$B$16,2,0)</f>
        <v>Товар</v>
      </c>
      <c r="D570" s="10" t="s">
        <v>16</v>
      </c>
      <c r="E570" s="10" t="s">
        <v>35</v>
      </c>
      <c r="F570" s="11">
        <v>45678.0</v>
      </c>
      <c r="G570" s="12">
        <f t="shared" si="1"/>
        <v>1</v>
      </c>
      <c r="H570" s="10"/>
      <c r="I570" s="10" t="str">
        <f>IFNA(VLOOKUP($H570,'Промокоды'!$A$2:$B$115,2,0),"")</f>
        <v/>
      </c>
      <c r="J570" s="10" t="str">
        <f>IFNA(VLOOKUP($I570,'Промокоды'!$E$2:$F$8,2,0),"")</f>
        <v/>
      </c>
      <c r="K570" s="10" t="str">
        <f>IFNA(VLOOKUP($H570,'Промокоды'!$A$2:$C$115,3,0),"")</f>
        <v/>
      </c>
      <c r="L570" s="13">
        <f t="shared" si="2"/>
        <v>0</v>
      </c>
      <c r="M570" s="14">
        <v>500.0</v>
      </c>
      <c r="N570" s="14">
        <f t="shared" si="3"/>
        <v>500</v>
      </c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 ht="15.75" customHeight="1">
      <c r="A571" s="10">
        <v>570.0</v>
      </c>
      <c r="B571" s="10" t="s">
        <v>15</v>
      </c>
      <c r="C571" s="10" t="str">
        <f>VLOOKUP($E571,'Определяем вид'!$A$2:$B$16,2,0)</f>
        <v>Услуга</v>
      </c>
      <c r="D571" s="10" t="s">
        <v>16</v>
      </c>
      <c r="E571" s="10" t="s">
        <v>21</v>
      </c>
      <c r="F571" s="11">
        <v>45678.0</v>
      </c>
      <c r="G571" s="12">
        <f t="shared" si="1"/>
        <v>1</v>
      </c>
      <c r="H571" s="10"/>
      <c r="I571" s="10" t="str">
        <f>IFNA(VLOOKUP($H571,'Промокоды'!$A$2:$B$115,2,0),"")</f>
        <v/>
      </c>
      <c r="J571" s="10" t="str">
        <f>IFNA(VLOOKUP($I571,'Промокоды'!$E$2:$F$8,2,0),"")</f>
        <v/>
      </c>
      <c r="K571" s="10" t="str">
        <f>IFNA(VLOOKUP($H571,'Промокоды'!$A$2:$C$115,3,0),"")</f>
        <v/>
      </c>
      <c r="L571" s="13">
        <f t="shared" si="2"/>
        <v>0</v>
      </c>
      <c r="M571" s="14">
        <v>5500.0</v>
      </c>
      <c r="N571" s="14">
        <f t="shared" si="3"/>
        <v>5500</v>
      </c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ht="15.75" customHeight="1">
      <c r="A572" s="10">
        <v>571.0</v>
      </c>
      <c r="B572" s="10" t="s">
        <v>15</v>
      </c>
      <c r="C572" s="10" t="str">
        <f>VLOOKUP($E572,'Определяем вид'!$A$2:$B$16,2,0)</f>
        <v>Товар</v>
      </c>
      <c r="D572" s="10" t="s">
        <v>16</v>
      </c>
      <c r="E572" s="10" t="s">
        <v>20</v>
      </c>
      <c r="F572" s="11">
        <v>45678.0</v>
      </c>
      <c r="G572" s="12">
        <f t="shared" si="1"/>
        <v>1</v>
      </c>
      <c r="H572" s="10"/>
      <c r="I572" s="10" t="str">
        <f>IFNA(VLOOKUP($H572,'Промокоды'!$A$2:$B$115,2,0),"")</f>
        <v/>
      </c>
      <c r="J572" s="10" t="str">
        <f>IFNA(VLOOKUP($I572,'Промокоды'!$E$2:$F$8,2,0),"")</f>
        <v/>
      </c>
      <c r="K572" s="10" t="str">
        <f>IFNA(VLOOKUP($H572,'Промокоды'!$A$2:$C$115,3,0),"")</f>
        <v/>
      </c>
      <c r="L572" s="13">
        <f t="shared" si="2"/>
        <v>0</v>
      </c>
      <c r="M572" s="14">
        <v>500.0</v>
      </c>
      <c r="N572" s="14">
        <f t="shared" si="3"/>
        <v>500</v>
      </c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ht="15.75" customHeight="1">
      <c r="A573" s="10">
        <v>572.0</v>
      </c>
      <c r="B573" s="10" t="s">
        <v>15</v>
      </c>
      <c r="C573" s="10" t="str">
        <f>VLOOKUP($E573,'Определяем вид'!$A$2:$B$16,2,0)</f>
        <v>Услуга</v>
      </c>
      <c r="D573" s="10" t="s">
        <v>16</v>
      </c>
      <c r="E573" s="10" t="s">
        <v>21</v>
      </c>
      <c r="F573" s="11">
        <v>45678.0</v>
      </c>
      <c r="G573" s="12">
        <f t="shared" si="1"/>
        <v>1</v>
      </c>
      <c r="H573" s="10"/>
      <c r="I573" s="10" t="str">
        <f>IFNA(VLOOKUP($H573,'Промокоды'!$A$2:$B$115,2,0),"")</f>
        <v/>
      </c>
      <c r="J573" s="10" t="str">
        <f>IFNA(VLOOKUP($I573,'Промокоды'!$E$2:$F$8,2,0),"")</f>
        <v/>
      </c>
      <c r="K573" s="10" t="str">
        <f>IFNA(VLOOKUP($H573,'Промокоды'!$A$2:$C$115,3,0),"")</f>
        <v/>
      </c>
      <c r="L573" s="13">
        <f t="shared" si="2"/>
        <v>0</v>
      </c>
      <c r="M573" s="14">
        <v>5500.0</v>
      </c>
      <c r="N573" s="14">
        <f t="shared" si="3"/>
        <v>5500</v>
      </c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 ht="15.75" customHeight="1">
      <c r="A574" s="10">
        <v>573.0</v>
      </c>
      <c r="B574" s="10" t="s">
        <v>15</v>
      </c>
      <c r="C574" s="10" t="str">
        <f>VLOOKUP($E574,'Определяем вид'!$A$2:$B$16,2,0)</f>
        <v>Услуга</v>
      </c>
      <c r="D574" s="10" t="s">
        <v>19</v>
      </c>
      <c r="E574" s="10" t="s">
        <v>17</v>
      </c>
      <c r="F574" s="11">
        <v>45678.0</v>
      </c>
      <c r="G574" s="12">
        <f t="shared" si="1"/>
        <v>1</v>
      </c>
      <c r="H574" s="10"/>
      <c r="I574" s="10" t="str">
        <f>IFNA(VLOOKUP($H574,'Промокоды'!$A$2:$B$115,2,0),"")</f>
        <v/>
      </c>
      <c r="J574" s="10" t="str">
        <f>IFNA(VLOOKUP($I574,'Промокоды'!$E$2:$F$8,2,0),"")</f>
        <v/>
      </c>
      <c r="K574" s="10" t="str">
        <f>IFNA(VLOOKUP($H574,'Промокоды'!$A$2:$C$115,3,0),"")</f>
        <v/>
      </c>
      <c r="L574" s="13">
        <f t="shared" si="2"/>
        <v>0</v>
      </c>
      <c r="M574" s="14">
        <v>4500.0</v>
      </c>
      <c r="N574" s="14">
        <f t="shared" si="3"/>
        <v>4500</v>
      </c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ht="15.75" customHeight="1">
      <c r="A575" s="10">
        <v>574.0</v>
      </c>
      <c r="B575" s="10" t="s">
        <v>15</v>
      </c>
      <c r="C575" s="10" t="str">
        <f>VLOOKUP($E575,'Определяем вид'!$A$2:$B$16,2,0)</f>
        <v>Услуга</v>
      </c>
      <c r="D575" s="10" t="s">
        <v>16</v>
      </c>
      <c r="E575" s="10" t="s">
        <v>17</v>
      </c>
      <c r="F575" s="11">
        <v>45678.0</v>
      </c>
      <c r="G575" s="12">
        <f t="shared" si="1"/>
        <v>1</v>
      </c>
      <c r="H575" s="10"/>
      <c r="I575" s="10" t="str">
        <f>IFNA(VLOOKUP($H575,'Промокоды'!$A$2:$B$115,2,0),"")</f>
        <v/>
      </c>
      <c r="J575" s="10" t="str">
        <f>IFNA(VLOOKUP($I575,'Промокоды'!$E$2:$F$8,2,0),"")</f>
        <v/>
      </c>
      <c r="K575" s="10" t="str">
        <f>IFNA(VLOOKUP($H575,'Промокоды'!$A$2:$C$115,3,0),"")</f>
        <v/>
      </c>
      <c r="L575" s="13">
        <f t="shared" si="2"/>
        <v>0</v>
      </c>
      <c r="M575" s="14">
        <v>4500.0</v>
      </c>
      <c r="N575" s="14">
        <f t="shared" si="3"/>
        <v>4500</v>
      </c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ht="15.75" customHeight="1">
      <c r="A576" s="10">
        <v>575.0</v>
      </c>
      <c r="B576" s="10" t="s">
        <v>15</v>
      </c>
      <c r="C576" s="10" t="str">
        <f>VLOOKUP($E576,'Определяем вид'!$A$2:$B$16,2,0)</f>
        <v>Товар</v>
      </c>
      <c r="D576" s="10" t="s">
        <v>16</v>
      </c>
      <c r="E576" s="10" t="s">
        <v>28</v>
      </c>
      <c r="F576" s="11">
        <v>45678.0</v>
      </c>
      <c r="G576" s="12">
        <f t="shared" si="1"/>
        <v>1</v>
      </c>
      <c r="H576" s="10"/>
      <c r="I576" s="10" t="str">
        <f>IFNA(VLOOKUP($H576,'Промокоды'!$A$2:$B$115,2,0),"")</f>
        <v/>
      </c>
      <c r="J576" s="10" t="str">
        <f>IFNA(VLOOKUP($I576,'Промокоды'!$E$2:$F$8,2,0),"")</f>
        <v/>
      </c>
      <c r="K576" s="10" t="str">
        <f>IFNA(VLOOKUP($H576,'Промокоды'!$A$2:$C$115,3,0),"")</f>
        <v/>
      </c>
      <c r="L576" s="13">
        <f t="shared" si="2"/>
        <v>0</v>
      </c>
      <c r="M576" s="14">
        <v>300.0</v>
      </c>
      <c r="N576" s="14">
        <f t="shared" si="3"/>
        <v>300</v>
      </c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ht="15.75" customHeight="1">
      <c r="A577" s="10">
        <v>576.0</v>
      </c>
      <c r="B577" s="10" t="s">
        <v>15</v>
      </c>
      <c r="C577" s="10" t="str">
        <f>VLOOKUP($E577,'Определяем вид'!$A$2:$B$16,2,0)</f>
        <v>Услуга</v>
      </c>
      <c r="D577" s="10" t="s">
        <v>16</v>
      </c>
      <c r="E577" s="10" t="s">
        <v>18</v>
      </c>
      <c r="F577" s="11">
        <v>45678.0</v>
      </c>
      <c r="G577" s="12">
        <f t="shared" si="1"/>
        <v>1</v>
      </c>
      <c r="H577" s="10"/>
      <c r="I577" s="10" t="str">
        <f>IFNA(VLOOKUP($H577,'Промокоды'!$A$2:$B$115,2,0),"")</f>
        <v/>
      </c>
      <c r="J577" s="10" t="str">
        <f>IFNA(VLOOKUP($I577,'Промокоды'!$E$2:$F$8,2,0),"")</f>
        <v/>
      </c>
      <c r="K577" s="10" t="str">
        <f>IFNA(VLOOKUP($H577,'Промокоды'!$A$2:$C$115,3,0),"")</f>
        <v/>
      </c>
      <c r="L577" s="13">
        <f t="shared" si="2"/>
        <v>0</v>
      </c>
      <c r="M577" s="14">
        <v>3500.0</v>
      </c>
      <c r="N577" s="14">
        <f t="shared" si="3"/>
        <v>3500</v>
      </c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ht="15.75" customHeight="1">
      <c r="A578" s="10">
        <v>577.0</v>
      </c>
      <c r="B578" s="10" t="s">
        <v>15</v>
      </c>
      <c r="C578" s="10" t="str">
        <f>VLOOKUP($E578,'Определяем вид'!$A$2:$B$16,2,0)</f>
        <v>Товар</v>
      </c>
      <c r="D578" s="10" t="s">
        <v>19</v>
      </c>
      <c r="E578" s="10" t="s">
        <v>23</v>
      </c>
      <c r="F578" s="11">
        <v>45678.0</v>
      </c>
      <c r="G578" s="12">
        <f t="shared" si="1"/>
        <v>1</v>
      </c>
      <c r="H578" s="10"/>
      <c r="I578" s="10" t="str">
        <f>IFNA(VLOOKUP($H578,'Промокоды'!$A$2:$B$115,2,0),"")</f>
        <v/>
      </c>
      <c r="J578" s="10" t="str">
        <f>IFNA(VLOOKUP($I578,'Промокоды'!$E$2:$F$8,2,0),"")</f>
        <v/>
      </c>
      <c r="K578" s="10" t="str">
        <f>IFNA(VLOOKUP($H578,'Промокоды'!$A$2:$C$115,3,0),"")</f>
        <v/>
      </c>
      <c r="L578" s="13">
        <f t="shared" si="2"/>
        <v>0</v>
      </c>
      <c r="M578" s="14">
        <v>1000.0</v>
      </c>
      <c r="N578" s="14">
        <f t="shared" si="3"/>
        <v>1000</v>
      </c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ht="15.75" customHeight="1">
      <c r="A579" s="10">
        <v>578.0</v>
      </c>
      <c r="B579" s="10" t="s">
        <v>15</v>
      </c>
      <c r="C579" s="10" t="str">
        <f>VLOOKUP($E579,'Определяем вид'!$A$2:$B$16,2,0)</f>
        <v>Услуга</v>
      </c>
      <c r="D579" s="10" t="s">
        <v>16</v>
      </c>
      <c r="E579" s="10" t="s">
        <v>18</v>
      </c>
      <c r="F579" s="11">
        <v>45678.0</v>
      </c>
      <c r="G579" s="12">
        <f t="shared" si="1"/>
        <v>1</v>
      </c>
      <c r="H579" s="10"/>
      <c r="I579" s="10" t="str">
        <f>IFNA(VLOOKUP($H579,'Промокоды'!$A$2:$B$115,2,0),"")</f>
        <v/>
      </c>
      <c r="J579" s="10" t="str">
        <f>IFNA(VLOOKUP($I579,'Промокоды'!$E$2:$F$8,2,0),"")</f>
        <v/>
      </c>
      <c r="K579" s="10" t="str">
        <f>IFNA(VLOOKUP($H579,'Промокоды'!$A$2:$C$115,3,0),"")</f>
        <v/>
      </c>
      <c r="L579" s="13">
        <f t="shared" si="2"/>
        <v>0</v>
      </c>
      <c r="M579" s="14">
        <v>3500.0</v>
      </c>
      <c r="N579" s="14">
        <f t="shared" si="3"/>
        <v>3500</v>
      </c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 ht="15.75" customHeight="1">
      <c r="A580" s="10">
        <v>579.0</v>
      </c>
      <c r="B580" s="10" t="s">
        <v>15</v>
      </c>
      <c r="C580" s="10" t="str">
        <f>VLOOKUP($E580,'Определяем вид'!$A$2:$B$16,2,0)</f>
        <v>Услуга</v>
      </c>
      <c r="D580" s="10" t="s">
        <v>19</v>
      </c>
      <c r="E580" s="10" t="s">
        <v>21</v>
      </c>
      <c r="F580" s="11">
        <v>45678.0</v>
      </c>
      <c r="G580" s="12">
        <f t="shared" si="1"/>
        <v>1</v>
      </c>
      <c r="H580" s="10"/>
      <c r="I580" s="10" t="str">
        <f>IFNA(VLOOKUP($H580,'Промокоды'!$A$2:$B$115,2,0),"")</f>
        <v/>
      </c>
      <c r="J580" s="10" t="str">
        <f>IFNA(VLOOKUP($I580,'Промокоды'!$E$2:$F$8,2,0),"")</f>
        <v/>
      </c>
      <c r="K580" s="10" t="str">
        <f>IFNA(VLOOKUP($H580,'Промокоды'!$A$2:$C$115,3,0),"")</f>
        <v/>
      </c>
      <c r="L580" s="13">
        <f t="shared" si="2"/>
        <v>0</v>
      </c>
      <c r="M580" s="14">
        <v>5500.0</v>
      </c>
      <c r="N580" s="14">
        <f t="shared" si="3"/>
        <v>5500</v>
      </c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ht="15.75" customHeight="1">
      <c r="A581" s="10">
        <v>580.0</v>
      </c>
      <c r="B581" s="10" t="s">
        <v>15</v>
      </c>
      <c r="C581" s="10" t="str">
        <f>VLOOKUP($E581,'Определяем вид'!$A$2:$B$16,2,0)</f>
        <v>Услуга</v>
      </c>
      <c r="D581" s="10" t="s">
        <v>19</v>
      </c>
      <c r="E581" s="10" t="s">
        <v>21</v>
      </c>
      <c r="F581" s="11">
        <v>45678.0</v>
      </c>
      <c r="G581" s="12">
        <f t="shared" si="1"/>
        <v>1</v>
      </c>
      <c r="H581" s="10"/>
      <c r="I581" s="10" t="str">
        <f>IFNA(VLOOKUP($H581,'Промокоды'!$A$2:$B$115,2,0),"")</f>
        <v/>
      </c>
      <c r="J581" s="10" t="str">
        <f>IFNA(VLOOKUP($I581,'Промокоды'!$E$2:$F$8,2,0),"")</f>
        <v/>
      </c>
      <c r="K581" s="10" t="str">
        <f>IFNA(VLOOKUP($H581,'Промокоды'!$A$2:$C$115,3,0),"")</f>
        <v/>
      </c>
      <c r="L581" s="13">
        <f t="shared" si="2"/>
        <v>0</v>
      </c>
      <c r="M581" s="14">
        <v>5500.0</v>
      </c>
      <c r="N581" s="14">
        <f t="shared" si="3"/>
        <v>5500</v>
      </c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ht="15.75" customHeight="1">
      <c r="A582" s="10">
        <v>581.0</v>
      </c>
      <c r="B582" s="10" t="s">
        <v>15</v>
      </c>
      <c r="C582" s="10" t="str">
        <f>VLOOKUP($E582,'Определяем вид'!$A$2:$B$16,2,0)</f>
        <v>Услуга</v>
      </c>
      <c r="D582" s="10" t="s">
        <v>16</v>
      </c>
      <c r="E582" s="10" t="s">
        <v>18</v>
      </c>
      <c r="F582" s="11">
        <v>45678.0</v>
      </c>
      <c r="G582" s="12">
        <f t="shared" si="1"/>
        <v>1</v>
      </c>
      <c r="H582" s="10" t="s">
        <v>91</v>
      </c>
      <c r="I582" s="10">
        <f>IFNA(VLOOKUP($H582,'Промокоды'!$A$2:$B$115,2,0),"")</f>
        <v>7</v>
      </c>
      <c r="J582" s="10" t="str">
        <f>IFNA(VLOOKUP($I582,'Промокоды'!$E$2:$F$8,2,0),"")</f>
        <v>Сторис в VK</v>
      </c>
      <c r="K582" s="10">
        <f>IFNA(VLOOKUP($H582,'Промокоды'!$A$2:$C$115,3,0),"")</f>
        <v>0.15</v>
      </c>
      <c r="L582" s="13">
        <f t="shared" si="2"/>
        <v>525</v>
      </c>
      <c r="M582" s="14">
        <v>3500.0</v>
      </c>
      <c r="N582" s="14">
        <f t="shared" si="3"/>
        <v>2975</v>
      </c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ht="15.75" customHeight="1">
      <c r="A583" s="10">
        <v>582.0</v>
      </c>
      <c r="B583" s="10" t="s">
        <v>15</v>
      </c>
      <c r="C583" s="10" t="str">
        <f>VLOOKUP($E583,'Определяем вид'!$A$2:$B$16,2,0)</f>
        <v>Товар</v>
      </c>
      <c r="D583" s="10" t="s">
        <v>16</v>
      </c>
      <c r="E583" s="10" t="s">
        <v>20</v>
      </c>
      <c r="F583" s="11">
        <v>45678.0</v>
      </c>
      <c r="G583" s="12">
        <f t="shared" si="1"/>
        <v>1</v>
      </c>
      <c r="H583" s="10"/>
      <c r="I583" s="10" t="str">
        <f>IFNA(VLOOKUP($H583,'Промокоды'!$A$2:$B$115,2,0),"")</f>
        <v/>
      </c>
      <c r="J583" s="10" t="str">
        <f>IFNA(VLOOKUP($I583,'Промокоды'!$E$2:$F$8,2,0),"")</f>
        <v/>
      </c>
      <c r="K583" s="10" t="str">
        <f>IFNA(VLOOKUP($H583,'Промокоды'!$A$2:$C$115,3,0),"")</f>
        <v/>
      </c>
      <c r="L583" s="13">
        <f t="shared" si="2"/>
        <v>0</v>
      </c>
      <c r="M583" s="14">
        <v>500.0</v>
      </c>
      <c r="N583" s="14">
        <f t="shared" si="3"/>
        <v>500</v>
      </c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ht="15.75" customHeight="1">
      <c r="A584" s="10">
        <v>583.0</v>
      </c>
      <c r="B584" s="10" t="s">
        <v>15</v>
      </c>
      <c r="C584" s="10" t="str">
        <f>VLOOKUP($E584,'Определяем вид'!$A$2:$B$16,2,0)</f>
        <v>Услуга</v>
      </c>
      <c r="D584" s="10" t="s">
        <v>16</v>
      </c>
      <c r="E584" s="10" t="s">
        <v>18</v>
      </c>
      <c r="F584" s="11">
        <v>45678.0</v>
      </c>
      <c r="G584" s="12">
        <f t="shared" si="1"/>
        <v>1</v>
      </c>
      <c r="H584" s="10"/>
      <c r="I584" s="10" t="str">
        <f>IFNA(VLOOKUP($H584,'Промокоды'!$A$2:$B$115,2,0),"")</f>
        <v/>
      </c>
      <c r="J584" s="10" t="str">
        <f>IFNA(VLOOKUP($I584,'Промокоды'!$E$2:$F$8,2,0),"")</f>
        <v/>
      </c>
      <c r="K584" s="10" t="str">
        <f>IFNA(VLOOKUP($H584,'Промокоды'!$A$2:$C$115,3,0),"")</f>
        <v/>
      </c>
      <c r="L584" s="13">
        <f t="shared" si="2"/>
        <v>0</v>
      </c>
      <c r="M584" s="14">
        <v>3500.0</v>
      </c>
      <c r="N584" s="14">
        <f t="shared" si="3"/>
        <v>3500</v>
      </c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 ht="15.75" customHeight="1">
      <c r="A585" s="10">
        <v>584.0</v>
      </c>
      <c r="B585" s="10" t="s">
        <v>15</v>
      </c>
      <c r="C585" s="10" t="str">
        <f>VLOOKUP($E585,'Определяем вид'!$A$2:$B$16,2,0)</f>
        <v>Услуга</v>
      </c>
      <c r="D585" s="10" t="s">
        <v>16</v>
      </c>
      <c r="E585" s="10" t="s">
        <v>17</v>
      </c>
      <c r="F585" s="11">
        <v>45678.0</v>
      </c>
      <c r="G585" s="12">
        <f t="shared" si="1"/>
        <v>1</v>
      </c>
      <c r="H585" s="10"/>
      <c r="I585" s="10" t="str">
        <f>IFNA(VLOOKUP($H585,'Промокоды'!$A$2:$B$115,2,0),"")</f>
        <v/>
      </c>
      <c r="J585" s="10" t="str">
        <f>IFNA(VLOOKUP($I585,'Промокоды'!$E$2:$F$8,2,0),"")</f>
        <v/>
      </c>
      <c r="K585" s="10" t="str">
        <f>IFNA(VLOOKUP($H585,'Промокоды'!$A$2:$C$115,3,0),"")</f>
        <v/>
      </c>
      <c r="L585" s="13">
        <f t="shared" si="2"/>
        <v>0</v>
      </c>
      <c r="M585" s="14">
        <v>4500.0</v>
      </c>
      <c r="N585" s="14">
        <f t="shared" si="3"/>
        <v>4500</v>
      </c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ht="15.75" customHeight="1">
      <c r="A586" s="10">
        <v>585.0</v>
      </c>
      <c r="B586" s="10" t="s">
        <v>15</v>
      </c>
      <c r="C586" s="10" t="str">
        <f>VLOOKUP($E586,'Определяем вид'!$A$2:$B$16,2,0)</f>
        <v>Услуга</v>
      </c>
      <c r="D586" s="10" t="s">
        <v>16</v>
      </c>
      <c r="E586" s="10" t="s">
        <v>21</v>
      </c>
      <c r="F586" s="11">
        <v>45678.0</v>
      </c>
      <c r="G586" s="12">
        <f t="shared" si="1"/>
        <v>1</v>
      </c>
      <c r="H586" s="10" t="s">
        <v>92</v>
      </c>
      <c r="I586" s="10">
        <f>IFNA(VLOOKUP($H586,'Промокоды'!$A$2:$B$115,2,0),"")</f>
        <v>1</v>
      </c>
      <c r="J586" s="10" t="str">
        <f>IFNA(VLOOKUP($I586,'Промокоды'!$E$2:$F$8,2,0),"")</f>
        <v>Обещаем скидки</v>
      </c>
      <c r="K586" s="10">
        <f>IFNA(VLOOKUP($H586,'Промокоды'!$A$2:$C$115,3,0),"")</f>
        <v>0.1</v>
      </c>
      <c r="L586" s="13">
        <f t="shared" si="2"/>
        <v>550</v>
      </c>
      <c r="M586" s="14">
        <v>5500.0</v>
      </c>
      <c r="N586" s="14">
        <f t="shared" si="3"/>
        <v>4950</v>
      </c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 ht="15.75" customHeight="1">
      <c r="A587" s="10">
        <v>586.0</v>
      </c>
      <c r="B587" s="10" t="s">
        <v>15</v>
      </c>
      <c r="C587" s="10" t="str">
        <f>VLOOKUP($E587,'Определяем вид'!$A$2:$B$16,2,0)</f>
        <v>Услуга</v>
      </c>
      <c r="D587" s="10" t="s">
        <v>16</v>
      </c>
      <c r="E587" s="10" t="s">
        <v>21</v>
      </c>
      <c r="F587" s="11">
        <v>45678.0</v>
      </c>
      <c r="G587" s="12">
        <f t="shared" si="1"/>
        <v>1</v>
      </c>
      <c r="H587" s="10"/>
      <c r="I587" s="10" t="str">
        <f>IFNA(VLOOKUP($H587,'Промокоды'!$A$2:$B$115,2,0),"")</f>
        <v/>
      </c>
      <c r="J587" s="10" t="str">
        <f>IFNA(VLOOKUP($I587,'Промокоды'!$E$2:$F$8,2,0),"")</f>
        <v/>
      </c>
      <c r="K587" s="10" t="str">
        <f>IFNA(VLOOKUP($H587,'Промокоды'!$A$2:$C$115,3,0),"")</f>
        <v/>
      </c>
      <c r="L587" s="13">
        <f t="shared" si="2"/>
        <v>0</v>
      </c>
      <c r="M587" s="14">
        <v>5500.0</v>
      </c>
      <c r="N587" s="14">
        <f t="shared" si="3"/>
        <v>5500</v>
      </c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ht="15.75" customHeight="1">
      <c r="A588" s="10">
        <v>587.0</v>
      </c>
      <c r="B588" s="10" t="s">
        <v>15</v>
      </c>
      <c r="C588" s="10" t="str">
        <f>VLOOKUP($E588,'Определяем вид'!$A$2:$B$16,2,0)</f>
        <v>Услуга</v>
      </c>
      <c r="D588" s="10" t="s">
        <v>16</v>
      </c>
      <c r="E588" s="10" t="s">
        <v>18</v>
      </c>
      <c r="F588" s="11">
        <v>45678.0</v>
      </c>
      <c r="G588" s="12">
        <f t="shared" si="1"/>
        <v>1</v>
      </c>
      <c r="H588" s="10"/>
      <c r="I588" s="10" t="str">
        <f>IFNA(VLOOKUP($H588,'Промокоды'!$A$2:$B$115,2,0),"")</f>
        <v/>
      </c>
      <c r="J588" s="10" t="str">
        <f>IFNA(VLOOKUP($I588,'Промокоды'!$E$2:$F$8,2,0),"")</f>
        <v/>
      </c>
      <c r="K588" s="10" t="str">
        <f>IFNA(VLOOKUP($H588,'Промокоды'!$A$2:$C$115,3,0),"")</f>
        <v/>
      </c>
      <c r="L588" s="13">
        <f t="shared" si="2"/>
        <v>0</v>
      </c>
      <c r="M588" s="14">
        <v>3500.0</v>
      </c>
      <c r="N588" s="14">
        <f t="shared" si="3"/>
        <v>3500</v>
      </c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ht="15.75" customHeight="1">
      <c r="A589" s="10">
        <v>588.0</v>
      </c>
      <c r="B589" s="10" t="s">
        <v>15</v>
      </c>
      <c r="C589" s="10" t="str">
        <f>VLOOKUP($E589,'Определяем вид'!$A$2:$B$16,2,0)</f>
        <v>Услуга</v>
      </c>
      <c r="D589" s="10" t="s">
        <v>16</v>
      </c>
      <c r="E589" s="10" t="s">
        <v>17</v>
      </c>
      <c r="F589" s="11">
        <v>45678.0</v>
      </c>
      <c r="G589" s="12">
        <f t="shared" si="1"/>
        <v>1</v>
      </c>
      <c r="H589" s="10"/>
      <c r="I589" s="10" t="str">
        <f>IFNA(VLOOKUP($H589,'Промокоды'!$A$2:$B$115,2,0),"")</f>
        <v/>
      </c>
      <c r="J589" s="10" t="str">
        <f>IFNA(VLOOKUP($I589,'Промокоды'!$E$2:$F$8,2,0),"")</f>
        <v/>
      </c>
      <c r="K589" s="10" t="str">
        <f>IFNA(VLOOKUP($H589,'Промокоды'!$A$2:$C$115,3,0),"")</f>
        <v/>
      </c>
      <c r="L589" s="13">
        <f t="shared" si="2"/>
        <v>0</v>
      </c>
      <c r="M589" s="14">
        <v>4500.0</v>
      </c>
      <c r="N589" s="14">
        <f t="shared" si="3"/>
        <v>4500</v>
      </c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ht="15.75" customHeight="1">
      <c r="A590" s="10">
        <v>589.0</v>
      </c>
      <c r="B590" s="10" t="s">
        <v>15</v>
      </c>
      <c r="C590" s="10" t="str">
        <f>VLOOKUP($E590,'Определяем вид'!$A$2:$B$16,2,0)</f>
        <v>Услуга</v>
      </c>
      <c r="D590" s="10" t="s">
        <v>16</v>
      </c>
      <c r="E590" s="10" t="s">
        <v>21</v>
      </c>
      <c r="F590" s="11">
        <v>45679.0</v>
      </c>
      <c r="G590" s="12">
        <f t="shared" si="1"/>
        <v>1</v>
      </c>
      <c r="H590" s="10"/>
      <c r="I590" s="10" t="str">
        <f>IFNA(VLOOKUP($H590,'Промокоды'!$A$2:$B$115,2,0),"")</f>
        <v/>
      </c>
      <c r="J590" s="10" t="str">
        <f>IFNA(VLOOKUP($I590,'Промокоды'!$E$2:$F$8,2,0),"")</f>
        <v/>
      </c>
      <c r="K590" s="10" t="str">
        <f>IFNA(VLOOKUP($H590,'Промокоды'!$A$2:$C$115,3,0),"")</f>
        <v/>
      </c>
      <c r="L590" s="13">
        <f t="shared" si="2"/>
        <v>0</v>
      </c>
      <c r="M590" s="14">
        <v>5500.0</v>
      </c>
      <c r="N590" s="14">
        <f t="shared" si="3"/>
        <v>5500</v>
      </c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 ht="15.75" customHeight="1">
      <c r="A591" s="10">
        <v>590.0</v>
      </c>
      <c r="B591" s="10" t="s">
        <v>15</v>
      </c>
      <c r="C591" s="10" t="str">
        <f>VLOOKUP($E591,'Определяем вид'!$A$2:$B$16,2,0)</f>
        <v>Товар</v>
      </c>
      <c r="D591" s="10" t="s">
        <v>19</v>
      </c>
      <c r="E591" s="10" t="s">
        <v>23</v>
      </c>
      <c r="F591" s="11">
        <v>45679.0</v>
      </c>
      <c r="G591" s="12">
        <f t="shared" si="1"/>
        <v>1</v>
      </c>
      <c r="H591" s="10"/>
      <c r="I591" s="10" t="str">
        <f>IFNA(VLOOKUP($H591,'Промокоды'!$A$2:$B$115,2,0),"")</f>
        <v/>
      </c>
      <c r="J591" s="10" t="str">
        <f>IFNA(VLOOKUP($I591,'Промокоды'!$E$2:$F$8,2,0),"")</f>
        <v/>
      </c>
      <c r="K591" s="10" t="str">
        <f>IFNA(VLOOKUP($H591,'Промокоды'!$A$2:$C$115,3,0),"")</f>
        <v/>
      </c>
      <c r="L591" s="13">
        <f t="shared" si="2"/>
        <v>0</v>
      </c>
      <c r="M591" s="14">
        <v>1000.0</v>
      </c>
      <c r="N591" s="14">
        <f t="shared" si="3"/>
        <v>1000</v>
      </c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ht="15.75" customHeight="1">
      <c r="A592" s="10">
        <v>591.0</v>
      </c>
      <c r="B592" s="10" t="s">
        <v>15</v>
      </c>
      <c r="C592" s="10" t="str">
        <f>VLOOKUP($E592,'Определяем вид'!$A$2:$B$16,2,0)</f>
        <v>Услуга</v>
      </c>
      <c r="D592" s="10" t="s">
        <v>16</v>
      </c>
      <c r="E592" s="10" t="s">
        <v>21</v>
      </c>
      <c r="F592" s="11">
        <v>45679.0</v>
      </c>
      <c r="G592" s="12">
        <f t="shared" si="1"/>
        <v>1</v>
      </c>
      <c r="H592" s="10"/>
      <c r="I592" s="10" t="str">
        <f>IFNA(VLOOKUP($H592,'Промокоды'!$A$2:$B$115,2,0),"")</f>
        <v/>
      </c>
      <c r="J592" s="10" t="str">
        <f>IFNA(VLOOKUP($I592,'Промокоды'!$E$2:$F$8,2,0),"")</f>
        <v/>
      </c>
      <c r="K592" s="10" t="str">
        <f>IFNA(VLOOKUP($H592,'Промокоды'!$A$2:$C$115,3,0),"")</f>
        <v/>
      </c>
      <c r="L592" s="13">
        <f t="shared" si="2"/>
        <v>0</v>
      </c>
      <c r="M592" s="14">
        <v>5500.0</v>
      </c>
      <c r="N592" s="14">
        <f t="shared" si="3"/>
        <v>5500</v>
      </c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ht="15.75" customHeight="1">
      <c r="A593" s="10">
        <v>592.0</v>
      </c>
      <c r="B593" s="10" t="s">
        <v>15</v>
      </c>
      <c r="C593" s="10" t="str">
        <f>VLOOKUP($E593,'Определяем вид'!$A$2:$B$16,2,0)</f>
        <v>Товар</v>
      </c>
      <c r="D593" s="10" t="s">
        <v>16</v>
      </c>
      <c r="E593" s="10" t="s">
        <v>20</v>
      </c>
      <c r="F593" s="11">
        <v>45679.0</v>
      </c>
      <c r="G593" s="12">
        <f t="shared" si="1"/>
        <v>1</v>
      </c>
      <c r="H593" s="10"/>
      <c r="I593" s="10" t="str">
        <f>IFNA(VLOOKUP($H593,'Промокоды'!$A$2:$B$115,2,0),"")</f>
        <v/>
      </c>
      <c r="J593" s="10" t="str">
        <f>IFNA(VLOOKUP($I593,'Промокоды'!$E$2:$F$8,2,0),"")</f>
        <v/>
      </c>
      <c r="K593" s="10" t="str">
        <f>IFNA(VLOOKUP($H593,'Промокоды'!$A$2:$C$115,3,0),"")</f>
        <v/>
      </c>
      <c r="L593" s="13">
        <f t="shared" si="2"/>
        <v>0</v>
      </c>
      <c r="M593" s="14">
        <v>500.0</v>
      </c>
      <c r="N593" s="14">
        <f t="shared" si="3"/>
        <v>500</v>
      </c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ht="15.75" customHeight="1">
      <c r="A594" s="10">
        <v>593.0</v>
      </c>
      <c r="B594" s="10" t="s">
        <v>15</v>
      </c>
      <c r="C594" s="10" t="str">
        <f>VLOOKUP($E594,'Определяем вид'!$A$2:$B$16,2,0)</f>
        <v>Услуга</v>
      </c>
      <c r="D594" s="16" t="s">
        <v>16</v>
      </c>
      <c r="E594" s="10" t="s">
        <v>18</v>
      </c>
      <c r="F594" s="11">
        <v>45679.0</v>
      </c>
      <c r="G594" s="12">
        <f t="shared" si="1"/>
        <v>1</v>
      </c>
      <c r="H594" s="10"/>
      <c r="I594" s="10" t="str">
        <f>IFNA(VLOOKUP($H594,'Промокоды'!$A$2:$B$115,2,0),"")</f>
        <v/>
      </c>
      <c r="J594" s="10" t="str">
        <f>IFNA(VLOOKUP($I594,'Промокоды'!$E$2:$F$8,2,0),"")</f>
        <v/>
      </c>
      <c r="K594" s="10" t="str">
        <f>IFNA(VLOOKUP($H594,'Промокоды'!$A$2:$C$115,3,0),"")</f>
        <v/>
      </c>
      <c r="L594" s="13">
        <f t="shared" si="2"/>
        <v>0</v>
      </c>
      <c r="M594" s="14">
        <v>3500.0</v>
      </c>
      <c r="N594" s="14">
        <f t="shared" si="3"/>
        <v>3500</v>
      </c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ht="15.75" customHeight="1">
      <c r="A595" s="10">
        <v>594.0</v>
      </c>
      <c r="B595" s="10" t="s">
        <v>15</v>
      </c>
      <c r="C595" s="10" t="str">
        <f>VLOOKUP($E595,'Определяем вид'!$A$2:$B$16,2,0)</f>
        <v>Услуга</v>
      </c>
      <c r="D595" s="10" t="s">
        <v>16</v>
      </c>
      <c r="E595" s="10" t="s">
        <v>17</v>
      </c>
      <c r="F595" s="11">
        <v>45679.0</v>
      </c>
      <c r="G595" s="12">
        <f t="shared" si="1"/>
        <v>1</v>
      </c>
      <c r="H595" s="10"/>
      <c r="I595" s="10" t="str">
        <f>IFNA(VLOOKUP($H595,'Промокоды'!$A$2:$B$115,2,0),"")</f>
        <v/>
      </c>
      <c r="J595" s="10" t="str">
        <f>IFNA(VLOOKUP($I595,'Промокоды'!$E$2:$F$8,2,0),"")</f>
        <v/>
      </c>
      <c r="K595" s="10" t="str">
        <f>IFNA(VLOOKUP($H595,'Промокоды'!$A$2:$C$115,3,0),"")</f>
        <v/>
      </c>
      <c r="L595" s="13">
        <f t="shared" si="2"/>
        <v>0</v>
      </c>
      <c r="M595" s="14">
        <v>4500.0</v>
      </c>
      <c r="N595" s="14">
        <f t="shared" si="3"/>
        <v>4500</v>
      </c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ht="15.75" customHeight="1">
      <c r="A596" s="10">
        <v>595.0</v>
      </c>
      <c r="B596" s="10" t="s">
        <v>15</v>
      </c>
      <c r="C596" s="10" t="str">
        <f>VLOOKUP($E596,'Определяем вид'!$A$2:$B$16,2,0)</f>
        <v>Услуга</v>
      </c>
      <c r="D596" s="16" t="s">
        <v>16</v>
      </c>
      <c r="E596" s="10" t="s">
        <v>18</v>
      </c>
      <c r="F596" s="11">
        <v>45679.0</v>
      </c>
      <c r="G596" s="12">
        <f t="shared" si="1"/>
        <v>1</v>
      </c>
      <c r="H596" s="10" t="s">
        <v>93</v>
      </c>
      <c r="I596" s="10">
        <f>IFNA(VLOOKUP($H596,'Промокоды'!$A$2:$B$115,2,0),"")</f>
        <v>4</v>
      </c>
      <c r="J596" s="10" t="str">
        <f>IFNA(VLOOKUP($I596,'Промокоды'!$E$2:$F$8,2,0),"")</f>
        <v>Посты в Telegram</v>
      </c>
      <c r="K596" s="10">
        <f>IFNA(VLOOKUP($H596,'Промокоды'!$A$2:$C$115,3,0),"")</f>
        <v>0.5</v>
      </c>
      <c r="L596" s="13">
        <f t="shared" si="2"/>
        <v>1750</v>
      </c>
      <c r="M596" s="14">
        <v>3500.0</v>
      </c>
      <c r="N596" s="14">
        <f t="shared" si="3"/>
        <v>1750</v>
      </c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ht="15.75" customHeight="1">
      <c r="A597" s="10">
        <v>596.0</v>
      </c>
      <c r="B597" s="10" t="s">
        <v>15</v>
      </c>
      <c r="C597" s="10" t="str">
        <f>VLOOKUP($E597,'Определяем вид'!$A$2:$B$16,2,0)</f>
        <v>Товар</v>
      </c>
      <c r="D597" s="10" t="s">
        <v>16</v>
      </c>
      <c r="E597" s="10" t="s">
        <v>23</v>
      </c>
      <c r="F597" s="11">
        <v>45679.0</v>
      </c>
      <c r="G597" s="12">
        <f t="shared" si="1"/>
        <v>1</v>
      </c>
      <c r="H597" s="10" t="s">
        <v>94</v>
      </c>
      <c r="I597" s="10">
        <f>IFNA(VLOOKUP($H597,'Промокоды'!$A$2:$B$115,2,0),"")</f>
        <v>3</v>
      </c>
      <c r="J597" s="10" t="str">
        <f>IFNA(VLOOKUP($I597,'Промокоды'!$E$2:$F$8,2,0),"")</f>
        <v>Поисковые запросы в Яндексе</v>
      </c>
      <c r="K597" s="10">
        <f>IFNA(VLOOKUP($H597,'Промокоды'!$A$2:$C$115,3,0),"")</f>
        <v>0.05</v>
      </c>
      <c r="L597" s="13">
        <f t="shared" si="2"/>
        <v>50</v>
      </c>
      <c r="M597" s="14">
        <v>1000.0</v>
      </c>
      <c r="N597" s="14">
        <f t="shared" si="3"/>
        <v>950</v>
      </c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ht="15.75" customHeight="1">
      <c r="A598" s="10">
        <v>597.0</v>
      </c>
      <c r="B598" s="10" t="s">
        <v>15</v>
      </c>
      <c r="C598" s="10" t="str">
        <f>VLOOKUP($E598,'Определяем вид'!$A$2:$B$16,2,0)</f>
        <v>Товар</v>
      </c>
      <c r="D598" s="10" t="s">
        <v>16</v>
      </c>
      <c r="E598" s="10" t="s">
        <v>28</v>
      </c>
      <c r="F598" s="11">
        <v>45679.0</v>
      </c>
      <c r="G598" s="12">
        <f t="shared" si="1"/>
        <v>1</v>
      </c>
      <c r="H598" s="10" t="s">
        <v>95</v>
      </c>
      <c r="I598" s="10">
        <f>IFNA(VLOOKUP($H598,'Промокоды'!$A$2:$B$115,2,0),"")</f>
        <v>3</v>
      </c>
      <c r="J598" s="10" t="str">
        <f>IFNA(VLOOKUP($I598,'Промокоды'!$E$2:$F$8,2,0),"")</f>
        <v>Поисковые запросы в Яндексе</v>
      </c>
      <c r="K598" s="10">
        <f>IFNA(VLOOKUP($H598,'Промокоды'!$A$2:$C$115,3,0),"")</f>
        <v>0.05</v>
      </c>
      <c r="L598" s="13">
        <f t="shared" si="2"/>
        <v>15</v>
      </c>
      <c r="M598" s="14">
        <v>300.0</v>
      </c>
      <c r="N598" s="14">
        <f t="shared" si="3"/>
        <v>285</v>
      </c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 ht="15.75" customHeight="1">
      <c r="A599" s="10">
        <v>598.0</v>
      </c>
      <c r="B599" s="10" t="s">
        <v>25</v>
      </c>
      <c r="C599" s="10" t="str">
        <f>VLOOKUP($E599,'Определяем вид'!$A$2:$B$16,2,0)</f>
        <v>Товар</v>
      </c>
      <c r="D599" s="10" t="s">
        <v>16</v>
      </c>
      <c r="E599" s="10" t="s">
        <v>30</v>
      </c>
      <c r="F599" s="11">
        <v>45679.0</v>
      </c>
      <c r="G599" s="12">
        <f t="shared" si="1"/>
        <v>1</v>
      </c>
      <c r="H599" s="10"/>
      <c r="I599" s="10" t="str">
        <f>IFNA(VLOOKUP($H599,'Промокоды'!$A$2:$B$115,2,0),"")</f>
        <v/>
      </c>
      <c r="J599" s="10" t="str">
        <f>IFNA(VLOOKUP($I599,'Промокоды'!$E$2:$F$8,2,0),"")</f>
        <v/>
      </c>
      <c r="K599" s="10" t="str">
        <f>IFNA(VLOOKUP($H599,'Промокоды'!$A$2:$C$115,3,0),"")</f>
        <v/>
      </c>
      <c r="L599" s="13">
        <f t="shared" si="2"/>
        <v>0</v>
      </c>
      <c r="M599" s="14">
        <v>300.0</v>
      </c>
      <c r="N599" s="14">
        <f t="shared" si="3"/>
        <v>300</v>
      </c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ht="15.75" customHeight="1">
      <c r="A600" s="10">
        <v>599.0</v>
      </c>
      <c r="B600" s="10" t="s">
        <v>15</v>
      </c>
      <c r="C600" s="10" t="str">
        <f>VLOOKUP($E600,'Определяем вид'!$A$2:$B$16,2,0)</f>
        <v>Товар</v>
      </c>
      <c r="D600" s="10" t="s">
        <v>16</v>
      </c>
      <c r="E600" s="10" t="s">
        <v>20</v>
      </c>
      <c r="F600" s="11">
        <v>45679.0</v>
      </c>
      <c r="G600" s="12">
        <f t="shared" si="1"/>
        <v>1</v>
      </c>
      <c r="H600" s="10"/>
      <c r="I600" s="10" t="str">
        <f>IFNA(VLOOKUP($H600,'Промокоды'!$A$2:$B$115,2,0),"")</f>
        <v/>
      </c>
      <c r="J600" s="10" t="str">
        <f>IFNA(VLOOKUP($I600,'Промокоды'!$E$2:$F$8,2,0),"")</f>
        <v/>
      </c>
      <c r="K600" s="10" t="str">
        <f>IFNA(VLOOKUP($H600,'Промокоды'!$A$2:$C$115,3,0),"")</f>
        <v/>
      </c>
      <c r="L600" s="13">
        <f t="shared" si="2"/>
        <v>0</v>
      </c>
      <c r="M600" s="14">
        <v>500.0</v>
      </c>
      <c r="N600" s="14">
        <f t="shared" si="3"/>
        <v>500</v>
      </c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 ht="15.75" customHeight="1">
      <c r="A601" s="10">
        <v>600.0</v>
      </c>
      <c r="B601" s="10" t="s">
        <v>15</v>
      </c>
      <c r="C601" s="10" t="str">
        <f>VLOOKUP($E601,'Определяем вид'!$A$2:$B$16,2,0)</f>
        <v>Услуга</v>
      </c>
      <c r="D601" s="10" t="s">
        <v>16</v>
      </c>
      <c r="E601" s="10" t="s">
        <v>17</v>
      </c>
      <c r="F601" s="11">
        <v>45679.0</v>
      </c>
      <c r="G601" s="12">
        <f t="shared" si="1"/>
        <v>1</v>
      </c>
      <c r="H601" s="10"/>
      <c r="I601" s="10" t="str">
        <f>IFNA(VLOOKUP($H601,'Промокоды'!$A$2:$B$115,2,0),"")</f>
        <v/>
      </c>
      <c r="J601" s="10" t="str">
        <f>IFNA(VLOOKUP($I601,'Промокоды'!$E$2:$F$8,2,0),"")</f>
        <v/>
      </c>
      <c r="K601" s="10" t="str">
        <f>IFNA(VLOOKUP($H601,'Промокоды'!$A$2:$C$115,3,0),"")</f>
        <v/>
      </c>
      <c r="L601" s="13">
        <f t="shared" si="2"/>
        <v>0</v>
      </c>
      <c r="M601" s="14">
        <v>4500.0</v>
      </c>
      <c r="N601" s="14">
        <f t="shared" si="3"/>
        <v>4500</v>
      </c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ht="15.75" customHeight="1">
      <c r="A602" s="10">
        <v>601.0</v>
      </c>
      <c r="B602" s="10" t="s">
        <v>25</v>
      </c>
      <c r="C602" s="10" t="str">
        <f>VLOOKUP($E602,'Определяем вид'!$A$2:$B$16,2,0)</f>
        <v>Товар</v>
      </c>
      <c r="D602" s="10" t="s">
        <v>16</v>
      </c>
      <c r="E602" s="10" t="s">
        <v>30</v>
      </c>
      <c r="F602" s="11">
        <v>45679.0</v>
      </c>
      <c r="G602" s="12">
        <f t="shared" si="1"/>
        <v>1</v>
      </c>
      <c r="H602" s="10"/>
      <c r="I602" s="10" t="str">
        <f>IFNA(VLOOKUP($H602,'Промокоды'!$A$2:$B$115,2,0),"")</f>
        <v/>
      </c>
      <c r="J602" s="10" t="str">
        <f>IFNA(VLOOKUP($I602,'Промокоды'!$E$2:$F$8,2,0),"")</f>
        <v/>
      </c>
      <c r="K602" s="10" t="str">
        <f>IFNA(VLOOKUP($H602,'Промокоды'!$A$2:$C$115,3,0),"")</f>
        <v/>
      </c>
      <c r="L602" s="13">
        <f t="shared" si="2"/>
        <v>0</v>
      </c>
      <c r="M602" s="14">
        <v>300.0</v>
      </c>
      <c r="N602" s="14">
        <f t="shared" si="3"/>
        <v>300</v>
      </c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ht="15.75" customHeight="1">
      <c r="A603" s="10">
        <v>602.0</v>
      </c>
      <c r="B603" s="10" t="s">
        <v>15</v>
      </c>
      <c r="C603" s="10" t="str">
        <f>VLOOKUP($E603,'Определяем вид'!$A$2:$B$16,2,0)</f>
        <v>Услуга</v>
      </c>
      <c r="D603" s="10" t="s">
        <v>16</v>
      </c>
      <c r="E603" s="10" t="s">
        <v>17</v>
      </c>
      <c r="F603" s="11">
        <v>45679.0</v>
      </c>
      <c r="G603" s="12">
        <f t="shared" si="1"/>
        <v>1</v>
      </c>
      <c r="H603" s="10"/>
      <c r="I603" s="10" t="str">
        <f>IFNA(VLOOKUP($H603,'Промокоды'!$A$2:$B$115,2,0),"")</f>
        <v/>
      </c>
      <c r="J603" s="10" t="str">
        <f>IFNA(VLOOKUP($I603,'Промокоды'!$E$2:$F$8,2,0),"")</f>
        <v/>
      </c>
      <c r="K603" s="10" t="str">
        <f>IFNA(VLOOKUP($H603,'Промокоды'!$A$2:$C$115,3,0),"")</f>
        <v/>
      </c>
      <c r="L603" s="13">
        <f t="shared" si="2"/>
        <v>0</v>
      </c>
      <c r="M603" s="14">
        <v>4500.0</v>
      </c>
      <c r="N603" s="14">
        <f t="shared" si="3"/>
        <v>4500</v>
      </c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ht="15.75" customHeight="1">
      <c r="A604" s="10">
        <v>603.0</v>
      </c>
      <c r="B604" s="10" t="s">
        <v>25</v>
      </c>
      <c r="C604" s="10" t="str">
        <f>VLOOKUP($E604,'Определяем вид'!$A$2:$B$16,2,0)</f>
        <v>Товар</v>
      </c>
      <c r="D604" s="10" t="s">
        <v>16</v>
      </c>
      <c r="E604" s="10" t="s">
        <v>35</v>
      </c>
      <c r="F604" s="11">
        <v>45679.0</v>
      </c>
      <c r="G604" s="12">
        <f t="shared" si="1"/>
        <v>1</v>
      </c>
      <c r="H604" s="10"/>
      <c r="I604" s="10" t="str">
        <f>IFNA(VLOOKUP($H604,'Промокоды'!$A$2:$B$115,2,0),"")</f>
        <v/>
      </c>
      <c r="J604" s="10" t="str">
        <f>IFNA(VLOOKUP($I604,'Промокоды'!$E$2:$F$8,2,0),"")</f>
        <v/>
      </c>
      <c r="K604" s="10" t="str">
        <f>IFNA(VLOOKUP($H604,'Промокоды'!$A$2:$C$115,3,0),"")</f>
        <v/>
      </c>
      <c r="L604" s="13">
        <f t="shared" si="2"/>
        <v>0</v>
      </c>
      <c r="M604" s="14">
        <v>500.0</v>
      </c>
      <c r="N604" s="14">
        <f t="shared" si="3"/>
        <v>500</v>
      </c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ht="15.75" customHeight="1">
      <c r="A605" s="10">
        <v>604.0</v>
      </c>
      <c r="B605" s="10" t="s">
        <v>15</v>
      </c>
      <c r="C605" s="10" t="str">
        <f>VLOOKUP($E605,'Определяем вид'!$A$2:$B$16,2,0)</f>
        <v>Услуга</v>
      </c>
      <c r="D605" s="10" t="s">
        <v>19</v>
      </c>
      <c r="E605" s="10" t="s">
        <v>18</v>
      </c>
      <c r="F605" s="11">
        <v>45679.0</v>
      </c>
      <c r="G605" s="12">
        <f t="shared" si="1"/>
        <v>1</v>
      </c>
      <c r="H605" s="10"/>
      <c r="I605" s="10" t="str">
        <f>IFNA(VLOOKUP($H605,'Промокоды'!$A$2:$B$115,2,0),"")</f>
        <v/>
      </c>
      <c r="J605" s="10" t="str">
        <f>IFNA(VLOOKUP($I605,'Промокоды'!$E$2:$F$8,2,0),"")</f>
        <v/>
      </c>
      <c r="K605" s="10" t="str">
        <f>IFNA(VLOOKUP($H605,'Промокоды'!$A$2:$C$115,3,0),"")</f>
        <v/>
      </c>
      <c r="L605" s="13">
        <f t="shared" si="2"/>
        <v>0</v>
      </c>
      <c r="M605" s="14">
        <v>3500.0</v>
      </c>
      <c r="N605" s="14">
        <f t="shared" si="3"/>
        <v>3500</v>
      </c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ht="15.75" customHeight="1">
      <c r="A606" s="10">
        <v>605.0</v>
      </c>
      <c r="B606" s="10" t="s">
        <v>15</v>
      </c>
      <c r="C606" s="10" t="str">
        <f>VLOOKUP($E606,'Определяем вид'!$A$2:$B$16,2,0)</f>
        <v>Услуга</v>
      </c>
      <c r="D606" s="10" t="s">
        <v>16</v>
      </c>
      <c r="E606" s="10" t="s">
        <v>17</v>
      </c>
      <c r="F606" s="11">
        <v>45679.0</v>
      </c>
      <c r="G606" s="12">
        <f t="shared" si="1"/>
        <v>1</v>
      </c>
      <c r="H606" s="10"/>
      <c r="I606" s="10" t="str">
        <f>IFNA(VLOOKUP($H606,'Промокоды'!$A$2:$B$115,2,0),"")</f>
        <v/>
      </c>
      <c r="J606" s="10" t="str">
        <f>IFNA(VLOOKUP($I606,'Промокоды'!$E$2:$F$8,2,0),"")</f>
        <v/>
      </c>
      <c r="K606" s="10" t="str">
        <f>IFNA(VLOOKUP($H606,'Промокоды'!$A$2:$C$115,3,0),"")</f>
        <v/>
      </c>
      <c r="L606" s="13">
        <f t="shared" si="2"/>
        <v>0</v>
      </c>
      <c r="M606" s="14">
        <v>4500.0</v>
      </c>
      <c r="N606" s="14">
        <f t="shared" si="3"/>
        <v>4500</v>
      </c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ht="15.75" customHeight="1">
      <c r="A607" s="10">
        <v>606.0</v>
      </c>
      <c r="B607" s="10" t="s">
        <v>15</v>
      </c>
      <c r="C607" s="10" t="str">
        <f>VLOOKUP($E607,'Определяем вид'!$A$2:$B$16,2,0)</f>
        <v>Услуга</v>
      </c>
      <c r="D607" s="10" t="s">
        <v>16</v>
      </c>
      <c r="E607" s="10" t="s">
        <v>21</v>
      </c>
      <c r="F607" s="11">
        <v>45679.0</v>
      </c>
      <c r="G607" s="12">
        <f t="shared" si="1"/>
        <v>1</v>
      </c>
      <c r="H607" s="10"/>
      <c r="I607" s="10" t="str">
        <f>IFNA(VLOOKUP($H607,'Промокоды'!$A$2:$B$115,2,0),"")</f>
        <v/>
      </c>
      <c r="J607" s="10" t="str">
        <f>IFNA(VLOOKUP($I607,'Промокоды'!$E$2:$F$8,2,0),"")</f>
        <v/>
      </c>
      <c r="K607" s="10" t="str">
        <f>IFNA(VLOOKUP($H607,'Промокоды'!$A$2:$C$115,3,0),"")</f>
        <v/>
      </c>
      <c r="L607" s="13">
        <f t="shared" si="2"/>
        <v>0</v>
      </c>
      <c r="M607" s="14">
        <v>5500.0</v>
      </c>
      <c r="N607" s="14">
        <f t="shared" si="3"/>
        <v>5500</v>
      </c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ht="15.75" customHeight="1">
      <c r="A608" s="10">
        <v>607.0</v>
      </c>
      <c r="B608" s="10" t="s">
        <v>15</v>
      </c>
      <c r="C608" s="10" t="str">
        <f>VLOOKUP($E608,'Определяем вид'!$A$2:$B$16,2,0)</f>
        <v>Услуга</v>
      </c>
      <c r="D608" s="10" t="s">
        <v>16</v>
      </c>
      <c r="E608" s="10" t="s">
        <v>18</v>
      </c>
      <c r="F608" s="11">
        <v>45679.0</v>
      </c>
      <c r="G608" s="12">
        <f t="shared" si="1"/>
        <v>1</v>
      </c>
      <c r="H608" s="10"/>
      <c r="I608" s="10" t="str">
        <f>IFNA(VLOOKUP($H608,'Промокоды'!$A$2:$B$115,2,0),"")</f>
        <v/>
      </c>
      <c r="J608" s="10" t="str">
        <f>IFNA(VLOOKUP($I608,'Промокоды'!$E$2:$F$8,2,0),"")</f>
        <v/>
      </c>
      <c r="K608" s="10" t="str">
        <f>IFNA(VLOOKUP($H608,'Промокоды'!$A$2:$C$115,3,0),"")</f>
        <v/>
      </c>
      <c r="L608" s="13">
        <f t="shared" si="2"/>
        <v>0</v>
      </c>
      <c r="M608" s="14">
        <v>3500.0</v>
      </c>
      <c r="N608" s="14">
        <f t="shared" si="3"/>
        <v>3500</v>
      </c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ht="15.75" customHeight="1">
      <c r="A609" s="10">
        <v>608.0</v>
      </c>
      <c r="B609" s="10" t="s">
        <v>15</v>
      </c>
      <c r="C609" s="10" t="str">
        <f>VLOOKUP($E609,'Определяем вид'!$A$2:$B$16,2,0)</f>
        <v>Товар</v>
      </c>
      <c r="D609" s="10" t="s">
        <v>19</v>
      </c>
      <c r="E609" s="10" t="s">
        <v>20</v>
      </c>
      <c r="F609" s="11">
        <v>45679.0</v>
      </c>
      <c r="G609" s="12">
        <f t="shared" si="1"/>
        <v>1</v>
      </c>
      <c r="H609" s="10"/>
      <c r="I609" s="10" t="str">
        <f>IFNA(VLOOKUP($H609,'Промокоды'!$A$2:$B$115,2,0),"")</f>
        <v/>
      </c>
      <c r="J609" s="10" t="str">
        <f>IFNA(VLOOKUP($I609,'Промокоды'!$E$2:$F$8,2,0),"")</f>
        <v/>
      </c>
      <c r="K609" s="10" t="str">
        <f>IFNA(VLOOKUP($H609,'Промокоды'!$A$2:$C$115,3,0),"")</f>
        <v/>
      </c>
      <c r="L609" s="13">
        <f t="shared" si="2"/>
        <v>0</v>
      </c>
      <c r="M609" s="14">
        <v>500.0</v>
      </c>
      <c r="N609" s="14">
        <f t="shared" si="3"/>
        <v>500</v>
      </c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ht="15.75" customHeight="1">
      <c r="A610" s="10">
        <v>609.0</v>
      </c>
      <c r="B610" s="10" t="s">
        <v>15</v>
      </c>
      <c r="C610" s="10" t="str">
        <f>VLOOKUP($E610,'Определяем вид'!$A$2:$B$16,2,0)</f>
        <v>Услуга</v>
      </c>
      <c r="D610" s="10" t="s">
        <v>19</v>
      </c>
      <c r="E610" s="10" t="s">
        <v>18</v>
      </c>
      <c r="F610" s="11">
        <v>45679.0</v>
      </c>
      <c r="G610" s="12">
        <f t="shared" si="1"/>
        <v>1</v>
      </c>
      <c r="H610" s="10"/>
      <c r="I610" s="10" t="str">
        <f>IFNA(VLOOKUP($H610,'Промокоды'!$A$2:$B$115,2,0),"")</f>
        <v/>
      </c>
      <c r="J610" s="10" t="str">
        <f>IFNA(VLOOKUP($I610,'Промокоды'!$E$2:$F$8,2,0),"")</f>
        <v/>
      </c>
      <c r="K610" s="10" t="str">
        <f>IFNA(VLOOKUP($H610,'Промокоды'!$A$2:$C$115,3,0),"")</f>
        <v/>
      </c>
      <c r="L610" s="13">
        <f t="shared" si="2"/>
        <v>0</v>
      </c>
      <c r="M610" s="14">
        <v>3500.0</v>
      </c>
      <c r="N610" s="14">
        <f t="shared" si="3"/>
        <v>3500</v>
      </c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ht="15.75" customHeight="1">
      <c r="A611" s="10">
        <v>610.0</v>
      </c>
      <c r="B611" s="10" t="s">
        <v>15</v>
      </c>
      <c r="C611" s="10" t="str">
        <f>VLOOKUP($E611,'Определяем вид'!$A$2:$B$16,2,0)</f>
        <v>Услуга</v>
      </c>
      <c r="D611" s="10" t="s">
        <v>16</v>
      </c>
      <c r="E611" s="10" t="s">
        <v>21</v>
      </c>
      <c r="F611" s="11">
        <v>45679.0</v>
      </c>
      <c r="G611" s="12">
        <f t="shared" si="1"/>
        <v>1</v>
      </c>
      <c r="H611" s="10"/>
      <c r="I611" s="10" t="str">
        <f>IFNA(VLOOKUP($H611,'Промокоды'!$A$2:$B$115,2,0),"")</f>
        <v/>
      </c>
      <c r="J611" s="10" t="str">
        <f>IFNA(VLOOKUP($I611,'Промокоды'!$E$2:$F$8,2,0),"")</f>
        <v/>
      </c>
      <c r="K611" s="10" t="str">
        <f>IFNA(VLOOKUP($H611,'Промокоды'!$A$2:$C$115,3,0),"")</f>
        <v/>
      </c>
      <c r="L611" s="13">
        <f t="shared" si="2"/>
        <v>0</v>
      </c>
      <c r="M611" s="14">
        <v>5500.0</v>
      </c>
      <c r="N611" s="14">
        <f t="shared" si="3"/>
        <v>5500</v>
      </c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ht="15.75" customHeight="1">
      <c r="A612" s="10">
        <v>611.0</v>
      </c>
      <c r="B612" s="10" t="s">
        <v>15</v>
      </c>
      <c r="C612" s="10" t="str">
        <f>VLOOKUP($E612,'Определяем вид'!$A$2:$B$16,2,0)</f>
        <v>Услуга</v>
      </c>
      <c r="D612" s="10" t="s">
        <v>16</v>
      </c>
      <c r="E612" s="10" t="s">
        <v>21</v>
      </c>
      <c r="F612" s="11">
        <v>45679.0</v>
      </c>
      <c r="G612" s="12">
        <f t="shared" si="1"/>
        <v>1</v>
      </c>
      <c r="H612" s="10"/>
      <c r="I612" s="10" t="str">
        <f>IFNA(VLOOKUP($H612,'Промокоды'!$A$2:$B$115,2,0),"")</f>
        <v/>
      </c>
      <c r="J612" s="10" t="str">
        <f>IFNA(VLOOKUP($I612,'Промокоды'!$E$2:$F$8,2,0),"")</f>
        <v/>
      </c>
      <c r="K612" s="10" t="str">
        <f>IFNA(VLOOKUP($H612,'Промокоды'!$A$2:$C$115,3,0),"")</f>
        <v/>
      </c>
      <c r="L612" s="13">
        <f t="shared" si="2"/>
        <v>0</v>
      </c>
      <c r="M612" s="14">
        <v>5500.0</v>
      </c>
      <c r="N612" s="14">
        <f t="shared" si="3"/>
        <v>5500</v>
      </c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 ht="15.75" customHeight="1">
      <c r="A613" s="10">
        <v>612.0</v>
      </c>
      <c r="B613" s="10" t="s">
        <v>15</v>
      </c>
      <c r="C613" s="10" t="str">
        <f>VLOOKUP($E613,'Определяем вид'!$A$2:$B$16,2,0)</f>
        <v>Услуга</v>
      </c>
      <c r="D613" s="10" t="s">
        <v>16</v>
      </c>
      <c r="E613" s="10" t="s">
        <v>17</v>
      </c>
      <c r="F613" s="11">
        <v>45679.0</v>
      </c>
      <c r="G613" s="12">
        <f t="shared" si="1"/>
        <v>1</v>
      </c>
      <c r="H613" s="10"/>
      <c r="I613" s="10" t="str">
        <f>IFNA(VLOOKUP($H613,'Промокоды'!$A$2:$B$115,2,0),"")</f>
        <v/>
      </c>
      <c r="J613" s="10" t="str">
        <f>IFNA(VLOOKUP($I613,'Промокоды'!$E$2:$F$8,2,0),"")</f>
        <v/>
      </c>
      <c r="K613" s="10" t="str">
        <f>IFNA(VLOOKUP($H613,'Промокоды'!$A$2:$C$115,3,0),"")</f>
        <v/>
      </c>
      <c r="L613" s="13">
        <f t="shared" si="2"/>
        <v>0</v>
      </c>
      <c r="M613" s="14">
        <v>4500.0</v>
      </c>
      <c r="N613" s="14">
        <f t="shared" si="3"/>
        <v>4500</v>
      </c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 ht="15.75" customHeight="1">
      <c r="A614" s="10">
        <v>613.0</v>
      </c>
      <c r="B614" s="10" t="s">
        <v>15</v>
      </c>
      <c r="C614" s="10" t="str">
        <f>VLOOKUP($E614,'Определяем вид'!$A$2:$B$16,2,0)</f>
        <v>Услуга</v>
      </c>
      <c r="D614" s="10" t="s">
        <v>16</v>
      </c>
      <c r="E614" s="10" t="s">
        <v>21</v>
      </c>
      <c r="F614" s="11">
        <v>45679.0</v>
      </c>
      <c r="G614" s="12">
        <f t="shared" si="1"/>
        <v>1</v>
      </c>
      <c r="H614" s="10"/>
      <c r="I614" s="10" t="str">
        <f>IFNA(VLOOKUP($H614,'Промокоды'!$A$2:$B$115,2,0),"")</f>
        <v/>
      </c>
      <c r="J614" s="10" t="str">
        <f>IFNA(VLOOKUP($I614,'Промокоды'!$E$2:$F$8,2,0),"")</f>
        <v/>
      </c>
      <c r="K614" s="10" t="str">
        <f>IFNA(VLOOKUP($H614,'Промокоды'!$A$2:$C$115,3,0),"")</f>
        <v/>
      </c>
      <c r="L614" s="13">
        <f t="shared" si="2"/>
        <v>0</v>
      </c>
      <c r="M614" s="14">
        <v>5500.0</v>
      </c>
      <c r="N614" s="14">
        <f t="shared" si="3"/>
        <v>5500</v>
      </c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ht="15.75" customHeight="1">
      <c r="A615" s="10">
        <v>614.0</v>
      </c>
      <c r="B615" s="10" t="s">
        <v>15</v>
      </c>
      <c r="C615" s="10" t="str">
        <f>VLOOKUP($E615,'Определяем вид'!$A$2:$B$16,2,0)</f>
        <v>Услуга</v>
      </c>
      <c r="D615" s="10" t="s">
        <v>16</v>
      </c>
      <c r="E615" s="10" t="s">
        <v>21</v>
      </c>
      <c r="F615" s="11">
        <v>45679.0</v>
      </c>
      <c r="G615" s="12">
        <f t="shared" si="1"/>
        <v>1</v>
      </c>
      <c r="H615" s="10"/>
      <c r="I615" s="10" t="str">
        <f>IFNA(VLOOKUP($H615,'Промокоды'!$A$2:$B$115,2,0),"")</f>
        <v/>
      </c>
      <c r="J615" s="10" t="str">
        <f>IFNA(VLOOKUP($I615,'Промокоды'!$E$2:$F$8,2,0),"")</f>
        <v/>
      </c>
      <c r="K615" s="10" t="str">
        <f>IFNA(VLOOKUP($H615,'Промокоды'!$A$2:$C$115,3,0),"")</f>
        <v/>
      </c>
      <c r="L615" s="13">
        <f t="shared" si="2"/>
        <v>0</v>
      </c>
      <c r="M615" s="14">
        <v>5500.0</v>
      </c>
      <c r="N615" s="14">
        <f t="shared" si="3"/>
        <v>5500</v>
      </c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ht="15.75" customHeight="1">
      <c r="A616" s="10">
        <v>615.0</v>
      </c>
      <c r="B616" s="10" t="s">
        <v>15</v>
      </c>
      <c r="C616" s="10" t="str">
        <f>VLOOKUP($E616,'Определяем вид'!$A$2:$B$16,2,0)</f>
        <v>Услуга</v>
      </c>
      <c r="D616" s="10" t="s">
        <v>16</v>
      </c>
      <c r="E616" s="10" t="s">
        <v>18</v>
      </c>
      <c r="F616" s="11">
        <v>45679.0</v>
      </c>
      <c r="G616" s="12">
        <f t="shared" si="1"/>
        <v>1</v>
      </c>
      <c r="H616" s="10"/>
      <c r="I616" s="10" t="str">
        <f>IFNA(VLOOKUP($H616,'Промокоды'!$A$2:$B$115,2,0),"")</f>
        <v/>
      </c>
      <c r="J616" s="10" t="str">
        <f>IFNA(VLOOKUP($I616,'Промокоды'!$E$2:$F$8,2,0),"")</f>
        <v/>
      </c>
      <c r="K616" s="10" t="str">
        <f>IFNA(VLOOKUP($H616,'Промокоды'!$A$2:$C$115,3,0),"")</f>
        <v/>
      </c>
      <c r="L616" s="13">
        <f t="shared" si="2"/>
        <v>0</v>
      </c>
      <c r="M616" s="14">
        <v>3500.0</v>
      </c>
      <c r="N616" s="14">
        <f t="shared" si="3"/>
        <v>3500</v>
      </c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ht="15.75" customHeight="1">
      <c r="A617" s="10">
        <v>616.0</v>
      </c>
      <c r="B617" s="10" t="s">
        <v>25</v>
      </c>
      <c r="C617" s="10" t="str">
        <f>VLOOKUP($E617,'Определяем вид'!$A$2:$B$16,2,0)</f>
        <v>Товар</v>
      </c>
      <c r="D617" s="10" t="s">
        <v>19</v>
      </c>
      <c r="E617" s="10" t="s">
        <v>35</v>
      </c>
      <c r="F617" s="11">
        <v>45679.0</v>
      </c>
      <c r="G617" s="12">
        <f t="shared" si="1"/>
        <v>1</v>
      </c>
      <c r="H617" s="10"/>
      <c r="I617" s="10" t="str">
        <f>IFNA(VLOOKUP($H617,'Промокоды'!$A$2:$B$115,2,0),"")</f>
        <v/>
      </c>
      <c r="J617" s="10" t="str">
        <f>IFNA(VLOOKUP($I617,'Промокоды'!$E$2:$F$8,2,0),"")</f>
        <v/>
      </c>
      <c r="K617" s="10" t="str">
        <f>IFNA(VLOOKUP($H617,'Промокоды'!$A$2:$C$115,3,0),"")</f>
        <v/>
      </c>
      <c r="L617" s="13">
        <f t="shared" si="2"/>
        <v>0</v>
      </c>
      <c r="M617" s="14">
        <v>500.0</v>
      </c>
      <c r="N617" s="14">
        <f t="shared" si="3"/>
        <v>500</v>
      </c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 ht="15.75" customHeight="1">
      <c r="A618" s="10">
        <v>617.0</v>
      </c>
      <c r="B618" s="10" t="s">
        <v>15</v>
      </c>
      <c r="C618" s="10" t="str">
        <f>VLOOKUP($E618,'Определяем вид'!$A$2:$B$16,2,0)</f>
        <v>Услуга</v>
      </c>
      <c r="D618" s="10" t="s">
        <v>16</v>
      </c>
      <c r="E618" s="10" t="s">
        <v>17</v>
      </c>
      <c r="F618" s="11">
        <v>45680.0</v>
      </c>
      <c r="G618" s="12">
        <f t="shared" si="1"/>
        <v>1</v>
      </c>
      <c r="H618" s="10"/>
      <c r="I618" s="10" t="str">
        <f>IFNA(VLOOKUP($H618,'Промокоды'!$A$2:$B$115,2,0),"")</f>
        <v/>
      </c>
      <c r="J618" s="10" t="str">
        <f>IFNA(VLOOKUP($I618,'Промокоды'!$E$2:$F$8,2,0),"")</f>
        <v/>
      </c>
      <c r="K618" s="10" t="str">
        <f>IFNA(VLOOKUP($H618,'Промокоды'!$A$2:$C$115,3,0),"")</f>
        <v/>
      </c>
      <c r="L618" s="13">
        <f t="shared" si="2"/>
        <v>0</v>
      </c>
      <c r="M618" s="14">
        <v>4500.0</v>
      </c>
      <c r="N618" s="14">
        <f t="shared" si="3"/>
        <v>4500</v>
      </c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ht="15.75" customHeight="1">
      <c r="A619" s="10">
        <v>618.0</v>
      </c>
      <c r="B619" s="10" t="s">
        <v>15</v>
      </c>
      <c r="C619" s="10" t="str">
        <f>VLOOKUP($E619,'Определяем вид'!$A$2:$B$16,2,0)</f>
        <v>Услуга</v>
      </c>
      <c r="D619" s="10" t="s">
        <v>16</v>
      </c>
      <c r="E619" s="10" t="s">
        <v>18</v>
      </c>
      <c r="F619" s="11">
        <v>45680.0</v>
      </c>
      <c r="G619" s="12">
        <f t="shared" si="1"/>
        <v>1</v>
      </c>
      <c r="H619" s="10"/>
      <c r="I619" s="10" t="str">
        <f>IFNA(VLOOKUP($H619,'Промокоды'!$A$2:$B$115,2,0),"")</f>
        <v/>
      </c>
      <c r="J619" s="10" t="str">
        <f>IFNA(VLOOKUP($I619,'Промокоды'!$E$2:$F$8,2,0),"")</f>
        <v/>
      </c>
      <c r="K619" s="10" t="str">
        <f>IFNA(VLOOKUP($H619,'Промокоды'!$A$2:$C$115,3,0),"")</f>
        <v/>
      </c>
      <c r="L619" s="13">
        <f t="shared" si="2"/>
        <v>0</v>
      </c>
      <c r="M619" s="14">
        <v>3500.0</v>
      </c>
      <c r="N619" s="14">
        <f t="shared" si="3"/>
        <v>3500</v>
      </c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ht="15.75" customHeight="1">
      <c r="A620" s="10">
        <v>619.0</v>
      </c>
      <c r="B620" s="10" t="s">
        <v>15</v>
      </c>
      <c r="C620" s="10" t="str">
        <f>VLOOKUP($E620,'Определяем вид'!$A$2:$B$16,2,0)</f>
        <v>Услуга</v>
      </c>
      <c r="D620" s="10" t="s">
        <v>16</v>
      </c>
      <c r="E620" s="10" t="s">
        <v>17</v>
      </c>
      <c r="F620" s="11">
        <v>45680.0</v>
      </c>
      <c r="G620" s="12">
        <f t="shared" si="1"/>
        <v>1</v>
      </c>
      <c r="H620" s="10"/>
      <c r="I620" s="10" t="str">
        <f>IFNA(VLOOKUP($H620,'Промокоды'!$A$2:$B$115,2,0),"")</f>
        <v/>
      </c>
      <c r="J620" s="10" t="str">
        <f>IFNA(VLOOKUP($I620,'Промокоды'!$E$2:$F$8,2,0),"")</f>
        <v/>
      </c>
      <c r="K620" s="10" t="str">
        <f>IFNA(VLOOKUP($H620,'Промокоды'!$A$2:$C$115,3,0),"")</f>
        <v/>
      </c>
      <c r="L620" s="13">
        <f t="shared" si="2"/>
        <v>0</v>
      </c>
      <c r="M620" s="14">
        <v>4500.0</v>
      </c>
      <c r="N620" s="14">
        <f t="shared" si="3"/>
        <v>4500</v>
      </c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ht="15.75" customHeight="1">
      <c r="A621" s="10">
        <v>620.0</v>
      </c>
      <c r="B621" s="10" t="s">
        <v>15</v>
      </c>
      <c r="C621" s="10" t="str">
        <f>VLOOKUP($E621,'Определяем вид'!$A$2:$B$16,2,0)</f>
        <v>Услуга</v>
      </c>
      <c r="D621" s="10" t="s">
        <v>16</v>
      </c>
      <c r="E621" s="10" t="s">
        <v>18</v>
      </c>
      <c r="F621" s="11">
        <v>45680.0</v>
      </c>
      <c r="G621" s="12">
        <f t="shared" si="1"/>
        <v>1</v>
      </c>
      <c r="H621" s="10"/>
      <c r="I621" s="10" t="str">
        <f>IFNA(VLOOKUP($H621,'Промокоды'!$A$2:$B$115,2,0),"")</f>
        <v/>
      </c>
      <c r="J621" s="10" t="str">
        <f>IFNA(VLOOKUP($I621,'Промокоды'!$E$2:$F$8,2,0),"")</f>
        <v/>
      </c>
      <c r="K621" s="10" t="str">
        <f>IFNA(VLOOKUP($H621,'Промокоды'!$A$2:$C$115,3,0),"")</f>
        <v/>
      </c>
      <c r="L621" s="13">
        <f t="shared" si="2"/>
        <v>0</v>
      </c>
      <c r="M621" s="14">
        <v>3500.0</v>
      </c>
      <c r="N621" s="14">
        <f t="shared" si="3"/>
        <v>3500</v>
      </c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 ht="15.75" customHeight="1">
      <c r="A622" s="10">
        <v>621.0</v>
      </c>
      <c r="B622" s="10" t="s">
        <v>15</v>
      </c>
      <c r="C622" s="10" t="str">
        <f>VLOOKUP($E622,'Определяем вид'!$A$2:$B$16,2,0)</f>
        <v>Услуга</v>
      </c>
      <c r="D622" s="10" t="s">
        <v>16</v>
      </c>
      <c r="E622" s="10" t="s">
        <v>17</v>
      </c>
      <c r="F622" s="11">
        <v>45680.0</v>
      </c>
      <c r="G622" s="12">
        <f t="shared" si="1"/>
        <v>1</v>
      </c>
      <c r="H622" s="10"/>
      <c r="I622" s="10" t="str">
        <f>IFNA(VLOOKUP($H622,'Промокоды'!$A$2:$B$115,2,0),"")</f>
        <v/>
      </c>
      <c r="J622" s="10" t="str">
        <f>IFNA(VLOOKUP($I622,'Промокоды'!$E$2:$F$8,2,0),"")</f>
        <v/>
      </c>
      <c r="K622" s="10" t="str">
        <f>IFNA(VLOOKUP($H622,'Промокоды'!$A$2:$C$115,3,0),"")</f>
        <v/>
      </c>
      <c r="L622" s="13">
        <f t="shared" si="2"/>
        <v>0</v>
      </c>
      <c r="M622" s="14">
        <v>4500.0</v>
      </c>
      <c r="N622" s="14">
        <f t="shared" si="3"/>
        <v>4500</v>
      </c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ht="15.75" customHeight="1">
      <c r="A623" s="10">
        <v>622.0</v>
      </c>
      <c r="B623" s="10" t="s">
        <v>25</v>
      </c>
      <c r="C623" s="10" t="str">
        <f>VLOOKUP($E623,'Определяем вид'!$A$2:$B$16,2,0)</f>
        <v>Товар</v>
      </c>
      <c r="D623" s="10" t="s">
        <v>19</v>
      </c>
      <c r="E623" s="10" t="s">
        <v>35</v>
      </c>
      <c r="F623" s="11">
        <v>45680.0</v>
      </c>
      <c r="G623" s="12">
        <f t="shared" si="1"/>
        <v>1</v>
      </c>
      <c r="H623" s="10"/>
      <c r="I623" s="10" t="str">
        <f>IFNA(VLOOKUP($H623,'Промокоды'!$A$2:$B$115,2,0),"")</f>
        <v/>
      </c>
      <c r="J623" s="10" t="str">
        <f>IFNA(VLOOKUP($I623,'Промокоды'!$E$2:$F$8,2,0),"")</f>
        <v/>
      </c>
      <c r="K623" s="10" t="str">
        <f>IFNA(VLOOKUP($H623,'Промокоды'!$A$2:$C$115,3,0),"")</f>
        <v/>
      </c>
      <c r="L623" s="13">
        <f t="shared" si="2"/>
        <v>0</v>
      </c>
      <c r="M623" s="14">
        <v>500.0</v>
      </c>
      <c r="N623" s="14">
        <f t="shared" si="3"/>
        <v>500</v>
      </c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ht="15.75" customHeight="1">
      <c r="A624" s="10">
        <v>623.0</v>
      </c>
      <c r="B624" s="10" t="s">
        <v>15</v>
      </c>
      <c r="C624" s="10" t="str">
        <f>VLOOKUP($E624,'Определяем вид'!$A$2:$B$16,2,0)</f>
        <v>Услуга</v>
      </c>
      <c r="D624" s="10" t="s">
        <v>16</v>
      </c>
      <c r="E624" s="10" t="s">
        <v>17</v>
      </c>
      <c r="F624" s="11">
        <v>45680.0</v>
      </c>
      <c r="G624" s="12">
        <f t="shared" si="1"/>
        <v>1</v>
      </c>
      <c r="H624" s="10" t="s">
        <v>96</v>
      </c>
      <c r="I624" s="10">
        <f>IFNA(VLOOKUP($H624,'Промокоды'!$A$2:$B$115,2,0),"")</f>
        <v>6</v>
      </c>
      <c r="J624" s="10" t="str">
        <f>IFNA(VLOOKUP($I624,'Промокоды'!$E$2:$F$8,2,0),"")</f>
        <v>Реклама в VK</v>
      </c>
      <c r="K624" s="10">
        <f>IFNA(VLOOKUP($H624,'Промокоды'!$A$2:$C$115,3,0),"")</f>
        <v>0.2</v>
      </c>
      <c r="L624" s="13">
        <f t="shared" si="2"/>
        <v>900</v>
      </c>
      <c r="M624" s="14">
        <v>4500.0</v>
      </c>
      <c r="N624" s="14">
        <f t="shared" si="3"/>
        <v>3600</v>
      </c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 ht="15.75" customHeight="1">
      <c r="A625" s="10">
        <v>624.0</v>
      </c>
      <c r="B625" s="10" t="s">
        <v>15</v>
      </c>
      <c r="C625" s="10" t="str">
        <f>VLOOKUP($E625,'Определяем вид'!$A$2:$B$16,2,0)</f>
        <v>Услуга</v>
      </c>
      <c r="D625" s="10" t="s">
        <v>16</v>
      </c>
      <c r="E625" s="10" t="s">
        <v>21</v>
      </c>
      <c r="F625" s="11">
        <v>45680.0</v>
      </c>
      <c r="G625" s="12">
        <f t="shared" si="1"/>
        <v>1</v>
      </c>
      <c r="H625" s="10"/>
      <c r="I625" s="10" t="str">
        <f>IFNA(VLOOKUP($H625,'Промокоды'!$A$2:$B$115,2,0),"")</f>
        <v/>
      </c>
      <c r="J625" s="10" t="str">
        <f>IFNA(VLOOKUP($I625,'Промокоды'!$E$2:$F$8,2,0),"")</f>
        <v/>
      </c>
      <c r="K625" s="10" t="str">
        <f>IFNA(VLOOKUP($H625,'Промокоды'!$A$2:$C$115,3,0),"")</f>
        <v/>
      </c>
      <c r="L625" s="13">
        <f t="shared" si="2"/>
        <v>0</v>
      </c>
      <c r="M625" s="14">
        <v>5500.0</v>
      </c>
      <c r="N625" s="14">
        <f t="shared" si="3"/>
        <v>5500</v>
      </c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ht="15.75" customHeight="1">
      <c r="A626" s="10">
        <v>625.0</v>
      </c>
      <c r="B626" s="10" t="s">
        <v>15</v>
      </c>
      <c r="C626" s="10" t="str">
        <f>VLOOKUP($E626,'Определяем вид'!$A$2:$B$16,2,0)</f>
        <v>Товар</v>
      </c>
      <c r="D626" s="10" t="s">
        <v>16</v>
      </c>
      <c r="E626" s="10" t="s">
        <v>23</v>
      </c>
      <c r="F626" s="11">
        <v>45680.0</v>
      </c>
      <c r="G626" s="12">
        <f t="shared" si="1"/>
        <v>1</v>
      </c>
      <c r="H626" s="10"/>
      <c r="I626" s="10" t="str">
        <f>IFNA(VLOOKUP($H626,'Промокоды'!$A$2:$B$115,2,0),"")</f>
        <v/>
      </c>
      <c r="J626" s="10" t="str">
        <f>IFNA(VLOOKUP($I626,'Промокоды'!$E$2:$F$8,2,0),"")</f>
        <v/>
      </c>
      <c r="K626" s="10" t="str">
        <f>IFNA(VLOOKUP($H626,'Промокоды'!$A$2:$C$115,3,0),"")</f>
        <v/>
      </c>
      <c r="L626" s="13">
        <f t="shared" si="2"/>
        <v>0</v>
      </c>
      <c r="M626" s="14">
        <v>1000.0</v>
      </c>
      <c r="N626" s="14">
        <f t="shared" si="3"/>
        <v>1000</v>
      </c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ht="15.75" customHeight="1">
      <c r="A627" s="10">
        <v>626.0</v>
      </c>
      <c r="B627" s="10" t="s">
        <v>15</v>
      </c>
      <c r="C627" s="10" t="str">
        <f>VLOOKUP($E627,'Определяем вид'!$A$2:$B$16,2,0)</f>
        <v>Товар</v>
      </c>
      <c r="D627" s="10" t="s">
        <v>16</v>
      </c>
      <c r="E627" s="10" t="s">
        <v>23</v>
      </c>
      <c r="F627" s="11">
        <v>45680.0</v>
      </c>
      <c r="G627" s="12">
        <f t="shared" si="1"/>
        <v>1</v>
      </c>
      <c r="H627" s="10"/>
      <c r="I627" s="10" t="str">
        <f>IFNA(VLOOKUP($H627,'Промокоды'!$A$2:$B$115,2,0),"")</f>
        <v/>
      </c>
      <c r="J627" s="10" t="str">
        <f>IFNA(VLOOKUP($I627,'Промокоды'!$E$2:$F$8,2,0),"")</f>
        <v/>
      </c>
      <c r="K627" s="10" t="str">
        <f>IFNA(VLOOKUP($H627,'Промокоды'!$A$2:$C$115,3,0),"")</f>
        <v/>
      </c>
      <c r="L627" s="13">
        <f t="shared" si="2"/>
        <v>0</v>
      </c>
      <c r="M627" s="14">
        <v>1000.0</v>
      </c>
      <c r="N627" s="14">
        <f t="shared" si="3"/>
        <v>1000</v>
      </c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ht="15.75" customHeight="1">
      <c r="A628" s="10">
        <v>627.0</v>
      </c>
      <c r="B628" s="10" t="s">
        <v>15</v>
      </c>
      <c r="C628" s="10" t="str">
        <f>VLOOKUP($E628,'Определяем вид'!$A$2:$B$16,2,0)</f>
        <v>Услуга</v>
      </c>
      <c r="D628" s="10" t="s">
        <v>16</v>
      </c>
      <c r="E628" s="10" t="s">
        <v>17</v>
      </c>
      <c r="F628" s="11">
        <v>45680.0</v>
      </c>
      <c r="G628" s="12">
        <f t="shared" si="1"/>
        <v>1</v>
      </c>
      <c r="H628" s="10"/>
      <c r="I628" s="10" t="str">
        <f>IFNA(VLOOKUP($H628,'Промокоды'!$A$2:$B$115,2,0),"")</f>
        <v/>
      </c>
      <c r="J628" s="10" t="str">
        <f>IFNA(VLOOKUP($I628,'Промокоды'!$E$2:$F$8,2,0),"")</f>
        <v/>
      </c>
      <c r="K628" s="10" t="str">
        <f>IFNA(VLOOKUP($H628,'Промокоды'!$A$2:$C$115,3,0),"")</f>
        <v/>
      </c>
      <c r="L628" s="13">
        <f t="shared" si="2"/>
        <v>0</v>
      </c>
      <c r="M628" s="14">
        <v>4500.0</v>
      </c>
      <c r="N628" s="14">
        <f t="shared" si="3"/>
        <v>4500</v>
      </c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ht="15.75" customHeight="1">
      <c r="A629" s="10">
        <v>628.0</v>
      </c>
      <c r="B629" s="10" t="s">
        <v>15</v>
      </c>
      <c r="C629" s="10" t="str">
        <f>VLOOKUP($E629,'Определяем вид'!$A$2:$B$16,2,0)</f>
        <v>Товар</v>
      </c>
      <c r="D629" s="10" t="s">
        <v>16</v>
      </c>
      <c r="E629" s="10" t="s">
        <v>23</v>
      </c>
      <c r="F629" s="11">
        <v>45680.0</v>
      </c>
      <c r="G629" s="12">
        <f t="shared" si="1"/>
        <v>1</v>
      </c>
      <c r="H629" s="10"/>
      <c r="I629" s="10" t="str">
        <f>IFNA(VLOOKUP($H629,'Промокоды'!$A$2:$B$115,2,0),"")</f>
        <v/>
      </c>
      <c r="J629" s="10" t="str">
        <f>IFNA(VLOOKUP($I629,'Промокоды'!$E$2:$F$8,2,0),"")</f>
        <v/>
      </c>
      <c r="K629" s="10" t="str">
        <f>IFNA(VLOOKUP($H629,'Промокоды'!$A$2:$C$115,3,0),"")</f>
        <v/>
      </c>
      <c r="L629" s="13">
        <f t="shared" si="2"/>
        <v>0</v>
      </c>
      <c r="M629" s="14">
        <v>1000.0</v>
      </c>
      <c r="N629" s="14">
        <f t="shared" si="3"/>
        <v>1000</v>
      </c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ht="15.75" customHeight="1">
      <c r="A630" s="10">
        <v>629.0</v>
      </c>
      <c r="B630" s="10" t="s">
        <v>15</v>
      </c>
      <c r="C630" s="10" t="str">
        <f>VLOOKUP($E630,'Определяем вид'!$A$2:$B$16,2,0)</f>
        <v>Товар</v>
      </c>
      <c r="D630" s="10" t="s">
        <v>16</v>
      </c>
      <c r="E630" s="10" t="s">
        <v>28</v>
      </c>
      <c r="F630" s="11">
        <v>45680.0</v>
      </c>
      <c r="G630" s="12">
        <f t="shared" si="1"/>
        <v>1</v>
      </c>
      <c r="H630" s="10" t="s">
        <v>97</v>
      </c>
      <c r="I630" s="10">
        <f>IFNA(VLOOKUP($H630,'Промокоды'!$A$2:$B$115,2,0),"")</f>
        <v>5</v>
      </c>
      <c r="J630" s="10" t="str">
        <f>IFNA(VLOOKUP($I630,'Промокоды'!$E$2:$F$8,2,0),"")</f>
        <v>Посты в VK</v>
      </c>
      <c r="K630" s="10">
        <f>IFNA(VLOOKUP($H630,'Промокоды'!$A$2:$C$115,3,0),"")</f>
        <v>0.15</v>
      </c>
      <c r="L630" s="13">
        <f t="shared" si="2"/>
        <v>45</v>
      </c>
      <c r="M630" s="14">
        <v>300.0</v>
      </c>
      <c r="N630" s="14">
        <f t="shared" si="3"/>
        <v>255</v>
      </c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 ht="15.75" customHeight="1">
      <c r="A631" s="10">
        <v>630.0</v>
      </c>
      <c r="B631" s="10" t="s">
        <v>15</v>
      </c>
      <c r="C631" s="10" t="str">
        <f>VLOOKUP($E631,'Определяем вид'!$A$2:$B$16,2,0)</f>
        <v>Услуга</v>
      </c>
      <c r="D631" s="10" t="s">
        <v>16</v>
      </c>
      <c r="E631" s="10" t="s">
        <v>21</v>
      </c>
      <c r="F631" s="11">
        <v>45680.0</v>
      </c>
      <c r="G631" s="12">
        <f t="shared" si="1"/>
        <v>1</v>
      </c>
      <c r="H631" s="10"/>
      <c r="I631" s="10" t="str">
        <f>IFNA(VLOOKUP($H631,'Промокоды'!$A$2:$B$115,2,0),"")</f>
        <v/>
      </c>
      <c r="J631" s="10" t="str">
        <f>IFNA(VLOOKUP($I631,'Промокоды'!$E$2:$F$8,2,0),"")</f>
        <v/>
      </c>
      <c r="K631" s="10" t="str">
        <f>IFNA(VLOOKUP($H631,'Промокоды'!$A$2:$C$115,3,0),"")</f>
        <v/>
      </c>
      <c r="L631" s="13">
        <f t="shared" si="2"/>
        <v>0</v>
      </c>
      <c r="M631" s="14">
        <v>5500.0</v>
      </c>
      <c r="N631" s="14">
        <f t="shared" si="3"/>
        <v>5500</v>
      </c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ht="15.75" customHeight="1">
      <c r="A632" s="10">
        <v>631.0</v>
      </c>
      <c r="B632" s="10" t="s">
        <v>15</v>
      </c>
      <c r="C632" s="10" t="str">
        <f>VLOOKUP($E632,'Определяем вид'!$A$2:$B$16,2,0)</f>
        <v>Товар</v>
      </c>
      <c r="D632" s="10" t="s">
        <v>16</v>
      </c>
      <c r="E632" s="10" t="s">
        <v>28</v>
      </c>
      <c r="F632" s="11">
        <v>45680.0</v>
      </c>
      <c r="G632" s="12">
        <f t="shared" si="1"/>
        <v>1</v>
      </c>
      <c r="H632" s="10"/>
      <c r="I632" s="10" t="str">
        <f>IFNA(VLOOKUP($H632,'Промокоды'!$A$2:$B$115,2,0),"")</f>
        <v/>
      </c>
      <c r="J632" s="10" t="str">
        <f>IFNA(VLOOKUP($I632,'Промокоды'!$E$2:$F$8,2,0),"")</f>
        <v/>
      </c>
      <c r="K632" s="10" t="str">
        <f>IFNA(VLOOKUP($H632,'Промокоды'!$A$2:$C$115,3,0),"")</f>
        <v/>
      </c>
      <c r="L632" s="13">
        <f t="shared" si="2"/>
        <v>0</v>
      </c>
      <c r="M632" s="14">
        <v>300.0</v>
      </c>
      <c r="N632" s="14">
        <f t="shared" si="3"/>
        <v>300</v>
      </c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ht="15.75" customHeight="1">
      <c r="A633" s="10">
        <v>632.0</v>
      </c>
      <c r="B633" s="10" t="s">
        <v>15</v>
      </c>
      <c r="C633" s="10" t="str">
        <f>VLOOKUP($E633,'Определяем вид'!$A$2:$B$16,2,0)</f>
        <v>Услуга</v>
      </c>
      <c r="D633" s="10" t="s">
        <v>16</v>
      </c>
      <c r="E633" s="10" t="s">
        <v>17</v>
      </c>
      <c r="F633" s="11">
        <v>45680.0</v>
      </c>
      <c r="G633" s="12">
        <f t="shared" si="1"/>
        <v>1</v>
      </c>
      <c r="H633" s="10"/>
      <c r="I633" s="10" t="str">
        <f>IFNA(VLOOKUP($H633,'Промокоды'!$A$2:$B$115,2,0),"")</f>
        <v/>
      </c>
      <c r="J633" s="10" t="str">
        <f>IFNA(VLOOKUP($I633,'Промокоды'!$E$2:$F$8,2,0),"")</f>
        <v/>
      </c>
      <c r="K633" s="10" t="str">
        <f>IFNA(VLOOKUP($H633,'Промокоды'!$A$2:$C$115,3,0),"")</f>
        <v/>
      </c>
      <c r="L633" s="13">
        <f t="shared" si="2"/>
        <v>0</v>
      </c>
      <c r="M633" s="14">
        <v>4500.0</v>
      </c>
      <c r="N633" s="14">
        <f t="shared" si="3"/>
        <v>4500</v>
      </c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ht="15.75" customHeight="1">
      <c r="A634" s="10">
        <v>633.0</v>
      </c>
      <c r="B634" s="10" t="s">
        <v>15</v>
      </c>
      <c r="C634" s="10" t="str">
        <f>VLOOKUP($E634,'Определяем вид'!$A$2:$B$16,2,0)</f>
        <v>Услуга</v>
      </c>
      <c r="D634" s="10" t="s">
        <v>16</v>
      </c>
      <c r="E634" s="10" t="s">
        <v>18</v>
      </c>
      <c r="F634" s="11">
        <v>45680.0</v>
      </c>
      <c r="G634" s="12">
        <f t="shared" si="1"/>
        <v>1</v>
      </c>
      <c r="H634" s="10"/>
      <c r="I634" s="10" t="str">
        <f>IFNA(VLOOKUP($H634,'Промокоды'!$A$2:$B$115,2,0),"")</f>
        <v/>
      </c>
      <c r="J634" s="10" t="str">
        <f>IFNA(VLOOKUP($I634,'Промокоды'!$E$2:$F$8,2,0),"")</f>
        <v/>
      </c>
      <c r="K634" s="10" t="str">
        <f>IFNA(VLOOKUP($H634,'Промокоды'!$A$2:$C$115,3,0),"")</f>
        <v/>
      </c>
      <c r="L634" s="13">
        <f t="shared" si="2"/>
        <v>0</v>
      </c>
      <c r="M634" s="14">
        <v>3500.0</v>
      </c>
      <c r="N634" s="14">
        <f t="shared" si="3"/>
        <v>3500</v>
      </c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ht="15.75" customHeight="1">
      <c r="A635" s="10">
        <v>634.0</v>
      </c>
      <c r="B635" s="10" t="s">
        <v>15</v>
      </c>
      <c r="C635" s="10" t="str">
        <f>VLOOKUP($E635,'Определяем вид'!$A$2:$B$16,2,0)</f>
        <v>Услуга</v>
      </c>
      <c r="D635" s="10" t="s">
        <v>16</v>
      </c>
      <c r="E635" s="10" t="s">
        <v>21</v>
      </c>
      <c r="F635" s="11">
        <v>45680.0</v>
      </c>
      <c r="G635" s="12">
        <f t="shared" si="1"/>
        <v>1</v>
      </c>
      <c r="H635" s="10"/>
      <c r="I635" s="10" t="str">
        <f>IFNA(VLOOKUP($H635,'Промокоды'!$A$2:$B$115,2,0),"")</f>
        <v/>
      </c>
      <c r="J635" s="10" t="str">
        <f>IFNA(VLOOKUP($I635,'Промокоды'!$E$2:$F$8,2,0),"")</f>
        <v/>
      </c>
      <c r="K635" s="10" t="str">
        <f>IFNA(VLOOKUP($H635,'Промокоды'!$A$2:$C$115,3,0),"")</f>
        <v/>
      </c>
      <c r="L635" s="13">
        <f t="shared" si="2"/>
        <v>0</v>
      </c>
      <c r="M635" s="14">
        <v>5500.0</v>
      </c>
      <c r="N635" s="14">
        <f t="shared" si="3"/>
        <v>5500</v>
      </c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ht="15.75" customHeight="1">
      <c r="A636" s="10">
        <v>635.0</v>
      </c>
      <c r="B636" s="10" t="s">
        <v>15</v>
      </c>
      <c r="C636" s="10" t="str">
        <f>VLOOKUP($E636,'Определяем вид'!$A$2:$B$16,2,0)</f>
        <v>Услуга</v>
      </c>
      <c r="D636" s="10" t="s">
        <v>16</v>
      </c>
      <c r="E636" s="10" t="s">
        <v>17</v>
      </c>
      <c r="F636" s="11">
        <v>45680.0</v>
      </c>
      <c r="G636" s="12">
        <f t="shared" si="1"/>
        <v>1</v>
      </c>
      <c r="H636" s="10"/>
      <c r="I636" s="10" t="str">
        <f>IFNA(VLOOKUP($H636,'Промокоды'!$A$2:$B$115,2,0),"")</f>
        <v/>
      </c>
      <c r="J636" s="10" t="str">
        <f>IFNA(VLOOKUP($I636,'Промокоды'!$E$2:$F$8,2,0),"")</f>
        <v/>
      </c>
      <c r="K636" s="10" t="str">
        <f>IFNA(VLOOKUP($H636,'Промокоды'!$A$2:$C$115,3,0),"")</f>
        <v/>
      </c>
      <c r="L636" s="13">
        <f t="shared" si="2"/>
        <v>0</v>
      </c>
      <c r="M636" s="14">
        <v>4500.0</v>
      </c>
      <c r="N636" s="14">
        <f t="shared" si="3"/>
        <v>4500</v>
      </c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ht="15.75" customHeight="1">
      <c r="A637" s="10">
        <v>636.0</v>
      </c>
      <c r="B637" s="10" t="s">
        <v>15</v>
      </c>
      <c r="C637" s="10" t="str">
        <f>VLOOKUP($E637,'Определяем вид'!$A$2:$B$16,2,0)</f>
        <v>Услуга</v>
      </c>
      <c r="D637" s="10" t="s">
        <v>16</v>
      </c>
      <c r="E637" s="10" t="s">
        <v>21</v>
      </c>
      <c r="F637" s="11">
        <v>45680.0</v>
      </c>
      <c r="G637" s="12">
        <f t="shared" si="1"/>
        <v>1</v>
      </c>
      <c r="H637" s="10"/>
      <c r="I637" s="10" t="str">
        <f>IFNA(VLOOKUP($H637,'Промокоды'!$A$2:$B$115,2,0),"")</f>
        <v/>
      </c>
      <c r="J637" s="10" t="str">
        <f>IFNA(VLOOKUP($I637,'Промокоды'!$E$2:$F$8,2,0),"")</f>
        <v/>
      </c>
      <c r="K637" s="10" t="str">
        <f>IFNA(VLOOKUP($H637,'Промокоды'!$A$2:$C$115,3,0),"")</f>
        <v/>
      </c>
      <c r="L637" s="13">
        <f t="shared" si="2"/>
        <v>0</v>
      </c>
      <c r="M637" s="14">
        <v>5500.0</v>
      </c>
      <c r="N637" s="14">
        <f t="shared" si="3"/>
        <v>5500</v>
      </c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 ht="15.75" customHeight="1">
      <c r="A638" s="10">
        <v>637.0</v>
      </c>
      <c r="B638" s="10" t="s">
        <v>15</v>
      </c>
      <c r="C638" s="10" t="str">
        <f>VLOOKUP($E638,'Определяем вид'!$A$2:$B$16,2,0)</f>
        <v>Услуга</v>
      </c>
      <c r="D638" s="16" t="s">
        <v>16</v>
      </c>
      <c r="E638" s="10" t="s">
        <v>17</v>
      </c>
      <c r="F638" s="11">
        <v>45680.0</v>
      </c>
      <c r="G638" s="12">
        <f t="shared" si="1"/>
        <v>1</v>
      </c>
      <c r="H638" s="10"/>
      <c r="I638" s="10" t="str">
        <f>IFNA(VLOOKUP($H638,'Промокоды'!$A$2:$B$115,2,0),"")</f>
        <v/>
      </c>
      <c r="J638" s="10" t="str">
        <f>IFNA(VLOOKUP($I638,'Промокоды'!$E$2:$F$8,2,0),"")</f>
        <v/>
      </c>
      <c r="K638" s="10" t="str">
        <f>IFNA(VLOOKUP($H638,'Промокоды'!$A$2:$C$115,3,0),"")</f>
        <v/>
      </c>
      <c r="L638" s="13">
        <f t="shared" si="2"/>
        <v>0</v>
      </c>
      <c r="M638" s="14">
        <v>4500.0</v>
      </c>
      <c r="N638" s="14">
        <f t="shared" si="3"/>
        <v>4500</v>
      </c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ht="15.75" customHeight="1">
      <c r="A639" s="10">
        <v>638.0</v>
      </c>
      <c r="B639" s="10" t="s">
        <v>15</v>
      </c>
      <c r="C639" s="10" t="str">
        <f>VLOOKUP($E639,'Определяем вид'!$A$2:$B$16,2,0)</f>
        <v>Услуга</v>
      </c>
      <c r="D639" s="10" t="s">
        <v>16</v>
      </c>
      <c r="E639" s="10" t="s">
        <v>21</v>
      </c>
      <c r="F639" s="11">
        <v>45680.0</v>
      </c>
      <c r="G639" s="12">
        <f t="shared" si="1"/>
        <v>1</v>
      </c>
      <c r="H639" s="10"/>
      <c r="I639" s="10" t="str">
        <f>IFNA(VLOOKUP($H639,'Промокоды'!$A$2:$B$115,2,0),"")</f>
        <v/>
      </c>
      <c r="J639" s="10" t="str">
        <f>IFNA(VLOOKUP($I639,'Промокоды'!$E$2:$F$8,2,0),"")</f>
        <v/>
      </c>
      <c r="K639" s="10" t="str">
        <f>IFNA(VLOOKUP($H639,'Промокоды'!$A$2:$C$115,3,0),"")</f>
        <v/>
      </c>
      <c r="L639" s="13">
        <f t="shared" si="2"/>
        <v>0</v>
      </c>
      <c r="M639" s="14">
        <v>5500.0</v>
      </c>
      <c r="N639" s="14">
        <f t="shared" si="3"/>
        <v>5500</v>
      </c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ht="15.75" customHeight="1">
      <c r="A640" s="10">
        <v>639.0</v>
      </c>
      <c r="B640" s="10" t="s">
        <v>15</v>
      </c>
      <c r="C640" s="10" t="str">
        <f>VLOOKUP($E640,'Определяем вид'!$A$2:$B$16,2,0)</f>
        <v>Услуга</v>
      </c>
      <c r="D640" s="10" t="s">
        <v>16</v>
      </c>
      <c r="E640" s="10" t="s">
        <v>17</v>
      </c>
      <c r="F640" s="11">
        <v>45680.0</v>
      </c>
      <c r="G640" s="12">
        <f t="shared" si="1"/>
        <v>1</v>
      </c>
      <c r="H640" s="10" t="s">
        <v>98</v>
      </c>
      <c r="I640" s="10">
        <f>IFNA(VLOOKUP($H640,'Промокоды'!$A$2:$B$115,2,0),"")</f>
        <v>1</v>
      </c>
      <c r="J640" s="10" t="str">
        <f>IFNA(VLOOKUP($I640,'Промокоды'!$E$2:$F$8,2,0),"")</f>
        <v>Обещаем скидки</v>
      </c>
      <c r="K640" s="10">
        <f>IFNA(VLOOKUP($H640,'Промокоды'!$A$2:$C$115,3,0),"")</f>
        <v>0.1</v>
      </c>
      <c r="L640" s="13">
        <f t="shared" si="2"/>
        <v>450</v>
      </c>
      <c r="M640" s="14">
        <v>4500.0</v>
      </c>
      <c r="N640" s="14">
        <f t="shared" si="3"/>
        <v>4050</v>
      </c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ht="15.75" customHeight="1">
      <c r="A641" s="10">
        <v>640.0</v>
      </c>
      <c r="B641" s="10" t="s">
        <v>15</v>
      </c>
      <c r="C641" s="10" t="str">
        <f>VLOOKUP($E641,'Определяем вид'!$A$2:$B$16,2,0)</f>
        <v>Услуга</v>
      </c>
      <c r="D641" s="10" t="s">
        <v>19</v>
      </c>
      <c r="E641" s="10" t="s">
        <v>21</v>
      </c>
      <c r="F641" s="11">
        <v>45680.0</v>
      </c>
      <c r="G641" s="12">
        <f t="shared" si="1"/>
        <v>1</v>
      </c>
      <c r="H641" s="10"/>
      <c r="I641" s="10" t="str">
        <f>IFNA(VLOOKUP($H641,'Промокоды'!$A$2:$B$115,2,0),"")</f>
        <v/>
      </c>
      <c r="J641" s="10" t="str">
        <f>IFNA(VLOOKUP($I641,'Промокоды'!$E$2:$F$8,2,0),"")</f>
        <v/>
      </c>
      <c r="K641" s="10" t="str">
        <f>IFNA(VLOOKUP($H641,'Промокоды'!$A$2:$C$115,3,0),"")</f>
        <v/>
      </c>
      <c r="L641" s="13">
        <f t="shared" si="2"/>
        <v>0</v>
      </c>
      <c r="M641" s="14">
        <v>5500.0</v>
      </c>
      <c r="N641" s="14">
        <f t="shared" si="3"/>
        <v>5500</v>
      </c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ht="15.75" customHeight="1">
      <c r="A642" s="10">
        <v>641.0</v>
      </c>
      <c r="B642" s="10" t="s">
        <v>15</v>
      </c>
      <c r="C642" s="10" t="str">
        <f>VLOOKUP($E642,'Определяем вид'!$A$2:$B$16,2,0)</f>
        <v>Услуга</v>
      </c>
      <c r="D642" s="10" t="s">
        <v>16</v>
      </c>
      <c r="E642" s="10" t="s">
        <v>18</v>
      </c>
      <c r="F642" s="11">
        <v>45680.0</v>
      </c>
      <c r="G642" s="12">
        <f t="shared" si="1"/>
        <v>1</v>
      </c>
      <c r="H642" s="10"/>
      <c r="I642" s="10" t="str">
        <f>IFNA(VLOOKUP($H642,'Промокоды'!$A$2:$B$115,2,0),"")</f>
        <v/>
      </c>
      <c r="J642" s="10" t="str">
        <f>IFNA(VLOOKUP($I642,'Промокоды'!$E$2:$F$8,2,0),"")</f>
        <v/>
      </c>
      <c r="K642" s="10" t="str">
        <f>IFNA(VLOOKUP($H642,'Промокоды'!$A$2:$C$115,3,0),"")</f>
        <v/>
      </c>
      <c r="L642" s="13">
        <f t="shared" si="2"/>
        <v>0</v>
      </c>
      <c r="M642" s="14">
        <v>3500.0</v>
      </c>
      <c r="N642" s="14">
        <f t="shared" si="3"/>
        <v>3500</v>
      </c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ht="15.75" customHeight="1">
      <c r="A643" s="10">
        <v>642.0</v>
      </c>
      <c r="B643" s="10" t="s">
        <v>15</v>
      </c>
      <c r="C643" s="10" t="str">
        <f>VLOOKUP($E643,'Определяем вид'!$A$2:$B$16,2,0)</f>
        <v>Товар</v>
      </c>
      <c r="D643" s="10" t="s">
        <v>16</v>
      </c>
      <c r="E643" s="10" t="s">
        <v>20</v>
      </c>
      <c r="F643" s="11">
        <v>45680.0</v>
      </c>
      <c r="G643" s="12">
        <f t="shared" si="1"/>
        <v>1</v>
      </c>
      <c r="H643" s="10"/>
      <c r="I643" s="10" t="str">
        <f>IFNA(VLOOKUP($H643,'Промокоды'!$A$2:$B$115,2,0),"")</f>
        <v/>
      </c>
      <c r="J643" s="10" t="str">
        <f>IFNA(VLOOKUP($I643,'Промокоды'!$E$2:$F$8,2,0),"")</f>
        <v/>
      </c>
      <c r="K643" s="10" t="str">
        <f>IFNA(VLOOKUP($H643,'Промокоды'!$A$2:$C$115,3,0),"")</f>
        <v/>
      </c>
      <c r="L643" s="13">
        <f t="shared" si="2"/>
        <v>0</v>
      </c>
      <c r="M643" s="14">
        <v>500.0</v>
      </c>
      <c r="N643" s="14">
        <f t="shared" si="3"/>
        <v>500</v>
      </c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 ht="15.75" customHeight="1">
      <c r="A644" s="10">
        <v>643.0</v>
      </c>
      <c r="B644" s="10" t="s">
        <v>15</v>
      </c>
      <c r="C644" s="10" t="str">
        <f>VLOOKUP($E644,'Определяем вид'!$A$2:$B$16,2,0)</f>
        <v>Услуга</v>
      </c>
      <c r="D644" s="10" t="s">
        <v>19</v>
      </c>
      <c r="E644" s="10" t="s">
        <v>21</v>
      </c>
      <c r="F644" s="11">
        <v>45680.0</v>
      </c>
      <c r="G644" s="12">
        <f t="shared" si="1"/>
        <v>1</v>
      </c>
      <c r="H644" s="10"/>
      <c r="I644" s="10" t="str">
        <f>IFNA(VLOOKUP($H644,'Промокоды'!$A$2:$B$115,2,0),"")</f>
        <v/>
      </c>
      <c r="J644" s="10" t="str">
        <f>IFNA(VLOOKUP($I644,'Промокоды'!$E$2:$F$8,2,0),"")</f>
        <v/>
      </c>
      <c r="K644" s="10" t="str">
        <f>IFNA(VLOOKUP($H644,'Промокоды'!$A$2:$C$115,3,0),"")</f>
        <v/>
      </c>
      <c r="L644" s="13">
        <f t="shared" si="2"/>
        <v>0</v>
      </c>
      <c r="M644" s="14">
        <v>5500.0</v>
      </c>
      <c r="N644" s="14">
        <f t="shared" si="3"/>
        <v>5500</v>
      </c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ht="15.75" customHeight="1">
      <c r="A645" s="10">
        <v>644.0</v>
      </c>
      <c r="B645" s="10" t="s">
        <v>15</v>
      </c>
      <c r="C645" s="10" t="str">
        <f>VLOOKUP($E645,'Определяем вид'!$A$2:$B$16,2,0)</f>
        <v>Услуга</v>
      </c>
      <c r="D645" s="16" t="s">
        <v>16</v>
      </c>
      <c r="E645" s="10" t="s">
        <v>21</v>
      </c>
      <c r="F645" s="11">
        <v>45680.0</v>
      </c>
      <c r="G645" s="12">
        <f t="shared" si="1"/>
        <v>1</v>
      </c>
      <c r="H645" s="10"/>
      <c r="I645" s="10" t="str">
        <f>IFNA(VLOOKUP($H645,'Промокоды'!$A$2:$B$115,2,0),"")</f>
        <v/>
      </c>
      <c r="J645" s="10" t="str">
        <f>IFNA(VLOOKUP($I645,'Промокоды'!$E$2:$F$8,2,0),"")</f>
        <v/>
      </c>
      <c r="K645" s="10" t="str">
        <f>IFNA(VLOOKUP($H645,'Промокоды'!$A$2:$C$115,3,0),"")</f>
        <v/>
      </c>
      <c r="L645" s="13">
        <f t="shared" si="2"/>
        <v>0</v>
      </c>
      <c r="M645" s="14">
        <v>5500.0</v>
      </c>
      <c r="N645" s="14">
        <f t="shared" si="3"/>
        <v>5500</v>
      </c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ht="15.75" customHeight="1">
      <c r="A646" s="10">
        <v>645.0</v>
      </c>
      <c r="B646" s="10" t="s">
        <v>15</v>
      </c>
      <c r="C646" s="10" t="str">
        <f>VLOOKUP($E646,'Определяем вид'!$A$2:$B$16,2,0)</f>
        <v>Услуга</v>
      </c>
      <c r="D646" s="10" t="s">
        <v>19</v>
      </c>
      <c r="E646" s="10" t="s">
        <v>21</v>
      </c>
      <c r="F646" s="11">
        <v>45681.0</v>
      </c>
      <c r="G646" s="12">
        <f t="shared" si="1"/>
        <v>1</v>
      </c>
      <c r="H646" s="10"/>
      <c r="I646" s="10" t="str">
        <f>IFNA(VLOOKUP($H646,'Промокоды'!$A$2:$B$115,2,0),"")</f>
        <v/>
      </c>
      <c r="J646" s="10" t="str">
        <f>IFNA(VLOOKUP($I646,'Промокоды'!$E$2:$F$8,2,0),"")</f>
        <v/>
      </c>
      <c r="K646" s="10" t="str">
        <f>IFNA(VLOOKUP($H646,'Промокоды'!$A$2:$C$115,3,0),"")</f>
        <v/>
      </c>
      <c r="L646" s="13">
        <f t="shared" si="2"/>
        <v>0</v>
      </c>
      <c r="M646" s="14">
        <v>5500.0</v>
      </c>
      <c r="N646" s="14">
        <f t="shared" si="3"/>
        <v>5500</v>
      </c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ht="15.75" customHeight="1">
      <c r="A647" s="10">
        <v>646.0</v>
      </c>
      <c r="B647" s="10" t="s">
        <v>15</v>
      </c>
      <c r="C647" s="10" t="str">
        <f>VLOOKUP($E647,'Определяем вид'!$A$2:$B$16,2,0)</f>
        <v>Услуга</v>
      </c>
      <c r="D647" s="10" t="s">
        <v>19</v>
      </c>
      <c r="E647" s="10" t="s">
        <v>18</v>
      </c>
      <c r="F647" s="11">
        <v>45681.0</v>
      </c>
      <c r="G647" s="12">
        <f t="shared" si="1"/>
        <v>1</v>
      </c>
      <c r="H647" s="10"/>
      <c r="I647" s="10" t="str">
        <f>IFNA(VLOOKUP($H647,'Промокоды'!$A$2:$B$115,2,0),"")</f>
        <v/>
      </c>
      <c r="J647" s="10" t="str">
        <f>IFNA(VLOOKUP($I647,'Промокоды'!$E$2:$F$8,2,0),"")</f>
        <v/>
      </c>
      <c r="K647" s="10" t="str">
        <f>IFNA(VLOOKUP($H647,'Промокоды'!$A$2:$C$115,3,0),"")</f>
        <v/>
      </c>
      <c r="L647" s="13">
        <f t="shared" si="2"/>
        <v>0</v>
      </c>
      <c r="M647" s="14">
        <v>3500.0</v>
      </c>
      <c r="N647" s="14">
        <f t="shared" si="3"/>
        <v>3500</v>
      </c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ht="15.75" customHeight="1">
      <c r="A648" s="10">
        <v>647.0</v>
      </c>
      <c r="B648" s="10" t="s">
        <v>15</v>
      </c>
      <c r="C648" s="10" t="str">
        <f>VLOOKUP($E648,'Определяем вид'!$A$2:$B$16,2,0)</f>
        <v>Услуга</v>
      </c>
      <c r="D648" s="10" t="s">
        <v>16</v>
      </c>
      <c r="E648" s="10" t="s">
        <v>21</v>
      </c>
      <c r="F648" s="11">
        <v>45681.0</v>
      </c>
      <c r="G648" s="12">
        <f t="shared" si="1"/>
        <v>1</v>
      </c>
      <c r="H648" s="10"/>
      <c r="I648" s="10" t="str">
        <f>IFNA(VLOOKUP($H648,'Промокоды'!$A$2:$B$115,2,0),"")</f>
        <v/>
      </c>
      <c r="J648" s="10" t="str">
        <f>IFNA(VLOOKUP($I648,'Промокоды'!$E$2:$F$8,2,0),"")</f>
        <v/>
      </c>
      <c r="K648" s="10" t="str">
        <f>IFNA(VLOOKUP($H648,'Промокоды'!$A$2:$C$115,3,0),"")</f>
        <v/>
      </c>
      <c r="L648" s="13">
        <f t="shared" si="2"/>
        <v>0</v>
      </c>
      <c r="M648" s="14">
        <v>5500.0</v>
      </c>
      <c r="N648" s="14">
        <f t="shared" si="3"/>
        <v>5500</v>
      </c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ht="15.75" customHeight="1">
      <c r="A649" s="10">
        <v>648.0</v>
      </c>
      <c r="B649" s="10" t="s">
        <v>15</v>
      </c>
      <c r="C649" s="10" t="str">
        <f>VLOOKUP($E649,'Определяем вид'!$A$2:$B$16,2,0)</f>
        <v>Услуга</v>
      </c>
      <c r="D649" s="10" t="s">
        <v>16</v>
      </c>
      <c r="E649" s="10" t="s">
        <v>17</v>
      </c>
      <c r="F649" s="11">
        <v>45681.0</v>
      </c>
      <c r="G649" s="12">
        <f t="shared" si="1"/>
        <v>1</v>
      </c>
      <c r="H649" s="10"/>
      <c r="I649" s="10" t="str">
        <f>IFNA(VLOOKUP($H649,'Промокоды'!$A$2:$B$115,2,0),"")</f>
        <v/>
      </c>
      <c r="J649" s="10" t="str">
        <f>IFNA(VLOOKUP($I649,'Промокоды'!$E$2:$F$8,2,0),"")</f>
        <v/>
      </c>
      <c r="K649" s="10" t="str">
        <f>IFNA(VLOOKUP($H649,'Промокоды'!$A$2:$C$115,3,0),"")</f>
        <v/>
      </c>
      <c r="L649" s="13">
        <f t="shared" si="2"/>
        <v>0</v>
      </c>
      <c r="M649" s="14">
        <v>4500.0</v>
      </c>
      <c r="N649" s="14">
        <f t="shared" si="3"/>
        <v>4500</v>
      </c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ht="15.75" customHeight="1">
      <c r="A650" s="10">
        <v>649.0</v>
      </c>
      <c r="B650" s="10" t="s">
        <v>15</v>
      </c>
      <c r="C650" s="10" t="str">
        <f>VLOOKUP($E650,'Определяем вид'!$A$2:$B$16,2,0)</f>
        <v>Услуга</v>
      </c>
      <c r="D650" s="10" t="s">
        <v>19</v>
      </c>
      <c r="E650" s="10" t="s">
        <v>21</v>
      </c>
      <c r="F650" s="11">
        <v>45681.0</v>
      </c>
      <c r="G650" s="12">
        <f t="shared" si="1"/>
        <v>1</v>
      </c>
      <c r="H650" s="10"/>
      <c r="I650" s="10" t="str">
        <f>IFNA(VLOOKUP($H650,'Промокоды'!$A$2:$B$115,2,0),"")</f>
        <v/>
      </c>
      <c r="J650" s="10" t="str">
        <f>IFNA(VLOOKUP($I650,'Промокоды'!$E$2:$F$8,2,0),"")</f>
        <v/>
      </c>
      <c r="K650" s="10" t="str">
        <f>IFNA(VLOOKUP($H650,'Промокоды'!$A$2:$C$115,3,0),"")</f>
        <v/>
      </c>
      <c r="L650" s="13">
        <f t="shared" si="2"/>
        <v>0</v>
      </c>
      <c r="M650" s="14">
        <v>5500.0</v>
      </c>
      <c r="N650" s="14">
        <f t="shared" si="3"/>
        <v>5500</v>
      </c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ht="15.75" customHeight="1">
      <c r="A651" s="10">
        <v>650.0</v>
      </c>
      <c r="B651" s="10" t="s">
        <v>15</v>
      </c>
      <c r="C651" s="10" t="str">
        <f>VLOOKUP($E651,'Определяем вид'!$A$2:$B$16,2,0)</f>
        <v>Услуга</v>
      </c>
      <c r="D651" s="10" t="s">
        <v>16</v>
      </c>
      <c r="E651" s="10" t="s">
        <v>21</v>
      </c>
      <c r="F651" s="11">
        <v>45681.0</v>
      </c>
      <c r="G651" s="12">
        <f t="shared" si="1"/>
        <v>1</v>
      </c>
      <c r="H651" s="10" t="s">
        <v>99</v>
      </c>
      <c r="I651" s="10">
        <f>IFNA(VLOOKUP($H651,'Промокоды'!$A$2:$B$115,2,0),"")</f>
        <v>3</v>
      </c>
      <c r="J651" s="10" t="str">
        <f>IFNA(VLOOKUP($I651,'Промокоды'!$E$2:$F$8,2,0),"")</f>
        <v>Поисковые запросы в Яндексе</v>
      </c>
      <c r="K651" s="10">
        <f>IFNA(VLOOKUP($H651,'Промокоды'!$A$2:$C$115,3,0),"")</f>
        <v>0.05</v>
      </c>
      <c r="L651" s="13">
        <f t="shared" si="2"/>
        <v>275</v>
      </c>
      <c r="M651" s="14">
        <v>5500.0</v>
      </c>
      <c r="N651" s="14">
        <f t="shared" si="3"/>
        <v>5225</v>
      </c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ht="15.75" customHeight="1">
      <c r="A652" s="10">
        <v>651.0</v>
      </c>
      <c r="B652" s="10" t="s">
        <v>25</v>
      </c>
      <c r="C652" s="10" t="str">
        <f>VLOOKUP($E652,'Определяем вид'!$A$2:$B$16,2,0)</f>
        <v>Товар</v>
      </c>
      <c r="D652" s="10" t="s">
        <v>19</v>
      </c>
      <c r="E652" s="10" t="s">
        <v>30</v>
      </c>
      <c r="F652" s="11">
        <v>45681.0</v>
      </c>
      <c r="G652" s="12">
        <f t="shared" si="1"/>
        <v>1</v>
      </c>
      <c r="H652" s="10"/>
      <c r="I652" s="10" t="str">
        <f>IFNA(VLOOKUP($H652,'Промокоды'!$A$2:$B$115,2,0),"")</f>
        <v/>
      </c>
      <c r="J652" s="10" t="str">
        <f>IFNA(VLOOKUP($I652,'Промокоды'!$E$2:$F$8,2,0),"")</f>
        <v/>
      </c>
      <c r="K652" s="10" t="str">
        <f>IFNA(VLOOKUP($H652,'Промокоды'!$A$2:$C$115,3,0),"")</f>
        <v/>
      </c>
      <c r="L652" s="13">
        <f t="shared" si="2"/>
        <v>0</v>
      </c>
      <c r="M652" s="14">
        <v>300.0</v>
      </c>
      <c r="N652" s="14">
        <f t="shared" si="3"/>
        <v>300</v>
      </c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ht="15.75" customHeight="1">
      <c r="A653" s="10">
        <v>652.0</v>
      </c>
      <c r="B653" s="10" t="s">
        <v>15</v>
      </c>
      <c r="C653" s="10" t="str">
        <f>VLOOKUP($E653,'Определяем вид'!$A$2:$B$16,2,0)</f>
        <v>Товар</v>
      </c>
      <c r="D653" s="10" t="s">
        <v>16</v>
      </c>
      <c r="E653" s="10" t="s">
        <v>23</v>
      </c>
      <c r="F653" s="11">
        <v>45681.0</v>
      </c>
      <c r="G653" s="12">
        <f t="shared" si="1"/>
        <v>1</v>
      </c>
      <c r="H653" s="10" t="s">
        <v>100</v>
      </c>
      <c r="I653" s="10">
        <f>IFNA(VLOOKUP($H653,'Промокоды'!$A$2:$B$115,2,0),"")</f>
        <v>5</v>
      </c>
      <c r="J653" s="10" t="str">
        <f>IFNA(VLOOKUP($I653,'Промокоды'!$E$2:$F$8,2,0),"")</f>
        <v>Посты в VK</v>
      </c>
      <c r="K653" s="10">
        <f>IFNA(VLOOKUP($H653,'Промокоды'!$A$2:$C$115,3,0),"")</f>
        <v>0.15</v>
      </c>
      <c r="L653" s="13">
        <f t="shared" si="2"/>
        <v>150</v>
      </c>
      <c r="M653" s="14">
        <v>1000.0</v>
      </c>
      <c r="N653" s="14">
        <f t="shared" si="3"/>
        <v>850</v>
      </c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ht="15.75" customHeight="1">
      <c r="A654" s="10">
        <v>653.0</v>
      </c>
      <c r="B654" s="10" t="s">
        <v>15</v>
      </c>
      <c r="C654" s="10" t="str">
        <f>VLOOKUP($E654,'Определяем вид'!$A$2:$B$16,2,0)</f>
        <v>Услуга</v>
      </c>
      <c r="D654" s="10" t="s">
        <v>16</v>
      </c>
      <c r="E654" s="10" t="s">
        <v>18</v>
      </c>
      <c r="F654" s="11">
        <v>45681.0</v>
      </c>
      <c r="G654" s="12">
        <f t="shared" si="1"/>
        <v>1</v>
      </c>
      <c r="H654" s="10"/>
      <c r="I654" s="10" t="str">
        <f>IFNA(VLOOKUP($H654,'Промокоды'!$A$2:$B$115,2,0),"")</f>
        <v/>
      </c>
      <c r="J654" s="10" t="str">
        <f>IFNA(VLOOKUP($I654,'Промокоды'!$E$2:$F$8,2,0),"")</f>
        <v/>
      </c>
      <c r="K654" s="10" t="str">
        <f>IFNA(VLOOKUP($H654,'Промокоды'!$A$2:$C$115,3,0),"")</f>
        <v/>
      </c>
      <c r="L654" s="13">
        <f t="shared" si="2"/>
        <v>0</v>
      </c>
      <c r="M654" s="14">
        <v>3500.0</v>
      </c>
      <c r="N654" s="14">
        <f t="shared" si="3"/>
        <v>3500</v>
      </c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ht="15.75" customHeight="1">
      <c r="A655" s="10">
        <v>654.0</v>
      </c>
      <c r="B655" s="10" t="s">
        <v>15</v>
      </c>
      <c r="C655" s="10" t="str">
        <f>VLOOKUP($E655,'Определяем вид'!$A$2:$B$16,2,0)</f>
        <v>Услуга</v>
      </c>
      <c r="D655" s="10" t="s">
        <v>16</v>
      </c>
      <c r="E655" s="10" t="s">
        <v>21</v>
      </c>
      <c r="F655" s="11">
        <v>45681.0</v>
      </c>
      <c r="G655" s="12">
        <f t="shared" si="1"/>
        <v>1</v>
      </c>
      <c r="H655" s="10"/>
      <c r="I655" s="10" t="str">
        <f>IFNA(VLOOKUP($H655,'Промокоды'!$A$2:$B$115,2,0),"")</f>
        <v/>
      </c>
      <c r="J655" s="10" t="str">
        <f>IFNA(VLOOKUP($I655,'Промокоды'!$E$2:$F$8,2,0),"")</f>
        <v/>
      </c>
      <c r="K655" s="10" t="str">
        <f>IFNA(VLOOKUP($H655,'Промокоды'!$A$2:$C$115,3,0),"")</f>
        <v/>
      </c>
      <c r="L655" s="13">
        <f t="shared" si="2"/>
        <v>0</v>
      </c>
      <c r="M655" s="14">
        <v>5500.0</v>
      </c>
      <c r="N655" s="14">
        <f t="shared" si="3"/>
        <v>5500</v>
      </c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ht="15.75" customHeight="1">
      <c r="A656" s="10">
        <v>655.0</v>
      </c>
      <c r="B656" s="10" t="s">
        <v>15</v>
      </c>
      <c r="C656" s="10" t="str">
        <f>VLOOKUP($E656,'Определяем вид'!$A$2:$B$16,2,0)</f>
        <v>Товар</v>
      </c>
      <c r="D656" s="10" t="s">
        <v>19</v>
      </c>
      <c r="E656" s="10" t="s">
        <v>20</v>
      </c>
      <c r="F656" s="11">
        <v>45681.0</v>
      </c>
      <c r="G656" s="12">
        <f t="shared" si="1"/>
        <v>1</v>
      </c>
      <c r="H656" s="10"/>
      <c r="I656" s="10" t="str">
        <f>IFNA(VLOOKUP($H656,'Промокоды'!$A$2:$B$115,2,0),"")</f>
        <v/>
      </c>
      <c r="J656" s="10" t="str">
        <f>IFNA(VLOOKUP($I656,'Промокоды'!$E$2:$F$8,2,0),"")</f>
        <v/>
      </c>
      <c r="K656" s="10" t="str">
        <f>IFNA(VLOOKUP($H656,'Промокоды'!$A$2:$C$115,3,0),"")</f>
        <v/>
      </c>
      <c r="L656" s="13">
        <f t="shared" si="2"/>
        <v>0</v>
      </c>
      <c r="M656" s="14">
        <v>500.0</v>
      </c>
      <c r="N656" s="14">
        <f t="shared" si="3"/>
        <v>500</v>
      </c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ht="15.75" customHeight="1">
      <c r="A657" s="10">
        <v>656.0</v>
      </c>
      <c r="B657" s="10" t="s">
        <v>15</v>
      </c>
      <c r="C657" s="10" t="str">
        <f>VLOOKUP($E657,'Определяем вид'!$A$2:$B$16,2,0)</f>
        <v>Услуга</v>
      </c>
      <c r="D657" s="10" t="s">
        <v>19</v>
      </c>
      <c r="E657" s="10" t="s">
        <v>17</v>
      </c>
      <c r="F657" s="11">
        <v>45681.0</v>
      </c>
      <c r="G657" s="12">
        <f t="shared" si="1"/>
        <v>1</v>
      </c>
      <c r="H657" s="10"/>
      <c r="I657" s="10" t="str">
        <f>IFNA(VLOOKUP($H657,'Промокоды'!$A$2:$B$115,2,0),"")</f>
        <v/>
      </c>
      <c r="J657" s="10" t="str">
        <f>IFNA(VLOOKUP($I657,'Промокоды'!$E$2:$F$8,2,0),"")</f>
        <v/>
      </c>
      <c r="K657" s="10" t="str">
        <f>IFNA(VLOOKUP($H657,'Промокоды'!$A$2:$C$115,3,0),"")</f>
        <v/>
      </c>
      <c r="L657" s="13">
        <f t="shared" si="2"/>
        <v>0</v>
      </c>
      <c r="M657" s="14">
        <v>4500.0</v>
      </c>
      <c r="N657" s="14">
        <f t="shared" si="3"/>
        <v>4500</v>
      </c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ht="15.75" customHeight="1">
      <c r="A658" s="10">
        <v>657.0</v>
      </c>
      <c r="B658" s="10" t="s">
        <v>25</v>
      </c>
      <c r="C658" s="10" t="str">
        <f>VLOOKUP($E658,'Определяем вид'!$A$2:$B$16,2,0)</f>
        <v>Товар</v>
      </c>
      <c r="D658" s="10" t="s">
        <v>16</v>
      </c>
      <c r="E658" s="10" t="s">
        <v>33</v>
      </c>
      <c r="F658" s="11">
        <v>45681.0</v>
      </c>
      <c r="G658" s="12">
        <f t="shared" si="1"/>
        <v>1</v>
      </c>
      <c r="H658" s="10"/>
      <c r="I658" s="10" t="str">
        <f>IFNA(VLOOKUP($H658,'Промокоды'!$A$2:$B$115,2,0),"")</f>
        <v/>
      </c>
      <c r="J658" s="10" t="str">
        <f>IFNA(VLOOKUP($I658,'Промокоды'!$E$2:$F$8,2,0),"")</f>
        <v/>
      </c>
      <c r="K658" s="10" t="str">
        <f>IFNA(VLOOKUP($H658,'Промокоды'!$A$2:$C$115,3,0),"")</f>
        <v/>
      </c>
      <c r="L658" s="13">
        <f t="shared" si="2"/>
        <v>0</v>
      </c>
      <c r="M658" s="14">
        <v>1000.0</v>
      </c>
      <c r="N658" s="14">
        <f t="shared" si="3"/>
        <v>1000</v>
      </c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ht="15.75" customHeight="1">
      <c r="A659" s="10">
        <v>658.0</v>
      </c>
      <c r="B659" s="10" t="s">
        <v>15</v>
      </c>
      <c r="C659" s="10" t="str">
        <f>VLOOKUP($E659,'Определяем вид'!$A$2:$B$16,2,0)</f>
        <v>Услуга</v>
      </c>
      <c r="D659" s="10" t="s">
        <v>16</v>
      </c>
      <c r="E659" s="10" t="s">
        <v>18</v>
      </c>
      <c r="F659" s="11">
        <v>45681.0</v>
      </c>
      <c r="G659" s="12">
        <f t="shared" si="1"/>
        <v>1</v>
      </c>
      <c r="H659" s="10"/>
      <c r="I659" s="10" t="str">
        <f>IFNA(VLOOKUP($H659,'Промокоды'!$A$2:$B$115,2,0),"")</f>
        <v/>
      </c>
      <c r="J659" s="10" t="str">
        <f>IFNA(VLOOKUP($I659,'Промокоды'!$E$2:$F$8,2,0),"")</f>
        <v/>
      </c>
      <c r="K659" s="10" t="str">
        <f>IFNA(VLOOKUP($H659,'Промокоды'!$A$2:$C$115,3,0),"")</f>
        <v/>
      </c>
      <c r="L659" s="13">
        <f t="shared" si="2"/>
        <v>0</v>
      </c>
      <c r="M659" s="14">
        <v>3500.0</v>
      </c>
      <c r="N659" s="14">
        <f t="shared" si="3"/>
        <v>3500</v>
      </c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 ht="15.75" customHeight="1">
      <c r="A660" s="10">
        <v>659.0</v>
      </c>
      <c r="B660" s="10" t="s">
        <v>15</v>
      </c>
      <c r="C660" s="10" t="str">
        <f>VLOOKUP($E660,'Определяем вид'!$A$2:$B$16,2,0)</f>
        <v>Услуга</v>
      </c>
      <c r="D660" s="10" t="s">
        <v>19</v>
      </c>
      <c r="E660" s="10" t="s">
        <v>17</v>
      </c>
      <c r="F660" s="11">
        <v>45681.0</v>
      </c>
      <c r="G660" s="12">
        <f t="shared" si="1"/>
        <v>1</v>
      </c>
      <c r="H660" s="10"/>
      <c r="I660" s="10" t="str">
        <f>IFNA(VLOOKUP($H660,'Промокоды'!$A$2:$B$115,2,0),"")</f>
        <v/>
      </c>
      <c r="J660" s="10" t="str">
        <f>IFNA(VLOOKUP($I660,'Промокоды'!$E$2:$F$8,2,0),"")</f>
        <v/>
      </c>
      <c r="K660" s="10" t="str">
        <f>IFNA(VLOOKUP($H660,'Промокоды'!$A$2:$C$115,3,0),"")</f>
        <v/>
      </c>
      <c r="L660" s="13">
        <f t="shared" si="2"/>
        <v>0</v>
      </c>
      <c r="M660" s="14">
        <v>4500.0</v>
      </c>
      <c r="N660" s="14">
        <f t="shared" si="3"/>
        <v>4500</v>
      </c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ht="15.75" customHeight="1">
      <c r="A661" s="10">
        <v>660.0</v>
      </c>
      <c r="B661" s="10" t="s">
        <v>15</v>
      </c>
      <c r="C661" s="10" t="str">
        <f>VLOOKUP($E661,'Определяем вид'!$A$2:$B$16,2,0)</f>
        <v>Услуга</v>
      </c>
      <c r="D661" s="10" t="s">
        <v>16</v>
      </c>
      <c r="E661" s="10" t="s">
        <v>21</v>
      </c>
      <c r="F661" s="11">
        <v>45681.0</v>
      </c>
      <c r="G661" s="12">
        <f t="shared" si="1"/>
        <v>1</v>
      </c>
      <c r="H661" s="10"/>
      <c r="I661" s="10" t="str">
        <f>IFNA(VLOOKUP($H661,'Промокоды'!$A$2:$B$115,2,0),"")</f>
        <v/>
      </c>
      <c r="J661" s="10" t="str">
        <f>IFNA(VLOOKUP($I661,'Промокоды'!$E$2:$F$8,2,0),"")</f>
        <v/>
      </c>
      <c r="K661" s="10" t="str">
        <f>IFNA(VLOOKUP($H661,'Промокоды'!$A$2:$C$115,3,0),"")</f>
        <v/>
      </c>
      <c r="L661" s="13">
        <f t="shared" si="2"/>
        <v>0</v>
      </c>
      <c r="M661" s="14">
        <v>5500.0</v>
      </c>
      <c r="N661" s="14">
        <f t="shared" si="3"/>
        <v>5500</v>
      </c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ht="15.75" customHeight="1">
      <c r="A662" s="10">
        <v>661.0</v>
      </c>
      <c r="B662" s="10" t="s">
        <v>15</v>
      </c>
      <c r="C662" s="10" t="str">
        <f>VLOOKUP($E662,'Определяем вид'!$A$2:$B$16,2,0)</f>
        <v>Услуга</v>
      </c>
      <c r="D662" s="10" t="s">
        <v>16</v>
      </c>
      <c r="E662" s="10" t="s">
        <v>18</v>
      </c>
      <c r="F662" s="11">
        <v>45681.0</v>
      </c>
      <c r="G662" s="12">
        <f t="shared" si="1"/>
        <v>1</v>
      </c>
      <c r="H662" s="10"/>
      <c r="I662" s="10" t="str">
        <f>IFNA(VLOOKUP($H662,'Промокоды'!$A$2:$B$115,2,0),"")</f>
        <v/>
      </c>
      <c r="J662" s="10" t="str">
        <f>IFNA(VLOOKUP($I662,'Промокоды'!$E$2:$F$8,2,0),"")</f>
        <v/>
      </c>
      <c r="K662" s="10" t="str">
        <f>IFNA(VLOOKUP($H662,'Промокоды'!$A$2:$C$115,3,0),"")</f>
        <v/>
      </c>
      <c r="L662" s="13">
        <f t="shared" si="2"/>
        <v>0</v>
      </c>
      <c r="M662" s="14">
        <v>3500.0</v>
      </c>
      <c r="N662" s="14">
        <f t="shared" si="3"/>
        <v>3500</v>
      </c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ht="15.75" customHeight="1">
      <c r="A663" s="10">
        <v>662.0</v>
      </c>
      <c r="B663" s="10" t="s">
        <v>15</v>
      </c>
      <c r="C663" s="10" t="str">
        <f>VLOOKUP($E663,'Определяем вид'!$A$2:$B$16,2,0)</f>
        <v>Товар</v>
      </c>
      <c r="D663" s="10" t="s">
        <v>16</v>
      </c>
      <c r="E663" s="10" t="s">
        <v>23</v>
      </c>
      <c r="F663" s="11">
        <v>45681.0</v>
      </c>
      <c r="G663" s="12">
        <f t="shared" si="1"/>
        <v>1</v>
      </c>
      <c r="H663" s="10"/>
      <c r="I663" s="10" t="str">
        <f>IFNA(VLOOKUP($H663,'Промокоды'!$A$2:$B$115,2,0),"")</f>
        <v/>
      </c>
      <c r="J663" s="10" t="str">
        <f>IFNA(VLOOKUP($I663,'Промокоды'!$E$2:$F$8,2,0),"")</f>
        <v/>
      </c>
      <c r="K663" s="10" t="str">
        <f>IFNA(VLOOKUP($H663,'Промокоды'!$A$2:$C$115,3,0),"")</f>
        <v/>
      </c>
      <c r="L663" s="13">
        <f t="shared" si="2"/>
        <v>0</v>
      </c>
      <c r="M663" s="14">
        <v>1000.0</v>
      </c>
      <c r="N663" s="14">
        <f t="shared" si="3"/>
        <v>1000</v>
      </c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ht="15.75" customHeight="1">
      <c r="A664" s="10">
        <v>663.0</v>
      </c>
      <c r="B664" s="10" t="s">
        <v>15</v>
      </c>
      <c r="C664" s="10" t="str">
        <f>VLOOKUP($E664,'Определяем вид'!$A$2:$B$16,2,0)</f>
        <v>Услуга</v>
      </c>
      <c r="D664" s="10" t="s">
        <v>19</v>
      </c>
      <c r="E664" s="10" t="s">
        <v>21</v>
      </c>
      <c r="F664" s="11">
        <v>45681.0</v>
      </c>
      <c r="G664" s="12">
        <f t="shared" si="1"/>
        <v>1</v>
      </c>
      <c r="H664" s="10"/>
      <c r="I664" s="10" t="str">
        <f>IFNA(VLOOKUP($H664,'Промокоды'!$A$2:$B$115,2,0),"")</f>
        <v/>
      </c>
      <c r="J664" s="10" t="str">
        <f>IFNA(VLOOKUP($I664,'Промокоды'!$E$2:$F$8,2,0),"")</f>
        <v/>
      </c>
      <c r="K664" s="10" t="str">
        <f>IFNA(VLOOKUP($H664,'Промокоды'!$A$2:$C$115,3,0),"")</f>
        <v/>
      </c>
      <c r="L664" s="13">
        <f t="shared" si="2"/>
        <v>0</v>
      </c>
      <c r="M664" s="14">
        <v>5500.0</v>
      </c>
      <c r="N664" s="14">
        <f t="shared" si="3"/>
        <v>5500</v>
      </c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 ht="15.75" customHeight="1">
      <c r="A665" s="10">
        <v>664.0</v>
      </c>
      <c r="B665" s="10" t="s">
        <v>15</v>
      </c>
      <c r="C665" s="10" t="str">
        <f>VLOOKUP($E665,'Определяем вид'!$A$2:$B$16,2,0)</f>
        <v>Товар</v>
      </c>
      <c r="D665" s="10" t="s">
        <v>16</v>
      </c>
      <c r="E665" s="10" t="s">
        <v>20</v>
      </c>
      <c r="F665" s="11">
        <v>45681.0</v>
      </c>
      <c r="G665" s="12">
        <f t="shared" si="1"/>
        <v>1</v>
      </c>
      <c r="H665" s="10"/>
      <c r="I665" s="10" t="str">
        <f>IFNA(VLOOKUP($H665,'Промокоды'!$A$2:$B$115,2,0),"")</f>
        <v/>
      </c>
      <c r="J665" s="10" t="str">
        <f>IFNA(VLOOKUP($I665,'Промокоды'!$E$2:$F$8,2,0),"")</f>
        <v/>
      </c>
      <c r="K665" s="10" t="str">
        <f>IFNA(VLOOKUP($H665,'Промокоды'!$A$2:$C$115,3,0),"")</f>
        <v/>
      </c>
      <c r="L665" s="13">
        <f t="shared" si="2"/>
        <v>0</v>
      </c>
      <c r="M665" s="14">
        <v>500.0</v>
      </c>
      <c r="N665" s="14">
        <f t="shared" si="3"/>
        <v>500</v>
      </c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ht="15.75" customHeight="1">
      <c r="A666" s="10">
        <v>665.0</v>
      </c>
      <c r="B666" s="10" t="s">
        <v>15</v>
      </c>
      <c r="C666" s="10" t="str">
        <f>VLOOKUP($E666,'Определяем вид'!$A$2:$B$16,2,0)</f>
        <v>Услуга</v>
      </c>
      <c r="D666" s="10" t="s">
        <v>16</v>
      </c>
      <c r="E666" s="10" t="s">
        <v>18</v>
      </c>
      <c r="F666" s="11">
        <v>45681.0</v>
      </c>
      <c r="G666" s="12">
        <f t="shared" si="1"/>
        <v>1</v>
      </c>
      <c r="H666" s="10"/>
      <c r="I666" s="10" t="str">
        <f>IFNA(VLOOKUP($H666,'Промокоды'!$A$2:$B$115,2,0),"")</f>
        <v/>
      </c>
      <c r="J666" s="10" t="str">
        <f>IFNA(VLOOKUP($I666,'Промокоды'!$E$2:$F$8,2,0),"")</f>
        <v/>
      </c>
      <c r="K666" s="10" t="str">
        <f>IFNA(VLOOKUP($H666,'Промокоды'!$A$2:$C$115,3,0),"")</f>
        <v/>
      </c>
      <c r="L666" s="13">
        <f t="shared" si="2"/>
        <v>0</v>
      </c>
      <c r="M666" s="14">
        <v>3500.0</v>
      </c>
      <c r="N666" s="14">
        <f t="shared" si="3"/>
        <v>3500</v>
      </c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ht="15.75" customHeight="1">
      <c r="A667" s="10">
        <v>666.0</v>
      </c>
      <c r="B667" s="10" t="s">
        <v>15</v>
      </c>
      <c r="C667" s="10" t="str">
        <f>VLOOKUP($E667,'Определяем вид'!$A$2:$B$16,2,0)</f>
        <v>Услуга</v>
      </c>
      <c r="D667" s="10" t="s">
        <v>16</v>
      </c>
      <c r="E667" s="10" t="s">
        <v>21</v>
      </c>
      <c r="F667" s="11">
        <v>45681.0</v>
      </c>
      <c r="G667" s="12">
        <f t="shared" si="1"/>
        <v>1</v>
      </c>
      <c r="H667" s="10"/>
      <c r="I667" s="10" t="str">
        <f>IFNA(VLOOKUP($H667,'Промокоды'!$A$2:$B$115,2,0),"")</f>
        <v/>
      </c>
      <c r="J667" s="10" t="str">
        <f>IFNA(VLOOKUP($I667,'Промокоды'!$E$2:$F$8,2,0),"")</f>
        <v/>
      </c>
      <c r="K667" s="10" t="str">
        <f>IFNA(VLOOKUP($H667,'Промокоды'!$A$2:$C$115,3,0),"")</f>
        <v/>
      </c>
      <c r="L667" s="13">
        <f t="shared" si="2"/>
        <v>0</v>
      </c>
      <c r="M667" s="14">
        <v>5500.0</v>
      </c>
      <c r="N667" s="14">
        <f t="shared" si="3"/>
        <v>5500</v>
      </c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 ht="15.75" customHeight="1">
      <c r="A668" s="10">
        <v>667.0</v>
      </c>
      <c r="B668" s="10" t="s">
        <v>15</v>
      </c>
      <c r="C668" s="10" t="str">
        <f>VLOOKUP($E668,'Определяем вид'!$A$2:$B$16,2,0)</f>
        <v>Услуга</v>
      </c>
      <c r="D668" s="10" t="s">
        <v>19</v>
      </c>
      <c r="E668" s="10" t="s">
        <v>18</v>
      </c>
      <c r="F668" s="11">
        <v>45681.0</v>
      </c>
      <c r="G668" s="12">
        <f t="shared" si="1"/>
        <v>1</v>
      </c>
      <c r="H668" s="10"/>
      <c r="I668" s="10" t="str">
        <f>IFNA(VLOOKUP($H668,'Промокоды'!$A$2:$B$115,2,0),"")</f>
        <v/>
      </c>
      <c r="J668" s="10" t="str">
        <f>IFNA(VLOOKUP($I668,'Промокоды'!$E$2:$F$8,2,0),"")</f>
        <v/>
      </c>
      <c r="K668" s="10" t="str">
        <f>IFNA(VLOOKUP($H668,'Промокоды'!$A$2:$C$115,3,0),"")</f>
        <v/>
      </c>
      <c r="L668" s="13">
        <f t="shared" si="2"/>
        <v>0</v>
      </c>
      <c r="M668" s="14">
        <v>3500.0</v>
      </c>
      <c r="N668" s="14">
        <f t="shared" si="3"/>
        <v>3500</v>
      </c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ht="15.75" customHeight="1">
      <c r="A669" s="10">
        <v>668.0</v>
      </c>
      <c r="B669" s="10" t="s">
        <v>15</v>
      </c>
      <c r="C669" s="10" t="str">
        <f>VLOOKUP($E669,'Определяем вид'!$A$2:$B$16,2,0)</f>
        <v>Услуга</v>
      </c>
      <c r="D669" s="10" t="s">
        <v>16</v>
      </c>
      <c r="E669" s="10" t="s">
        <v>17</v>
      </c>
      <c r="F669" s="11">
        <v>45681.0</v>
      </c>
      <c r="G669" s="12">
        <f t="shared" si="1"/>
        <v>1</v>
      </c>
      <c r="H669" s="10"/>
      <c r="I669" s="10" t="str">
        <f>IFNA(VLOOKUP($H669,'Промокоды'!$A$2:$B$115,2,0),"")</f>
        <v/>
      </c>
      <c r="J669" s="10" t="str">
        <f>IFNA(VLOOKUP($I669,'Промокоды'!$E$2:$F$8,2,0),"")</f>
        <v/>
      </c>
      <c r="K669" s="10" t="str">
        <f>IFNA(VLOOKUP($H669,'Промокоды'!$A$2:$C$115,3,0),"")</f>
        <v/>
      </c>
      <c r="L669" s="13">
        <f t="shared" si="2"/>
        <v>0</v>
      </c>
      <c r="M669" s="14">
        <v>4500.0</v>
      </c>
      <c r="N669" s="14">
        <f t="shared" si="3"/>
        <v>4500</v>
      </c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ht="15.75" customHeight="1">
      <c r="A670" s="10">
        <v>669.0</v>
      </c>
      <c r="B670" s="10" t="s">
        <v>15</v>
      </c>
      <c r="C670" s="10" t="str">
        <f>VLOOKUP($E670,'Определяем вид'!$A$2:$B$16,2,0)</f>
        <v>Услуга</v>
      </c>
      <c r="D670" s="10" t="s">
        <v>16</v>
      </c>
      <c r="E670" s="10" t="s">
        <v>17</v>
      </c>
      <c r="F670" s="11">
        <v>45681.0</v>
      </c>
      <c r="G670" s="12">
        <f t="shared" si="1"/>
        <v>1</v>
      </c>
      <c r="H670" s="10"/>
      <c r="I670" s="10" t="str">
        <f>IFNA(VLOOKUP($H670,'Промокоды'!$A$2:$B$115,2,0),"")</f>
        <v/>
      </c>
      <c r="J670" s="10" t="str">
        <f>IFNA(VLOOKUP($I670,'Промокоды'!$E$2:$F$8,2,0),"")</f>
        <v/>
      </c>
      <c r="K670" s="10" t="str">
        <f>IFNA(VLOOKUP($H670,'Промокоды'!$A$2:$C$115,3,0),"")</f>
        <v/>
      </c>
      <c r="L670" s="13">
        <f t="shared" si="2"/>
        <v>0</v>
      </c>
      <c r="M670" s="14">
        <v>4500.0</v>
      </c>
      <c r="N670" s="14">
        <f t="shared" si="3"/>
        <v>4500</v>
      </c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ht="15.75" customHeight="1">
      <c r="A671" s="10">
        <v>670.0</v>
      </c>
      <c r="B671" s="10" t="s">
        <v>15</v>
      </c>
      <c r="C671" s="10" t="str">
        <f>VLOOKUP($E671,'Определяем вид'!$A$2:$B$16,2,0)</f>
        <v>Услуга</v>
      </c>
      <c r="D671" s="10" t="s">
        <v>16</v>
      </c>
      <c r="E671" s="10" t="s">
        <v>21</v>
      </c>
      <c r="F671" s="11">
        <v>45681.0</v>
      </c>
      <c r="G671" s="12">
        <f t="shared" si="1"/>
        <v>1</v>
      </c>
      <c r="H671" s="10"/>
      <c r="I671" s="10" t="str">
        <f>IFNA(VLOOKUP($H671,'Промокоды'!$A$2:$B$115,2,0),"")</f>
        <v/>
      </c>
      <c r="J671" s="10" t="str">
        <f>IFNA(VLOOKUP($I671,'Промокоды'!$E$2:$F$8,2,0),"")</f>
        <v/>
      </c>
      <c r="K671" s="10" t="str">
        <f>IFNA(VLOOKUP($H671,'Промокоды'!$A$2:$C$115,3,0),"")</f>
        <v/>
      </c>
      <c r="L671" s="13">
        <f t="shared" si="2"/>
        <v>0</v>
      </c>
      <c r="M671" s="14">
        <v>5500.0</v>
      </c>
      <c r="N671" s="14">
        <f t="shared" si="3"/>
        <v>5500</v>
      </c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ht="15.75" customHeight="1">
      <c r="A672" s="10">
        <v>671.0</v>
      </c>
      <c r="B672" s="10" t="s">
        <v>15</v>
      </c>
      <c r="C672" s="10" t="str">
        <f>VLOOKUP($E672,'Определяем вид'!$A$2:$B$16,2,0)</f>
        <v>Услуга</v>
      </c>
      <c r="D672" s="10" t="s">
        <v>16</v>
      </c>
      <c r="E672" s="10" t="s">
        <v>18</v>
      </c>
      <c r="F672" s="11">
        <v>45681.0</v>
      </c>
      <c r="G672" s="12">
        <f t="shared" si="1"/>
        <v>1</v>
      </c>
      <c r="H672" s="10"/>
      <c r="I672" s="10" t="str">
        <f>IFNA(VLOOKUP($H672,'Промокоды'!$A$2:$B$115,2,0),"")</f>
        <v/>
      </c>
      <c r="J672" s="10" t="str">
        <f>IFNA(VLOOKUP($I672,'Промокоды'!$E$2:$F$8,2,0),"")</f>
        <v/>
      </c>
      <c r="K672" s="10" t="str">
        <f>IFNA(VLOOKUP($H672,'Промокоды'!$A$2:$C$115,3,0),"")</f>
        <v/>
      </c>
      <c r="L672" s="13">
        <f t="shared" si="2"/>
        <v>0</v>
      </c>
      <c r="M672" s="14">
        <v>3500.0</v>
      </c>
      <c r="N672" s="14">
        <f t="shared" si="3"/>
        <v>3500</v>
      </c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ht="15.75" customHeight="1">
      <c r="A673" s="10">
        <v>672.0</v>
      </c>
      <c r="B673" s="10" t="s">
        <v>25</v>
      </c>
      <c r="C673" s="10" t="str">
        <f>VLOOKUP($E673,'Определяем вид'!$A$2:$B$16,2,0)</f>
        <v>Товар</v>
      </c>
      <c r="D673" s="10" t="s">
        <v>16</v>
      </c>
      <c r="E673" s="10" t="s">
        <v>30</v>
      </c>
      <c r="F673" s="11">
        <v>45681.0</v>
      </c>
      <c r="G673" s="12">
        <f t="shared" si="1"/>
        <v>1</v>
      </c>
      <c r="H673" s="10"/>
      <c r="I673" s="10" t="str">
        <f>IFNA(VLOOKUP($H673,'Промокоды'!$A$2:$B$115,2,0),"")</f>
        <v/>
      </c>
      <c r="J673" s="10" t="str">
        <f>IFNA(VLOOKUP($I673,'Промокоды'!$E$2:$F$8,2,0),"")</f>
        <v/>
      </c>
      <c r="K673" s="10" t="str">
        <f>IFNA(VLOOKUP($H673,'Промокоды'!$A$2:$C$115,3,0),"")</f>
        <v/>
      </c>
      <c r="L673" s="13">
        <f t="shared" si="2"/>
        <v>0</v>
      </c>
      <c r="M673" s="14">
        <v>300.0</v>
      </c>
      <c r="N673" s="14">
        <f t="shared" si="3"/>
        <v>300</v>
      </c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ht="15.75" customHeight="1">
      <c r="A674" s="10">
        <v>673.0</v>
      </c>
      <c r="B674" s="10" t="s">
        <v>15</v>
      </c>
      <c r="C674" s="10" t="str">
        <f>VLOOKUP($E674,'Определяем вид'!$A$2:$B$16,2,0)</f>
        <v>Товар</v>
      </c>
      <c r="D674" s="10" t="s">
        <v>16</v>
      </c>
      <c r="E674" s="10" t="s">
        <v>20</v>
      </c>
      <c r="F674" s="11">
        <v>45682.0</v>
      </c>
      <c r="G674" s="12">
        <f t="shared" si="1"/>
        <v>1</v>
      </c>
      <c r="H674" s="10"/>
      <c r="I674" s="10" t="str">
        <f>IFNA(VLOOKUP($H674,'Промокоды'!$A$2:$B$115,2,0),"")</f>
        <v/>
      </c>
      <c r="J674" s="10" t="str">
        <f>IFNA(VLOOKUP($I674,'Промокоды'!$E$2:$F$8,2,0),"")</f>
        <v/>
      </c>
      <c r="K674" s="10" t="str">
        <f>IFNA(VLOOKUP($H674,'Промокоды'!$A$2:$C$115,3,0),"")</f>
        <v/>
      </c>
      <c r="L674" s="13">
        <f t="shared" si="2"/>
        <v>0</v>
      </c>
      <c r="M674" s="14">
        <v>500.0</v>
      </c>
      <c r="N674" s="14">
        <f t="shared" si="3"/>
        <v>500</v>
      </c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ht="15.75" customHeight="1">
      <c r="A675" s="10">
        <v>674.0</v>
      </c>
      <c r="B675" s="10" t="s">
        <v>15</v>
      </c>
      <c r="C675" s="10" t="str">
        <f>VLOOKUP($E675,'Определяем вид'!$A$2:$B$16,2,0)</f>
        <v>Услуга</v>
      </c>
      <c r="D675" s="10" t="s">
        <v>16</v>
      </c>
      <c r="E675" s="10" t="s">
        <v>18</v>
      </c>
      <c r="F675" s="11">
        <v>45682.0</v>
      </c>
      <c r="G675" s="12">
        <f t="shared" si="1"/>
        <v>1</v>
      </c>
      <c r="H675" s="10"/>
      <c r="I675" s="10" t="str">
        <f>IFNA(VLOOKUP($H675,'Промокоды'!$A$2:$B$115,2,0),"")</f>
        <v/>
      </c>
      <c r="J675" s="10" t="str">
        <f>IFNA(VLOOKUP($I675,'Промокоды'!$E$2:$F$8,2,0),"")</f>
        <v/>
      </c>
      <c r="K675" s="10" t="str">
        <f>IFNA(VLOOKUP($H675,'Промокоды'!$A$2:$C$115,3,0),"")</f>
        <v/>
      </c>
      <c r="L675" s="13">
        <f t="shared" si="2"/>
        <v>0</v>
      </c>
      <c r="M675" s="14">
        <v>3500.0</v>
      </c>
      <c r="N675" s="14">
        <f t="shared" si="3"/>
        <v>3500</v>
      </c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ht="15.75" customHeight="1">
      <c r="A676" s="10">
        <v>675.0</v>
      </c>
      <c r="B676" s="10" t="s">
        <v>15</v>
      </c>
      <c r="C676" s="10" t="str">
        <f>VLOOKUP($E676,'Определяем вид'!$A$2:$B$16,2,0)</f>
        <v>Услуга</v>
      </c>
      <c r="D676" s="10" t="s">
        <v>16</v>
      </c>
      <c r="E676" s="10" t="s">
        <v>17</v>
      </c>
      <c r="F676" s="11">
        <v>45682.0</v>
      </c>
      <c r="G676" s="12">
        <f t="shared" si="1"/>
        <v>1</v>
      </c>
      <c r="H676" s="10"/>
      <c r="I676" s="10" t="str">
        <f>IFNA(VLOOKUP($H676,'Промокоды'!$A$2:$B$115,2,0),"")</f>
        <v/>
      </c>
      <c r="J676" s="10" t="str">
        <f>IFNA(VLOOKUP($I676,'Промокоды'!$E$2:$F$8,2,0),"")</f>
        <v/>
      </c>
      <c r="K676" s="10" t="str">
        <f>IFNA(VLOOKUP($H676,'Промокоды'!$A$2:$C$115,3,0),"")</f>
        <v/>
      </c>
      <c r="L676" s="13">
        <f t="shared" si="2"/>
        <v>0</v>
      </c>
      <c r="M676" s="14">
        <v>4500.0</v>
      </c>
      <c r="N676" s="14">
        <f t="shared" si="3"/>
        <v>4500</v>
      </c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ht="15.75" customHeight="1">
      <c r="A677" s="10">
        <v>676.0</v>
      </c>
      <c r="B677" s="10" t="s">
        <v>15</v>
      </c>
      <c r="C677" s="10" t="str">
        <f>VLOOKUP($E677,'Определяем вид'!$A$2:$B$16,2,0)</f>
        <v>Услуга</v>
      </c>
      <c r="D677" s="10" t="s">
        <v>16</v>
      </c>
      <c r="E677" s="10" t="s">
        <v>17</v>
      </c>
      <c r="F677" s="11">
        <v>45682.0</v>
      </c>
      <c r="G677" s="12">
        <f t="shared" si="1"/>
        <v>1</v>
      </c>
      <c r="H677" s="10"/>
      <c r="I677" s="10" t="str">
        <f>IFNA(VLOOKUP($H677,'Промокоды'!$A$2:$B$115,2,0),"")</f>
        <v/>
      </c>
      <c r="J677" s="10" t="str">
        <f>IFNA(VLOOKUP($I677,'Промокоды'!$E$2:$F$8,2,0),"")</f>
        <v/>
      </c>
      <c r="K677" s="10" t="str">
        <f>IFNA(VLOOKUP($H677,'Промокоды'!$A$2:$C$115,3,0),"")</f>
        <v/>
      </c>
      <c r="L677" s="13">
        <f t="shared" si="2"/>
        <v>0</v>
      </c>
      <c r="M677" s="14">
        <v>4500.0</v>
      </c>
      <c r="N677" s="14">
        <f t="shared" si="3"/>
        <v>4500</v>
      </c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ht="15.75" customHeight="1">
      <c r="A678" s="10">
        <v>677.0</v>
      </c>
      <c r="B678" s="10" t="s">
        <v>15</v>
      </c>
      <c r="C678" s="10" t="str">
        <f>VLOOKUP($E678,'Определяем вид'!$A$2:$B$16,2,0)</f>
        <v>Услуга</v>
      </c>
      <c r="D678" s="10" t="s">
        <v>19</v>
      </c>
      <c r="E678" s="10" t="s">
        <v>21</v>
      </c>
      <c r="F678" s="11">
        <v>45682.0</v>
      </c>
      <c r="G678" s="12">
        <f t="shared" si="1"/>
        <v>1</v>
      </c>
      <c r="H678" s="10"/>
      <c r="I678" s="10" t="str">
        <f>IFNA(VLOOKUP($H678,'Промокоды'!$A$2:$B$115,2,0),"")</f>
        <v/>
      </c>
      <c r="J678" s="10" t="str">
        <f>IFNA(VLOOKUP($I678,'Промокоды'!$E$2:$F$8,2,0),"")</f>
        <v/>
      </c>
      <c r="K678" s="10" t="str">
        <f>IFNA(VLOOKUP($H678,'Промокоды'!$A$2:$C$115,3,0),"")</f>
        <v/>
      </c>
      <c r="L678" s="13">
        <f t="shared" si="2"/>
        <v>0</v>
      </c>
      <c r="M678" s="14">
        <v>5500.0</v>
      </c>
      <c r="N678" s="14">
        <f t="shared" si="3"/>
        <v>5500</v>
      </c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ht="15.75" customHeight="1">
      <c r="A679" s="10">
        <v>678.0</v>
      </c>
      <c r="B679" s="10" t="s">
        <v>15</v>
      </c>
      <c r="C679" s="10" t="str">
        <f>VLOOKUP($E679,'Определяем вид'!$A$2:$B$16,2,0)</f>
        <v>Услуга</v>
      </c>
      <c r="D679" s="10" t="s">
        <v>16</v>
      </c>
      <c r="E679" s="10" t="s">
        <v>17</v>
      </c>
      <c r="F679" s="11">
        <v>45682.0</v>
      </c>
      <c r="G679" s="12">
        <f t="shared" si="1"/>
        <v>1</v>
      </c>
      <c r="H679" s="10"/>
      <c r="I679" s="10" t="str">
        <f>IFNA(VLOOKUP($H679,'Промокоды'!$A$2:$B$115,2,0),"")</f>
        <v/>
      </c>
      <c r="J679" s="10" t="str">
        <f>IFNA(VLOOKUP($I679,'Промокоды'!$E$2:$F$8,2,0),"")</f>
        <v/>
      </c>
      <c r="K679" s="10" t="str">
        <f>IFNA(VLOOKUP($H679,'Промокоды'!$A$2:$C$115,3,0),"")</f>
        <v/>
      </c>
      <c r="L679" s="13">
        <f t="shared" si="2"/>
        <v>0</v>
      </c>
      <c r="M679" s="14">
        <v>4500.0</v>
      </c>
      <c r="N679" s="14">
        <f t="shared" si="3"/>
        <v>4500</v>
      </c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ht="15.75" customHeight="1">
      <c r="A680" s="10">
        <v>679.0</v>
      </c>
      <c r="B680" s="10" t="s">
        <v>15</v>
      </c>
      <c r="C680" s="10" t="str">
        <f>VLOOKUP($E680,'Определяем вид'!$A$2:$B$16,2,0)</f>
        <v>Услуга</v>
      </c>
      <c r="D680" s="10" t="s">
        <v>16</v>
      </c>
      <c r="E680" s="10" t="s">
        <v>17</v>
      </c>
      <c r="F680" s="11">
        <v>45682.0</v>
      </c>
      <c r="G680" s="12">
        <f t="shared" si="1"/>
        <v>1</v>
      </c>
      <c r="H680" s="10"/>
      <c r="I680" s="10" t="str">
        <f>IFNA(VLOOKUP($H680,'Промокоды'!$A$2:$B$115,2,0),"")</f>
        <v/>
      </c>
      <c r="J680" s="10" t="str">
        <f>IFNA(VLOOKUP($I680,'Промокоды'!$E$2:$F$8,2,0),"")</f>
        <v/>
      </c>
      <c r="K680" s="10" t="str">
        <f>IFNA(VLOOKUP($H680,'Промокоды'!$A$2:$C$115,3,0),"")</f>
        <v/>
      </c>
      <c r="L680" s="13">
        <f t="shared" si="2"/>
        <v>0</v>
      </c>
      <c r="M680" s="14">
        <v>4500.0</v>
      </c>
      <c r="N680" s="14">
        <f t="shared" si="3"/>
        <v>4500</v>
      </c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ht="15.75" customHeight="1">
      <c r="A681" s="10">
        <v>680.0</v>
      </c>
      <c r="B681" s="10" t="s">
        <v>15</v>
      </c>
      <c r="C681" s="10" t="str">
        <f>VLOOKUP($E681,'Определяем вид'!$A$2:$B$16,2,0)</f>
        <v>Услуга</v>
      </c>
      <c r="D681" s="10" t="s">
        <v>16</v>
      </c>
      <c r="E681" s="10" t="s">
        <v>21</v>
      </c>
      <c r="F681" s="11">
        <v>45682.0</v>
      </c>
      <c r="G681" s="12">
        <f t="shared" si="1"/>
        <v>1</v>
      </c>
      <c r="H681" s="10"/>
      <c r="I681" s="10" t="str">
        <f>IFNA(VLOOKUP($H681,'Промокоды'!$A$2:$B$115,2,0),"")</f>
        <v/>
      </c>
      <c r="J681" s="10" t="str">
        <f>IFNA(VLOOKUP($I681,'Промокоды'!$E$2:$F$8,2,0),"")</f>
        <v/>
      </c>
      <c r="K681" s="10" t="str">
        <f>IFNA(VLOOKUP($H681,'Промокоды'!$A$2:$C$115,3,0),"")</f>
        <v/>
      </c>
      <c r="L681" s="13">
        <f t="shared" si="2"/>
        <v>0</v>
      </c>
      <c r="M681" s="14">
        <v>5500.0</v>
      </c>
      <c r="N681" s="14">
        <f t="shared" si="3"/>
        <v>5500</v>
      </c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ht="15.75" customHeight="1">
      <c r="A682" s="10">
        <v>681.0</v>
      </c>
      <c r="B682" s="10" t="s">
        <v>15</v>
      </c>
      <c r="C682" s="10" t="str">
        <f>VLOOKUP($E682,'Определяем вид'!$A$2:$B$16,2,0)</f>
        <v>Услуга</v>
      </c>
      <c r="D682" s="10" t="s">
        <v>16</v>
      </c>
      <c r="E682" s="10" t="s">
        <v>21</v>
      </c>
      <c r="F682" s="11">
        <v>45682.0</v>
      </c>
      <c r="G682" s="12">
        <f t="shared" si="1"/>
        <v>1</v>
      </c>
      <c r="H682" s="10"/>
      <c r="I682" s="10" t="str">
        <f>IFNA(VLOOKUP($H682,'Промокоды'!$A$2:$B$115,2,0),"")</f>
        <v/>
      </c>
      <c r="J682" s="10" t="str">
        <f>IFNA(VLOOKUP($I682,'Промокоды'!$E$2:$F$8,2,0),"")</f>
        <v/>
      </c>
      <c r="K682" s="10" t="str">
        <f>IFNA(VLOOKUP($H682,'Промокоды'!$A$2:$C$115,3,0),"")</f>
        <v/>
      </c>
      <c r="L682" s="13">
        <f t="shared" si="2"/>
        <v>0</v>
      </c>
      <c r="M682" s="14">
        <v>5500.0</v>
      </c>
      <c r="N682" s="14">
        <f t="shared" si="3"/>
        <v>5500</v>
      </c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ht="15.75" customHeight="1">
      <c r="A683" s="10">
        <v>682.0</v>
      </c>
      <c r="B683" s="10" t="s">
        <v>15</v>
      </c>
      <c r="C683" s="10" t="str">
        <f>VLOOKUP($E683,'Определяем вид'!$A$2:$B$16,2,0)</f>
        <v>Услуга</v>
      </c>
      <c r="D683" s="10" t="s">
        <v>16</v>
      </c>
      <c r="E683" s="10" t="s">
        <v>18</v>
      </c>
      <c r="F683" s="11">
        <v>45682.0</v>
      </c>
      <c r="G683" s="12">
        <f t="shared" si="1"/>
        <v>1</v>
      </c>
      <c r="H683" s="10"/>
      <c r="I683" s="10" t="str">
        <f>IFNA(VLOOKUP($H683,'Промокоды'!$A$2:$B$115,2,0),"")</f>
        <v/>
      </c>
      <c r="J683" s="10" t="str">
        <f>IFNA(VLOOKUP($I683,'Промокоды'!$E$2:$F$8,2,0),"")</f>
        <v/>
      </c>
      <c r="K683" s="10" t="str">
        <f>IFNA(VLOOKUP($H683,'Промокоды'!$A$2:$C$115,3,0),"")</f>
        <v/>
      </c>
      <c r="L683" s="13">
        <f t="shared" si="2"/>
        <v>0</v>
      </c>
      <c r="M683" s="14">
        <v>3500.0</v>
      </c>
      <c r="N683" s="14">
        <f t="shared" si="3"/>
        <v>3500</v>
      </c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ht="15.75" customHeight="1">
      <c r="A684" s="10">
        <v>683.0</v>
      </c>
      <c r="B684" s="10" t="s">
        <v>15</v>
      </c>
      <c r="C684" s="10" t="str">
        <f>VLOOKUP($E684,'Определяем вид'!$A$2:$B$16,2,0)</f>
        <v>Услуга</v>
      </c>
      <c r="D684" s="10" t="s">
        <v>16</v>
      </c>
      <c r="E684" s="10" t="s">
        <v>18</v>
      </c>
      <c r="F684" s="11">
        <v>45682.0</v>
      </c>
      <c r="G684" s="12">
        <f t="shared" si="1"/>
        <v>1</v>
      </c>
      <c r="H684" s="10"/>
      <c r="I684" s="10" t="str">
        <f>IFNA(VLOOKUP($H684,'Промокоды'!$A$2:$B$115,2,0),"")</f>
        <v/>
      </c>
      <c r="J684" s="10" t="str">
        <f>IFNA(VLOOKUP($I684,'Промокоды'!$E$2:$F$8,2,0),"")</f>
        <v/>
      </c>
      <c r="K684" s="10" t="str">
        <f>IFNA(VLOOKUP($H684,'Промокоды'!$A$2:$C$115,3,0),"")</f>
        <v/>
      </c>
      <c r="L684" s="13">
        <f t="shared" si="2"/>
        <v>0</v>
      </c>
      <c r="M684" s="14">
        <v>3500.0</v>
      </c>
      <c r="N684" s="14">
        <f t="shared" si="3"/>
        <v>3500</v>
      </c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ht="15.75" customHeight="1">
      <c r="A685" s="10">
        <v>684.0</v>
      </c>
      <c r="B685" s="10" t="s">
        <v>15</v>
      </c>
      <c r="C685" s="10" t="str">
        <f>VLOOKUP($E685,'Определяем вид'!$A$2:$B$16,2,0)</f>
        <v>Услуга</v>
      </c>
      <c r="D685" s="10" t="s">
        <v>16</v>
      </c>
      <c r="E685" s="10" t="s">
        <v>21</v>
      </c>
      <c r="F685" s="11">
        <v>45682.0</v>
      </c>
      <c r="G685" s="12">
        <f t="shared" si="1"/>
        <v>1</v>
      </c>
      <c r="H685" s="10"/>
      <c r="I685" s="10" t="str">
        <f>IFNA(VLOOKUP($H685,'Промокоды'!$A$2:$B$115,2,0),"")</f>
        <v/>
      </c>
      <c r="J685" s="10" t="str">
        <f>IFNA(VLOOKUP($I685,'Промокоды'!$E$2:$F$8,2,0),"")</f>
        <v/>
      </c>
      <c r="K685" s="10" t="str">
        <f>IFNA(VLOOKUP($H685,'Промокоды'!$A$2:$C$115,3,0),"")</f>
        <v/>
      </c>
      <c r="L685" s="13">
        <f t="shared" si="2"/>
        <v>0</v>
      </c>
      <c r="M685" s="14">
        <v>5500.0</v>
      </c>
      <c r="N685" s="14">
        <f t="shared" si="3"/>
        <v>5500</v>
      </c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ht="15.75" customHeight="1">
      <c r="A686" s="10">
        <v>685.0</v>
      </c>
      <c r="B686" s="10" t="s">
        <v>15</v>
      </c>
      <c r="C686" s="10" t="str">
        <f>VLOOKUP($E686,'Определяем вид'!$A$2:$B$16,2,0)</f>
        <v>Услуга</v>
      </c>
      <c r="D686" s="10" t="s">
        <v>16</v>
      </c>
      <c r="E686" s="10" t="s">
        <v>17</v>
      </c>
      <c r="F686" s="11">
        <v>45682.0</v>
      </c>
      <c r="G686" s="12">
        <f t="shared" si="1"/>
        <v>1</v>
      </c>
      <c r="H686" s="10"/>
      <c r="I686" s="10" t="str">
        <f>IFNA(VLOOKUP($H686,'Промокоды'!$A$2:$B$115,2,0),"")</f>
        <v/>
      </c>
      <c r="J686" s="10" t="str">
        <f>IFNA(VLOOKUP($I686,'Промокоды'!$E$2:$F$8,2,0),"")</f>
        <v/>
      </c>
      <c r="K686" s="10" t="str">
        <f>IFNA(VLOOKUP($H686,'Промокоды'!$A$2:$C$115,3,0),"")</f>
        <v/>
      </c>
      <c r="L686" s="13">
        <f t="shared" si="2"/>
        <v>0</v>
      </c>
      <c r="M686" s="14">
        <v>4500.0</v>
      </c>
      <c r="N686" s="14">
        <f t="shared" si="3"/>
        <v>4500</v>
      </c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ht="15.75" customHeight="1">
      <c r="A687" s="10">
        <v>686.0</v>
      </c>
      <c r="B687" s="10" t="s">
        <v>25</v>
      </c>
      <c r="C687" s="10" t="str">
        <f>VLOOKUP($E687,'Определяем вид'!$A$2:$B$16,2,0)</f>
        <v>Товар</v>
      </c>
      <c r="D687" s="10" t="s">
        <v>16</v>
      </c>
      <c r="E687" s="10" t="s">
        <v>30</v>
      </c>
      <c r="F687" s="11">
        <v>45682.0</v>
      </c>
      <c r="G687" s="12">
        <f t="shared" si="1"/>
        <v>1</v>
      </c>
      <c r="H687" s="10"/>
      <c r="I687" s="10" t="str">
        <f>IFNA(VLOOKUP($H687,'Промокоды'!$A$2:$B$115,2,0),"")</f>
        <v/>
      </c>
      <c r="J687" s="10" t="str">
        <f>IFNA(VLOOKUP($I687,'Промокоды'!$E$2:$F$8,2,0),"")</f>
        <v/>
      </c>
      <c r="K687" s="10" t="str">
        <f>IFNA(VLOOKUP($H687,'Промокоды'!$A$2:$C$115,3,0),"")</f>
        <v/>
      </c>
      <c r="L687" s="13">
        <f t="shared" si="2"/>
        <v>0</v>
      </c>
      <c r="M687" s="14">
        <v>300.0</v>
      </c>
      <c r="N687" s="14">
        <f t="shared" si="3"/>
        <v>300</v>
      </c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ht="15.75" customHeight="1">
      <c r="A688" s="10">
        <v>687.0</v>
      </c>
      <c r="B688" s="10" t="s">
        <v>25</v>
      </c>
      <c r="C688" s="10" t="str">
        <f>VLOOKUP($E688,'Определяем вид'!$A$2:$B$16,2,0)</f>
        <v>Товар</v>
      </c>
      <c r="D688" s="10" t="s">
        <v>19</v>
      </c>
      <c r="E688" s="10" t="s">
        <v>35</v>
      </c>
      <c r="F688" s="11">
        <v>45682.0</v>
      </c>
      <c r="G688" s="12">
        <f t="shared" si="1"/>
        <v>1</v>
      </c>
      <c r="H688" s="10"/>
      <c r="I688" s="10" t="str">
        <f>IFNA(VLOOKUP($H688,'Промокоды'!$A$2:$B$115,2,0),"")</f>
        <v/>
      </c>
      <c r="J688" s="10" t="str">
        <f>IFNA(VLOOKUP($I688,'Промокоды'!$E$2:$F$8,2,0),"")</f>
        <v/>
      </c>
      <c r="K688" s="10" t="str">
        <f>IFNA(VLOOKUP($H688,'Промокоды'!$A$2:$C$115,3,0),"")</f>
        <v/>
      </c>
      <c r="L688" s="13">
        <f t="shared" si="2"/>
        <v>0</v>
      </c>
      <c r="M688" s="14">
        <v>500.0</v>
      </c>
      <c r="N688" s="14">
        <f t="shared" si="3"/>
        <v>500</v>
      </c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ht="15.75" customHeight="1">
      <c r="A689" s="10">
        <v>688.0</v>
      </c>
      <c r="B689" s="10" t="s">
        <v>15</v>
      </c>
      <c r="C689" s="10" t="str">
        <f>VLOOKUP($E689,'Определяем вид'!$A$2:$B$16,2,0)</f>
        <v>Услуга</v>
      </c>
      <c r="D689" s="10" t="s">
        <v>16</v>
      </c>
      <c r="E689" s="10" t="s">
        <v>17</v>
      </c>
      <c r="F689" s="11">
        <v>45682.0</v>
      </c>
      <c r="G689" s="12">
        <f t="shared" si="1"/>
        <v>1</v>
      </c>
      <c r="H689" s="10"/>
      <c r="I689" s="10" t="str">
        <f>IFNA(VLOOKUP($H689,'Промокоды'!$A$2:$B$115,2,0),"")</f>
        <v/>
      </c>
      <c r="J689" s="10" t="str">
        <f>IFNA(VLOOKUP($I689,'Промокоды'!$E$2:$F$8,2,0),"")</f>
        <v/>
      </c>
      <c r="K689" s="10" t="str">
        <f>IFNA(VLOOKUP($H689,'Промокоды'!$A$2:$C$115,3,0),"")</f>
        <v/>
      </c>
      <c r="L689" s="13">
        <f t="shared" si="2"/>
        <v>0</v>
      </c>
      <c r="M689" s="14">
        <v>4500.0</v>
      </c>
      <c r="N689" s="14">
        <f t="shared" si="3"/>
        <v>4500</v>
      </c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ht="15.75" customHeight="1">
      <c r="A690" s="10">
        <v>689.0</v>
      </c>
      <c r="B690" s="10" t="s">
        <v>15</v>
      </c>
      <c r="C690" s="10" t="str">
        <f>VLOOKUP($E690,'Определяем вид'!$A$2:$B$16,2,0)</f>
        <v>Услуга</v>
      </c>
      <c r="D690" s="10" t="s">
        <v>19</v>
      </c>
      <c r="E690" s="10" t="s">
        <v>21</v>
      </c>
      <c r="F690" s="11">
        <v>45682.0</v>
      </c>
      <c r="G690" s="12">
        <f t="shared" si="1"/>
        <v>1</v>
      </c>
      <c r="H690" s="10"/>
      <c r="I690" s="10" t="str">
        <f>IFNA(VLOOKUP($H690,'Промокоды'!$A$2:$B$115,2,0),"")</f>
        <v/>
      </c>
      <c r="J690" s="10" t="str">
        <f>IFNA(VLOOKUP($I690,'Промокоды'!$E$2:$F$8,2,0),"")</f>
        <v/>
      </c>
      <c r="K690" s="10" t="str">
        <f>IFNA(VLOOKUP($H690,'Промокоды'!$A$2:$C$115,3,0),"")</f>
        <v/>
      </c>
      <c r="L690" s="13">
        <f t="shared" si="2"/>
        <v>0</v>
      </c>
      <c r="M690" s="14">
        <v>5500.0</v>
      </c>
      <c r="N690" s="14">
        <f t="shared" si="3"/>
        <v>5500</v>
      </c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ht="15.75" customHeight="1">
      <c r="A691" s="10">
        <v>690.0</v>
      </c>
      <c r="B691" s="10" t="s">
        <v>15</v>
      </c>
      <c r="C691" s="10" t="str">
        <f>VLOOKUP($E691,'Определяем вид'!$A$2:$B$16,2,0)</f>
        <v>Услуга</v>
      </c>
      <c r="D691" s="10" t="s">
        <v>16</v>
      </c>
      <c r="E691" s="10" t="s">
        <v>17</v>
      </c>
      <c r="F691" s="11">
        <v>45682.0</v>
      </c>
      <c r="G691" s="12">
        <f t="shared" si="1"/>
        <v>1</v>
      </c>
      <c r="H691" s="10" t="s">
        <v>101</v>
      </c>
      <c r="I691" s="10">
        <f>IFNA(VLOOKUP($H691,'Промокоды'!$A$2:$B$115,2,0),"")</f>
        <v>3</v>
      </c>
      <c r="J691" s="10" t="str">
        <f>IFNA(VLOOKUP($I691,'Промокоды'!$E$2:$F$8,2,0),"")</f>
        <v>Поисковые запросы в Яндексе</v>
      </c>
      <c r="K691" s="10">
        <f>IFNA(VLOOKUP($H691,'Промокоды'!$A$2:$C$115,3,0),"")</f>
        <v>0.05</v>
      </c>
      <c r="L691" s="13">
        <f t="shared" si="2"/>
        <v>225</v>
      </c>
      <c r="M691" s="14">
        <v>4500.0</v>
      </c>
      <c r="N691" s="14">
        <f t="shared" si="3"/>
        <v>4275</v>
      </c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ht="15.75" customHeight="1">
      <c r="A692" s="10">
        <v>691.0</v>
      </c>
      <c r="B692" s="10" t="s">
        <v>15</v>
      </c>
      <c r="C692" s="10" t="str">
        <f>VLOOKUP($E692,'Определяем вид'!$A$2:$B$16,2,0)</f>
        <v>Товар</v>
      </c>
      <c r="D692" s="10" t="s">
        <v>16</v>
      </c>
      <c r="E692" s="10" t="s">
        <v>23</v>
      </c>
      <c r="F692" s="11">
        <v>45682.0</v>
      </c>
      <c r="G692" s="12">
        <f t="shared" si="1"/>
        <v>1</v>
      </c>
      <c r="H692" s="10"/>
      <c r="I692" s="10" t="str">
        <f>IFNA(VLOOKUP($H692,'Промокоды'!$A$2:$B$115,2,0),"")</f>
        <v/>
      </c>
      <c r="J692" s="10" t="str">
        <f>IFNA(VLOOKUP($I692,'Промокоды'!$E$2:$F$8,2,0),"")</f>
        <v/>
      </c>
      <c r="K692" s="10" t="str">
        <f>IFNA(VLOOKUP($H692,'Промокоды'!$A$2:$C$115,3,0),"")</f>
        <v/>
      </c>
      <c r="L692" s="13">
        <f t="shared" si="2"/>
        <v>0</v>
      </c>
      <c r="M692" s="14">
        <v>1000.0</v>
      </c>
      <c r="N692" s="14">
        <f t="shared" si="3"/>
        <v>1000</v>
      </c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ht="15.75" customHeight="1">
      <c r="A693" s="10">
        <v>692.0</v>
      </c>
      <c r="B693" s="10" t="s">
        <v>15</v>
      </c>
      <c r="C693" s="10" t="str">
        <f>VLOOKUP($E693,'Определяем вид'!$A$2:$B$16,2,0)</f>
        <v>Товар</v>
      </c>
      <c r="D693" s="10" t="s">
        <v>19</v>
      </c>
      <c r="E693" s="10" t="s">
        <v>28</v>
      </c>
      <c r="F693" s="11">
        <v>45682.0</v>
      </c>
      <c r="G693" s="12">
        <f t="shared" si="1"/>
        <v>1</v>
      </c>
      <c r="H693" s="10"/>
      <c r="I693" s="10" t="str">
        <f>IFNA(VLOOKUP($H693,'Промокоды'!$A$2:$B$115,2,0),"")</f>
        <v/>
      </c>
      <c r="J693" s="10" t="str">
        <f>IFNA(VLOOKUP($I693,'Промокоды'!$E$2:$F$8,2,0),"")</f>
        <v/>
      </c>
      <c r="K693" s="10" t="str">
        <f>IFNA(VLOOKUP($H693,'Промокоды'!$A$2:$C$115,3,0),"")</f>
        <v/>
      </c>
      <c r="L693" s="13">
        <f t="shared" si="2"/>
        <v>0</v>
      </c>
      <c r="M693" s="14">
        <v>300.0</v>
      </c>
      <c r="N693" s="14">
        <f t="shared" si="3"/>
        <v>300</v>
      </c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ht="15.75" customHeight="1">
      <c r="A694" s="10">
        <v>693.0</v>
      </c>
      <c r="B694" s="10" t="s">
        <v>15</v>
      </c>
      <c r="C694" s="10" t="str">
        <f>VLOOKUP($E694,'Определяем вид'!$A$2:$B$16,2,0)</f>
        <v>Услуга</v>
      </c>
      <c r="D694" s="10" t="s">
        <v>16</v>
      </c>
      <c r="E694" s="10" t="s">
        <v>17</v>
      </c>
      <c r="F694" s="11">
        <v>45682.0</v>
      </c>
      <c r="G694" s="12">
        <f t="shared" si="1"/>
        <v>1</v>
      </c>
      <c r="H694" s="10"/>
      <c r="I694" s="10" t="str">
        <f>IFNA(VLOOKUP($H694,'Промокоды'!$A$2:$B$115,2,0),"")</f>
        <v/>
      </c>
      <c r="J694" s="10" t="str">
        <f>IFNA(VLOOKUP($I694,'Промокоды'!$E$2:$F$8,2,0),"")</f>
        <v/>
      </c>
      <c r="K694" s="10" t="str">
        <f>IFNA(VLOOKUP($H694,'Промокоды'!$A$2:$C$115,3,0),"")</f>
        <v/>
      </c>
      <c r="L694" s="13">
        <f t="shared" si="2"/>
        <v>0</v>
      </c>
      <c r="M694" s="14">
        <v>4500.0</v>
      </c>
      <c r="N694" s="14">
        <f t="shared" si="3"/>
        <v>4500</v>
      </c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ht="15.75" customHeight="1">
      <c r="A695" s="10">
        <v>694.0</v>
      </c>
      <c r="B695" s="10" t="s">
        <v>15</v>
      </c>
      <c r="C695" s="10" t="str">
        <f>VLOOKUP($E695,'Определяем вид'!$A$2:$B$16,2,0)</f>
        <v>Услуга</v>
      </c>
      <c r="D695" s="10" t="s">
        <v>16</v>
      </c>
      <c r="E695" s="10" t="s">
        <v>17</v>
      </c>
      <c r="F695" s="11">
        <v>45682.0</v>
      </c>
      <c r="G695" s="12">
        <f t="shared" si="1"/>
        <v>1</v>
      </c>
      <c r="H695" s="10"/>
      <c r="I695" s="10" t="str">
        <f>IFNA(VLOOKUP($H695,'Промокоды'!$A$2:$B$115,2,0),"")</f>
        <v/>
      </c>
      <c r="J695" s="10" t="str">
        <f>IFNA(VLOOKUP($I695,'Промокоды'!$E$2:$F$8,2,0),"")</f>
        <v/>
      </c>
      <c r="K695" s="10" t="str">
        <f>IFNA(VLOOKUP($H695,'Промокоды'!$A$2:$C$115,3,0),"")</f>
        <v/>
      </c>
      <c r="L695" s="13">
        <f t="shared" si="2"/>
        <v>0</v>
      </c>
      <c r="M695" s="14">
        <v>4500.0</v>
      </c>
      <c r="N695" s="14">
        <f t="shared" si="3"/>
        <v>4500</v>
      </c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ht="15.75" customHeight="1">
      <c r="A696" s="10">
        <v>695.0</v>
      </c>
      <c r="B696" s="10" t="s">
        <v>15</v>
      </c>
      <c r="C696" s="10" t="str">
        <f>VLOOKUP($E696,'Определяем вид'!$A$2:$B$16,2,0)</f>
        <v>Товар</v>
      </c>
      <c r="D696" s="10" t="s">
        <v>19</v>
      </c>
      <c r="E696" s="10" t="s">
        <v>20</v>
      </c>
      <c r="F696" s="11">
        <v>45682.0</v>
      </c>
      <c r="G696" s="12">
        <f t="shared" si="1"/>
        <v>1</v>
      </c>
      <c r="H696" s="10"/>
      <c r="I696" s="10" t="str">
        <f>IFNA(VLOOKUP($H696,'Промокоды'!$A$2:$B$115,2,0),"")</f>
        <v/>
      </c>
      <c r="J696" s="10" t="str">
        <f>IFNA(VLOOKUP($I696,'Промокоды'!$E$2:$F$8,2,0),"")</f>
        <v/>
      </c>
      <c r="K696" s="10" t="str">
        <f>IFNA(VLOOKUP($H696,'Промокоды'!$A$2:$C$115,3,0),"")</f>
        <v/>
      </c>
      <c r="L696" s="13">
        <f t="shared" si="2"/>
        <v>0</v>
      </c>
      <c r="M696" s="14">
        <v>500.0</v>
      </c>
      <c r="N696" s="14">
        <f t="shared" si="3"/>
        <v>500</v>
      </c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 ht="15.75" customHeight="1">
      <c r="A697" s="10">
        <v>696.0</v>
      </c>
      <c r="B697" s="10" t="s">
        <v>15</v>
      </c>
      <c r="C697" s="10" t="str">
        <f>VLOOKUP($E697,'Определяем вид'!$A$2:$B$16,2,0)</f>
        <v>Услуга</v>
      </c>
      <c r="D697" s="10" t="s">
        <v>16</v>
      </c>
      <c r="E697" s="10" t="s">
        <v>18</v>
      </c>
      <c r="F697" s="11">
        <v>45682.0</v>
      </c>
      <c r="G697" s="12">
        <f t="shared" si="1"/>
        <v>1</v>
      </c>
      <c r="H697" s="10"/>
      <c r="I697" s="10" t="str">
        <f>IFNA(VLOOKUP($H697,'Промокоды'!$A$2:$B$115,2,0),"")</f>
        <v/>
      </c>
      <c r="J697" s="10" t="str">
        <f>IFNA(VLOOKUP($I697,'Промокоды'!$E$2:$F$8,2,0),"")</f>
        <v/>
      </c>
      <c r="K697" s="10" t="str">
        <f>IFNA(VLOOKUP($H697,'Промокоды'!$A$2:$C$115,3,0),"")</f>
        <v/>
      </c>
      <c r="L697" s="13">
        <f t="shared" si="2"/>
        <v>0</v>
      </c>
      <c r="M697" s="14">
        <v>3500.0</v>
      </c>
      <c r="N697" s="14">
        <f t="shared" si="3"/>
        <v>3500</v>
      </c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ht="15.75" customHeight="1">
      <c r="A698" s="10">
        <v>697.0</v>
      </c>
      <c r="B698" s="10" t="s">
        <v>15</v>
      </c>
      <c r="C698" s="10" t="str">
        <f>VLOOKUP($E698,'Определяем вид'!$A$2:$B$16,2,0)</f>
        <v>Товар</v>
      </c>
      <c r="D698" s="10" t="s">
        <v>16</v>
      </c>
      <c r="E698" s="10" t="s">
        <v>23</v>
      </c>
      <c r="F698" s="11">
        <v>45682.0</v>
      </c>
      <c r="G698" s="12">
        <f t="shared" si="1"/>
        <v>1</v>
      </c>
      <c r="H698" s="10"/>
      <c r="I698" s="10" t="str">
        <f>IFNA(VLOOKUP($H698,'Промокоды'!$A$2:$B$115,2,0),"")</f>
        <v/>
      </c>
      <c r="J698" s="10" t="str">
        <f>IFNA(VLOOKUP($I698,'Промокоды'!$E$2:$F$8,2,0),"")</f>
        <v/>
      </c>
      <c r="K698" s="10" t="str">
        <f>IFNA(VLOOKUP($H698,'Промокоды'!$A$2:$C$115,3,0),"")</f>
        <v/>
      </c>
      <c r="L698" s="13">
        <f t="shared" si="2"/>
        <v>0</v>
      </c>
      <c r="M698" s="14">
        <v>1000.0</v>
      </c>
      <c r="N698" s="14">
        <f t="shared" si="3"/>
        <v>1000</v>
      </c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ht="15.75" customHeight="1">
      <c r="A699" s="10">
        <v>698.0</v>
      </c>
      <c r="B699" s="10" t="s">
        <v>25</v>
      </c>
      <c r="C699" s="10" t="str">
        <f>VLOOKUP($E699,'Определяем вид'!$A$2:$B$16,2,0)</f>
        <v>Товар</v>
      </c>
      <c r="D699" s="10" t="s">
        <v>16</v>
      </c>
      <c r="E699" s="10" t="s">
        <v>35</v>
      </c>
      <c r="F699" s="11">
        <v>45682.0</v>
      </c>
      <c r="G699" s="12">
        <f t="shared" si="1"/>
        <v>1</v>
      </c>
      <c r="H699" s="10"/>
      <c r="I699" s="10" t="str">
        <f>IFNA(VLOOKUP($H699,'Промокоды'!$A$2:$B$115,2,0),"")</f>
        <v/>
      </c>
      <c r="J699" s="10" t="str">
        <f>IFNA(VLOOKUP($I699,'Промокоды'!$E$2:$F$8,2,0),"")</f>
        <v/>
      </c>
      <c r="K699" s="10" t="str">
        <f>IFNA(VLOOKUP($H699,'Промокоды'!$A$2:$C$115,3,0),"")</f>
        <v/>
      </c>
      <c r="L699" s="13">
        <f t="shared" si="2"/>
        <v>0</v>
      </c>
      <c r="M699" s="14">
        <v>500.0</v>
      </c>
      <c r="N699" s="14">
        <f t="shared" si="3"/>
        <v>500</v>
      </c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ht="15.75" customHeight="1">
      <c r="A700" s="10">
        <v>699.0</v>
      </c>
      <c r="B700" s="10" t="s">
        <v>15</v>
      </c>
      <c r="C700" s="10" t="str">
        <f>VLOOKUP($E700,'Определяем вид'!$A$2:$B$16,2,0)</f>
        <v>Услуга</v>
      </c>
      <c r="D700" s="10" t="s">
        <v>16</v>
      </c>
      <c r="E700" s="10" t="s">
        <v>17</v>
      </c>
      <c r="F700" s="11">
        <v>45682.0</v>
      </c>
      <c r="G700" s="12">
        <f t="shared" si="1"/>
        <v>1</v>
      </c>
      <c r="H700" s="10"/>
      <c r="I700" s="10" t="str">
        <f>IFNA(VLOOKUP($H700,'Промокоды'!$A$2:$B$115,2,0),"")</f>
        <v/>
      </c>
      <c r="J700" s="10" t="str">
        <f>IFNA(VLOOKUP($I700,'Промокоды'!$E$2:$F$8,2,0),"")</f>
        <v/>
      </c>
      <c r="K700" s="10" t="str">
        <f>IFNA(VLOOKUP($H700,'Промокоды'!$A$2:$C$115,3,0),"")</f>
        <v/>
      </c>
      <c r="L700" s="13">
        <f t="shared" si="2"/>
        <v>0</v>
      </c>
      <c r="M700" s="14">
        <v>4500.0</v>
      </c>
      <c r="N700" s="14">
        <f t="shared" si="3"/>
        <v>4500</v>
      </c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ht="15.75" customHeight="1">
      <c r="A701" s="10">
        <v>700.0</v>
      </c>
      <c r="B701" s="10" t="s">
        <v>15</v>
      </c>
      <c r="C701" s="10" t="str">
        <f>VLOOKUP($E701,'Определяем вид'!$A$2:$B$16,2,0)</f>
        <v>Услуга</v>
      </c>
      <c r="D701" s="10" t="s">
        <v>19</v>
      </c>
      <c r="E701" s="10" t="s">
        <v>17</v>
      </c>
      <c r="F701" s="11">
        <v>45682.0</v>
      </c>
      <c r="G701" s="12">
        <f t="shared" si="1"/>
        <v>1</v>
      </c>
      <c r="H701" s="10"/>
      <c r="I701" s="10" t="str">
        <f>IFNA(VLOOKUP($H701,'Промокоды'!$A$2:$B$115,2,0),"")</f>
        <v/>
      </c>
      <c r="J701" s="10" t="str">
        <f>IFNA(VLOOKUP($I701,'Промокоды'!$E$2:$F$8,2,0),"")</f>
        <v/>
      </c>
      <c r="K701" s="10" t="str">
        <f>IFNA(VLOOKUP($H701,'Промокоды'!$A$2:$C$115,3,0),"")</f>
        <v/>
      </c>
      <c r="L701" s="13">
        <f t="shared" si="2"/>
        <v>0</v>
      </c>
      <c r="M701" s="14">
        <v>4500.0</v>
      </c>
      <c r="N701" s="14">
        <f t="shared" si="3"/>
        <v>4500</v>
      </c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ht="15.75" customHeight="1">
      <c r="A702" s="10">
        <v>701.0</v>
      </c>
      <c r="B702" s="10" t="s">
        <v>15</v>
      </c>
      <c r="C702" s="10" t="str">
        <f>VLOOKUP($E702,'Определяем вид'!$A$2:$B$16,2,0)</f>
        <v>Услуга</v>
      </c>
      <c r="D702" s="10" t="s">
        <v>19</v>
      </c>
      <c r="E702" s="10" t="s">
        <v>17</v>
      </c>
      <c r="F702" s="11">
        <v>45683.0</v>
      </c>
      <c r="G702" s="12">
        <f t="shared" si="1"/>
        <v>1</v>
      </c>
      <c r="H702" s="10"/>
      <c r="I702" s="10" t="str">
        <f>IFNA(VLOOKUP($H702,'Промокоды'!$A$2:$B$115,2,0),"")</f>
        <v/>
      </c>
      <c r="J702" s="10" t="str">
        <f>IFNA(VLOOKUP($I702,'Промокоды'!$E$2:$F$8,2,0),"")</f>
        <v/>
      </c>
      <c r="K702" s="10" t="str">
        <f>IFNA(VLOOKUP($H702,'Промокоды'!$A$2:$C$115,3,0),"")</f>
        <v/>
      </c>
      <c r="L702" s="13">
        <f t="shared" si="2"/>
        <v>0</v>
      </c>
      <c r="M702" s="14">
        <v>4500.0</v>
      </c>
      <c r="N702" s="14">
        <f t="shared" si="3"/>
        <v>4500</v>
      </c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ht="15.75" customHeight="1">
      <c r="A703" s="10">
        <v>702.0</v>
      </c>
      <c r="B703" s="10" t="s">
        <v>15</v>
      </c>
      <c r="C703" s="10" t="str">
        <f>VLOOKUP($E703,'Определяем вид'!$A$2:$B$16,2,0)</f>
        <v>Товар</v>
      </c>
      <c r="D703" s="10" t="s">
        <v>16</v>
      </c>
      <c r="E703" s="10" t="s">
        <v>20</v>
      </c>
      <c r="F703" s="11">
        <v>45683.0</v>
      </c>
      <c r="G703" s="12">
        <f t="shared" si="1"/>
        <v>1</v>
      </c>
      <c r="H703" s="10"/>
      <c r="I703" s="10" t="str">
        <f>IFNA(VLOOKUP($H703,'Промокоды'!$A$2:$B$115,2,0),"")</f>
        <v/>
      </c>
      <c r="J703" s="10" t="str">
        <f>IFNA(VLOOKUP($I703,'Промокоды'!$E$2:$F$8,2,0),"")</f>
        <v/>
      </c>
      <c r="K703" s="10" t="str">
        <f>IFNA(VLOOKUP($H703,'Промокоды'!$A$2:$C$115,3,0),"")</f>
        <v/>
      </c>
      <c r="L703" s="13">
        <f t="shared" si="2"/>
        <v>0</v>
      </c>
      <c r="M703" s="14">
        <v>500.0</v>
      </c>
      <c r="N703" s="14">
        <f t="shared" si="3"/>
        <v>500</v>
      </c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ht="15.75" customHeight="1">
      <c r="A704" s="10">
        <v>703.0</v>
      </c>
      <c r="B704" s="10" t="s">
        <v>25</v>
      </c>
      <c r="C704" s="10" t="str">
        <f>VLOOKUP($E704,'Определяем вид'!$A$2:$B$16,2,0)</f>
        <v>Товар</v>
      </c>
      <c r="D704" s="10" t="s">
        <v>19</v>
      </c>
      <c r="E704" s="10" t="s">
        <v>33</v>
      </c>
      <c r="F704" s="11">
        <v>45683.0</v>
      </c>
      <c r="G704" s="12">
        <f t="shared" si="1"/>
        <v>1</v>
      </c>
      <c r="H704" s="10"/>
      <c r="I704" s="10" t="str">
        <f>IFNA(VLOOKUP($H704,'Промокоды'!$A$2:$B$115,2,0),"")</f>
        <v/>
      </c>
      <c r="J704" s="10" t="str">
        <f>IFNA(VLOOKUP($I704,'Промокоды'!$E$2:$F$8,2,0),"")</f>
        <v/>
      </c>
      <c r="K704" s="10" t="str">
        <f>IFNA(VLOOKUP($H704,'Промокоды'!$A$2:$C$115,3,0),"")</f>
        <v/>
      </c>
      <c r="L704" s="13">
        <f t="shared" si="2"/>
        <v>0</v>
      </c>
      <c r="M704" s="14">
        <v>1000.0</v>
      </c>
      <c r="N704" s="14">
        <f t="shared" si="3"/>
        <v>1000</v>
      </c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ht="15.75" customHeight="1">
      <c r="A705" s="10">
        <v>704.0</v>
      </c>
      <c r="B705" s="10" t="s">
        <v>15</v>
      </c>
      <c r="C705" s="10" t="str">
        <f>VLOOKUP($E705,'Определяем вид'!$A$2:$B$16,2,0)</f>
        <v>Услуга</v>
      </c>
      <c r="D705" s="10" t="s">
        <v>16</v>
      </c>
      <c r="E705" s="10" t="s">
        <v>21</v>
      </c>
      <c r="F705" s="11">
        <v>45683.0</v>
      </c>
      <c r="G705" s="12">
        <f t="shared" si="1"/>
        <v>1</v>
      </c>
      <c r="H705" s="10"/>
      <c r="I705" s="10" t="str">
        <f>IFNA(VLOOKUP($H705,'Промокоды'!$A$2:$B$115,2,0),"")</f>
        <v/>
      </c>
      <c r="J705" s="10" t="str">
        <f>IFNA(VLOOKUP($I705,'Промокоды'!$E$2:$F$8,2,0),"")</f>
        <v/>
      </c>
      <c r="K705" s="10" t="str">
        <f>IFNA(VLOOKUP($H705,'Промокоды'!$A$2:$C$115,3,0),"")</f>
        <v/>
      </c>
      <c r="L705" s="13">
        <f t="shared" si="2"/>
        <v>0</v>
      </c>
      <c r="M705" s="14">
        <v>5500.0</v>
      </c>
      <c r="N705" s="14">
        <f t="shared" si="3"/>
        <v>5500</v>
      </c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ht="15.75" customHeight="1">
      <c r="A706" s="10">
        <v>705.0</v>
      </c>
      <c r="B706" s="10" t="s">
        <v>15</v>
      </c>
      <c r="C706" s="10" t="str">
        <f>VLOOKUP($E706,'Определяем вид'!$A$2:$B$16,2,0)</f>
        <v>Услуга</v>
      </c>
      <c r="D706" s="10" t="s">
        <v>16</v>
      </c>
      <c r="E706" s="10" t="s">
        <v>21</v>
      </c>
      <c r="F706" s="11">
        <v>45683.0</v>
      </c>
      <c r="G706" s="12">
        <f t="shared" si="1"/>
        <v>1</v>
      </c>
      <c r="H706" s="10"/>
      <c r="I706" s="10" t="str">
        <f>IFNA(VLOOKUP($H706,'Промокоды'!$A$2:$B$115,2,0),"")</f>
        <v/>
      </c>
      <c r="J706" s="10" t="str">
        <f>IFNA(VLOOKUP($I706,'Промокоды'!$E$2:$F$8,2,0),"")</f>
        <v/>
      </c>
      <c r="K706" s="10" t="str">
        <f>IFNA(VLOOKUP($H706,'Промокоды'!$A$2:$C$115,3,0),"")</f>
        <v/>
      </c>
      <c r="L706" s="13">
        <f t="shared" si="2"/>
        <v>0</v>
      </c>
      <c r="M706" s="14">
        <v>5500.0</v>
      </c>
      <c r="N706" s="14">
        <f t="shared" si="3"/>
        <v>5500</v>
      </c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ht="15.75" customHeight="1">
      <c r="A707" s="10">
        <v>706.0</v>
      </c>
      <c r="B707" s="10" t="s">
        <v>15</v>
      </c>
      <c r="C707" s="10" t="str">
        <f>VLOOKUP($E707,'Определяем вид'!$A$2:$B$16,2,0)</f>
        <v>Услуга</v>
      </c>
      <c r="D707" s="10" t="s">
        <v>19</v>
      </c>
      <c r="E707" s="10" t="s">
        <v>17</v>
      </c>
      <c r="F707" s="11">
        <v>45683.0</v>
      </c>
      <c r="G707" s="12">
        <f t="shared" si="1"/>
        <v>1</v>
      </c>
      <c r="H707" s="10"/>
      <c r="I707" s="10" t="str">
        <f>IFNA(VLOOKUP($H707,'Промокоды'!$A$2:$B$115,2,0),"")</f>
        <v/>
      </c>
      <c r="J707" s="10" t="str">
        <f>IFNA(VLOOKUP($I707,'Промокоды'!$E$2:$F$8,2,0),"")</f>
        <v/>
      </c>
      <c r="K707" s="10" t="str">
        <f>IFNA(VLOOKUP($H707,'Промокоды'!$A$2:$C$115,3,0),"")</f>
        <v/>
      </c>
      <c r="L707" s="13">
        <f t="shared" si="2"/>
        <v>0</v>
      </c>
      <c r="M707" s="14">
        <v>4500.0</v>
      </c>
      <c r="N707" s="14">
        <f t="shared" si="3"/>
        <v>4500</v>
      </c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 ht="15.75" customHeight="1">
      <c r="A708" s="10">
        <v>707.0</v>
      </c>
      <c r="B708" s="10" t="s">
        <v>15</v>
      </c>
      <c r="C708" s="10" t="str">
        <f>VLOOKUP($E708,'Определяем вид'!$A$2:$B$16,2,0)</f>
        <v>Товар</v>
      </c>
      <c r="D708" s="10" t="s">
        <v>19</v>
      </c>
      <c r="E708" s="10" t="s">
        <v>20</v>
      </c>
      <c r="F708" s="11">
        <v>45683.0</v>
      </c>
      <c r="G708" s="12">
        <f t="shared" si="1"/>
        <v>1</v>
      </c>
      <c r="H708" s="10"/>
      <c r="I708" s="10" t="str">
        <f>IFNA(VLOOKUP($H708,'Промокоды'!$A$2:$B$115,2,0),"")</f>
        <v/>
      </c>
      <c r="J708" s="10" t="str">
        <f>IFNA(VLOOKUP($I708,'Промокоды'!$E$2:$F$8,2,0),"")</f>
        <v/>
      </c>
      <c r="K708" s="10" t="str">
        <f>IFNA(VLOOKUP($H708,'Промокоды'!$A$2:$C$115,3,0),"")</f>
        <v/>
      </c>
      <c r="L708" s="13">
        <f t="shared" si="2"/>
        <v>0</v>
      </c>
      <c r="M708" s="14">
        <v>500.0</v>
      </c>
      <c r="N708" s="14">
        <f t="shared" si="3"/>
        <v>500</v>
      </c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 ht="15.75" customHeight="1">
      <c r="A709" s="10">
        <v>708.0</v>
      </c>
      <c r="B709" s="10" t="s">
        <v>15</v>
      </c>
      <c r="C709" s="10" t="str">
        <f>VLOOKUP($E709,'Определяем вид'!$A$2:$B$16,2,0)</f>
        <v>Услуга</v>
      </c>
      <c r="D709" s="10" t="s">
        <v>16</v>
      </c>
      <c r="E709" s="10" t="s">
        <v>21</v>
      </c>
      <c r="F709" s="11">
        <v>45683.0</v>
      </c>
      <c r="G709" s="12">
        <f t="shared" si="1"/>
        <v>1</v>
      </c>
      <c r="H709" s="10"/>
      <c r="I709" s="10" t="str">
        <f>IFNA(VLOOKUP($H709,'Промокоды'!$A$2:$B$115,2,0),"")</f>
        <v/>
      </c>
      <c r="J709" s="10" t="str">
        <f>IFNA(VLOOKUP($I709,'Промокоды'!$E$2:$F$8,2,0),"")</f>
        <v/>
      </c>
      <c r="K709" s="10" t="str">
        <f>IFNA(VLOOKUP($H709,'Промокоды'!$A$2:$C$115,3,0),"")</f>
        <v/>
      </c>
      <c r="L709" s="13">
        <f t="shared" si="2"/>
        <v>0</v>
      </c>
      <c r="M709" s="14">
        <v>5500.0</v>
      </c>
      <c r="N709" s="14">
        <f t="shared" si="3"/>
        <v>5500</v>
      </c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ht="15.75" customHeight="1">
      <c r="A710" s="10">
        <v>709.0</v>
      </c>
      <c r="B710" s="10" t="s">
        <v>25</v>
      </c>
      <c r="C710" s="10" t="str">
        <f>VLOOKUP($E710,'Определяем вид'!$A$2:$B$16,2,0)</f>
        <v>Товар</v>
      </c>
      <c r="D710" s="10" t="s">
        <v>16</v>
      </c>
      <c r="E710" s="10" t="s">
        <v>33</v>
      </c>
      <c r="F710" s="11">
        <v>45683.0</v>
      </c>
      <c r="G710" s="12">
        <f t="shared" si="1"/>
        <v>1</v>
      </c>
      <c r="H710" s="10"/>
      <c r="I710" s="10" t="str">
        <f>IFNA(VLOOKUP($H710,'Промокоды'!$A$2:$B$115,2,0),"")</f>
        <v/>
      </c>
      <c r="J710" s="10" t="str">
        <f>IFNA(VLOOKUP($I710,'Промокоды'!$E$2:$F$8,2,0),"")</f>
        <v/>
      </c>
      <c r="K710" s="10" t="str">
        <f>IFNA(VLOOKUP($H710,'Промокоды'!$A$2:$C$115,3,0),"")</f>
        <v/>
      </c>
      <c r="L710" s="13">
        <f t="shared" si="2"/>
        <v>0</v>
      </c>
      <c r="M710" s="14">
        <v>1000.0</v>
      </c>
      <c r="N710" s="14">
        <f t="shared" si="3"/>
        <v>1000</v>
      </c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ht="15.75" customHeight="1">
      <c r="A711" s="10">
        <v>710.0</v>
      </c>
      <c r="B711" s="10" t="s">
        <v>15</v>
      </c>
      <c r="C711" s="10" t="str">
        <f>VLOOKUP($E711,'Определяем вид'!$A$2:$B$16,2,0)</f>
        <v>Услуга</v>
      </c>
      <c r="D711" s="10" t="s">
        <v>19</v>
      </c>
      <c r="E711" s="10" t="s">
        <v>21</v>
      </c>
      <c r="F711" s="11">
        <v>45683.0</v>
      </c>
      <c r="G711" s="12">
        <f t="shared" si="1"/>
        <v>1</v>
      </c>
      <c r="H711" s="10"/>
      <c r="I711" s="10" t="str">
        <f>IFNA(VLOOKUP($H711,'Промокоды'!$A$2:$B$115,2,0),"")</f>
        <v/>
      </c>
      <c r="J711" s="10" t="str">
        <f>IFNA(VLOOKUP($I711,'Промокоды'!$E$2:$F$8,2,0),"")</f>
        <v/>
      </c>
      <c r="K711" s="10" t="str">
        <f>IFNA(VLOOKUP($H711,'Промокоды'!$A$2:$C$115,3,0),"")</f>
        <v/>
      </c>
      <c r="L711" s="13">
        <f t="shared" si="2"/>
        <v>0</v>
      </c>
      <c r="M711" s="14">
        <v>5500.0</v>
      </c>
      <c r="N711" s="14">
        <f t="shared" si="3"/>
        <v>5500</v>
      </c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ht="15.75" customHeight="1">
      <c r="A712" s="10">
        <v>711.0</v>
      </c>
      <c r="B712" s="10" t="s">
        <v>15</v>
      </c>
      <c r="C712" s="10" t="str">
        <f>VLOOKUP($E712,'Определяем вид'!$A$2:$B$16,2,0)</f>
        <v>Услуга</v>
      </c>
      <c r="D712" s="10" t="s">
        <v>16</v>
      </c>
      <c r="E712" s="10" t="s">
        <v>17</v>
      </c>
      <c r="F712" s="11">
        <v>45683.0</v>
      </c>
      <c r="G712" s="12">
        <f t="shared" si="1"/>
        <v>1</v>
      </c>
      <c r="H712" s="10" t="s">
        <v>102</v>
      </c>
      <c r="I712" s="10">
        <f>IFNA(VLOOKUP($H712,'Промокоды'!$A$2:$B$115,2,0),"")</f>
        <v>5</v>
      </c>
      <c r="J712" s="10" t="str">
        <f>IFNA(VLOOKUP($I712,'Промокоды'!$E$2:$F$8,2,0),"")</f>
        <v>Посты в VK</v>
      </c>
      <c r="K712" s="10">
        <f>IFNA(VLOOKUP($H712,'Промокоды'!$A$2:$C$115,3,0),"")</f>
        <v>0.15</v>
      </c>
      <c r="L712" s="13">
        <f t="shared" si="2"/>
        <v>675</v>
      </c>
      <c r="M712" s="14">
        <v>4500.0</v>
      </c>
      <c r="N712" s="14">
        <f t="shared" si="3"/>
        <v>3825</v>
      </c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ht="15.75" customHeight="1">
      <c r="A713" s="10">
        <v>712.0</v>
      </c>
      <c r="B713" s="10" t="s">
        <v>15</v>
      </c>
      <c r="C713" s="10" t="str">
        <f>VLOOKUP($E713,'Определяем вид'!$A$2:$B$16,2,0)</f>
        <v>Товар</v>
      </c>
      <c r="D713" s="10" t="s">
        <v>16</v>
      </c>
      <c r="E713" s="10" t="s">
        <v>23</v>
      </c>
      <c r="F713" s="11">
        <v>45683.0</v>
      </c>
      <c r="G713" s="12">
        <f t="shared" si="1"/>
        <v>1</v>
      </c>
      <c r="H713" s="10"/>
      <c r="I713" s="10" t="str">
        <f>IFNA(VLOOKUP($H713,'Промокоды'!$A$2:$B$115,2,0),"")</f>
        <v/>
      </c>
      <c r="J713" s="10" t="str">
        <f>IFNA(VLOOKUP($I713,'Промокоды'!$E$2:$F$8,2,0),"")</f>
        <v/>
      </c>
      <c r="K713" s="10" t="str">
        <f>IFNA(VLOOKUP($H713,'Промокоды'!$A$2:$C$115,3,0),"")</f>
        <v/>
      </c>
      <c r="L713" s="13">
        <f t="shared" si="2"/>
        <v>0</v>
      </c>
      <c r="M713" s="14">
        <v>1000.0</v>
      </c>
      <c r="N713" s="14">
        <f t="shared" si="3"/>
        <v>1000</v>
      </c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ht="15.75" customHeight="1">
      <c r="A714" s="10">
        <v>713.0</v>
      </c>
      <c r="B714" s="10" t="s">
        <v>15</v>
      </c>
      <c r="C714" s="10" t="str">
        <f>VLOOKUP($E714,'Определяем вид'!$A$2:$B$16,2,0)</f>
        <v>Услуга</v>
      </c>
      <c r="D714" s="10" t="s">
        <v>16</v>
      </c>
      <c r="E714" s="10" t="s">
        <v>17</v>
      </c>
      <c r="F714" s="11">
        <v>45683.0</v>
      </c>
      <c r="G714" s="12">
        <f t="shared" si="1"/>
        <v>1</v>
      </c>
      <c r="H714" s="10"/>
      <c r="I714" s="10" t="str">
        <f>IFNA(VLOOKUP($H714,'Промокоды'!$A$2:$B$115,2,0),"")</f>
        <v/>
      </c>
      <c r="J714" s="10" t="str">
        <f>IFNA(VLOOKUP($I714,'Промокоды'!$E$2:$F$8,2,0),"")</f>
        <v/>
      </c>
      <c r="K714" s="10" t="str">
        <f>IFNA(VLOOKUP($H714,'Промокоды'!$A$2:$C$115,3,0),"")</f>
        <v/>
      </c>
      <c r="L714" s="13">
        <f t="shared" si="2"/>
        <v>0</v>
      </c>
      <c r="M714" s="14">
        <v>4500.0</v>
      </c>
      <c r="N714" s="14">
        <f t="shared" si="3"/>
        <v>4500</v>
      </c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ht="15.75" customHeight="1">
      <c r="A715" s="10">
        <v>714.0</v>
      </c>
      <c r="B715" s="10" t="s">
        <v>15</v>
      </c>
      <c r="C715" s="10" t="str">
        <f>VLOOKUP($E715,'Определяем вид'!$A$2:$B$16,2,0)</f>
        <v>Услуга</v>
      </c>
      <c r="D715" s="10" t="s">
        <v>19</v>
      </c>
      <c r="E715" s="10" t="s">
        <v>18</v>
      </c>
      <c r="F715" s="11">
        <v>45683.0</v>
      </c>
      <c r="G715" s="12">
        <f t="shared" si="1"/>
        <v>1</v>
      </c>
      <c r="H715" s="10"/>
      <c r="I715" s="10" t="str">
        <f>IFNA(VLOOKUP($H715,'Промокоды'!$A$2:$B$115,2,0),"")</f>
        <v/>
      </c>
      <c r="J715" s="10" t="str">
        <f>IFNA(VLOOKUP($I715,'Промокоды'!$E$2:$F$8,2,0),"")</f>
        <v/>
      </c>
      <c r="K715" s="10" t="str">
        <f>IFNA(VLOOKUP($H715,'Промокоды'!$A$2:$C$115,3,0),"")</f>
        <v/>
      </c>
      <c r="L715" s="13">
        <f t="shared" si="2"/>
        <v>0</v>
      </c>
      <c r="M715" s="14">
        <v>3500.0</v>
      </c>
      <c r="N715" s="14">
        <f t="shared" si="3"/>
        <v>3500</v>
      </c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ht="15.75" customHeight="1">
      <c r="A716" s="10">
        <v>715.0</v>
      </c>
      <c r="B716" s="10" t="s">
        <v>25</v>
      </c>
      <c r="C716" s="10" t="str">
        <f>VLOOKUP($E716,'Определяем вид'!$A$2:$B$16,2,0)</f>
        <v>Товар</v>
      </c>
      <c r="D716" s="10" t="s">
        <v>16</v>
      </c>
      <c r="E716" s="10" t="s">
        <v>35</v>
      </c>
      <c r="F716" s="11">
        <v>45683.0</v>
      </c>
      <c r="G716" s="12">
        <f t="shared" si="1"/>
        <v>1</v>
      </c>
      <c r="H716" s="10"/>
      <c r="I716" s="10" t="str">
        <f>IFNA(VLOOKUP($H716,'Промокоды'!$A$2:$B$115,2,0),"")</f>
        <v/>
      </c>
      <c r="J716" s="10" t="str">
        <f>IFNA(VLOOKUP($I716,'Промокоды'!$E$2:$F$8,2,0),"")</f>
        <v/>
      </c>
      <c r="K716" s="10" t="str">
        <f>IFNA(VLOOKUP($H716,'Промокоды'!$A$2:$C$115,3,0),"")</f>
        <v/>
      </c>
      <c r="L716" s="13">
        <f t="shared" si="2"/>
        <v>0</v>
      </c>
      <c r="M716" s="14">
        <v>500.0</v>
      </c>
      <c r="N716" s="14">
        <f t="shared" si="3"/>
        <v>500</v>
      </c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ht="15.75" customHeight="1">
      <c r="A717" s="10">
        <v>716.0</v>
      </c>
      <c r="B717" s="10" t="s">
        <v>15</v>
      </c>
      <c r="C717" s="10" t="str">
        <f>VLOOKUP($E717,'Определяем вид'!$A$2:$B$16,2,0)</f>
        <v>Услуга</v>
      </c>
      <c r="D717" s="10" t="s">
        <v>19</v>
      </c>
      <c r="E717" s="10" t="s">
        <v>18</v>
      </c>
      <c r="F717" s="11">
        <v>45683.0</v>
      </c>
      <c r="G717" s="12">
        <f t="shared" si="1"/>
        <v>1</v>
      </c>
      <c r="H717" s="10"/>
      <c r="I717" s="10" t="str">
        <f>IFNA(VLOOKUP($H717,'Промокоды'!$A$2:$B$115,2,0),"")</f>
        <v/>
      </c>
      <c r="J717" s="10" t="str">
        <f>IFNA(VLOOKUP($I717,'Промокоды'!$E$2:$F$8,2,0),"")</f>
        <v/>
      </c>
      <c r="K717" s="10" t="str">
        <f>IFNA(VLOOKUP($H717,'Промокоды'!$A$2:$C$115,3,0),"")</f>
        <v/>
      </c>
      <c r="L717" s="13">
        <f t="shared" si="2"/>
        <v>0</v>
      </c>
      <c r="M717" s="14">
        <v>3500.0</v>
      </c>
      <c r="N717" s="14">
        <f t="shared" si="3"/>
        <v>3500</v>
      </c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 ht="15.75" customHeight="1">
      <c r="A718" s="10">
        <v>717.0</v>
      </c>
      <c r="B718" s="10" t="s">
        <v>15</v>
      </c>
      <c r="C718" s="10" t="str">
        <f>VLOOKUP($E718,'Определяем вид'!$A$2:$B$16,2,0)</f>
        <v>Услуга</v>
      </c>
      <c r="D718" s="10" t="s">
        <v>16</v>
      </c>
      <c r="E718" s="10" t="s">
        <v>17</v>
      </c>
      <c r="F718" s="11">
        <v>45683.0</v>
      </c>
      <c r="G718" s="12">
        <f t="shared" si="1"/>
        <v>1</v>
      </c>
      <c r="H718" s="10"/>
      <c r="I718" s="10" t="str">
        <f>IFNA(VLOOKUP($H718,'Промокоды'!$A$2:$B$115,2,0),"")</f>
        <v/>
      </c>
      <c r="J718" s="10" t="str">
        <f>IFNA(VLOOKUP($I718,'Промокоды'!$E$2:$F$8,2,0),"")</f>
        <v/>
      </c>
      <c r="K718" s="10" t="str">
        <f>IFNA(VLOOKUP($H718,'Промокоды'!$A$2:$C$115,3,0),"")</f>
        <v/>
      </c>
      <c r="L718" s="13">
        <f t="shared" si="2"/>
        <v>0</v>
      </c>
      <c r="M718" s="14">
        <v>4500.0</v>
      </c>
      <c r="N718" s="14">
        <f t="shared" si="3"/>
        <v>4500</v>
      </c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 ht="15.75" customHeight="1">
      <c r="A719" s="10">
        <v>718.0</v>
      </c>
      <c r="B719" s="10" t="s">
        <v>15</v>
      </c>
      <c r="C719" s="10" t="str">
        <f>VLOOKUP($E719,'Определяем вид'!$A$2:$B$16,2,0)</f>
        <v>Товар</v>
      </c>
      <c r="D719" s="10" t="s">
        <v>16</v>
      </c>
      <c r="E719" s="10" t="s">
        <v>20</v>
      </c>
      <c r="F719" s="11">
        <v>45683.0</v>
      </c>
      <c r="G719" s="12">
        <f t="shared" si="1"/>
        <v>1</v>
      </c>
      <c r="H719" s="10" t="s">
        <v>103</v>
      </c>
      <c r="I719" s="10">
        <f>IFNA(VLOOKUP($H719,'Промокоды'!$A$2:$B$115,2,0),"")</f>
        <v>5</v>
      </c>
      <c r="J719" s="10" t="str">
        <f>IFNA(VLOOKUP($I719,'Промокоды'!$E$2:$F$8,2,0),"")</f>
        <v>Посты в VK</v>
      </c>
      <c r="K719" s="10">
        <f>IFNA(VLOOKUP($H719,'Промокоды'!$A$2:$C$115,3,0),"")</f>
        <v>0.15</v>
      </c>
      <c r="L719" s="13">
        <f t="shared" si="2"/>
        <v>75</v>
      </c>
      <c r="M719" s="14">
        <v>500.0</v>
      </c>
      <c r="N719" s="14">
        <f t="shared" si="3"/>
        <v>425</v>
      </c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ht="15.75" customHeight="1">
      <c r="A720" s="10">
        <v>719.0</v>
      </c>
      <c r="B720" s="10" t="s">
        <v>15</v>
      </c>
      <c r="C720" s="10" t="str">
        <f>VLOOKUP($E720,'Определяем вид'!$A$2:$B$16,2,0)</f>
        <v>Услуга</v>
      </c>
      <c r="D720" s="10" t="s">
        <v>16</v>
      </c>
      <c r="E720" s="10" t="s">
        <v>21</v>
      </c>
      <c r="F720" s="11">
        <v>45683.0</v>
      </c>
      <c r="G720" s="12">
        <f t="shared" si="1"/>
        <v>1</v>
      </c>
      <c r="H720" s="10"/>
      <c r="I720" s="10" t="str">
        <f>IFNA(VLOOKUP($H720,'Промокоды'!$A$2:$B$115,2,0),"")</f>
        <v/>
      </c>
      <c r="J720" s="10" t="str">
        <f>IFNA(VLOOKUP($I720,'Промокоды'!$E$2:$F$8,2,0),"")</f>
        <v/>
      </c>
      <c r="K720" s="10" t="str">
        <f>IFNA(VLOOKUP($H720,'Промокоды'!$A$2:$C$115,3,0),"")</f>
        <v/>
      </c>
      <c r="L720" s="13">
        <f t="shared" si="2"/>
        <v>0</v>
      </c>
      <c r="M720" s="14">
        <v>5500.0</v>
      </c>
      <c r="N720" s="14">
        <f t="shared" si="3"/>
        <v>5500</v>
      </c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 ht="15.75" customHeight="1">
      <c r="A721" s="10">
        <v>720.0</v>
      </c>
      <c r="B721" s="10" t="s">
        <v>15</v>
      </c>
      <c r="C721" s="10" t="str">
        <f>VLOOKUP($E721,'Определяем вид'!$A$2:$B$16,2,0)</f>
        <v>Товар</v>
      </c>
      <c r="D721" s="10" t="s">
        <v>16</v>
      </c>
      <c r="E721" s="10" t="s">
        <v>28</v>
      </c>
      <c r="F721" s="11">
        <v>45683.0</v>
      </c>
      <c r="G721" s="12">
        <f t="shared" si="1"/>
        <v>1</v>
      </c>
      <c r="H721" s="10"/>
      <c r="I721" s="10" t="str">
        <f>IFNA(VLOOKUP($H721,'Промокоды'!$A$2:$B$115,2,0),"")</f>
        <v/>
      </c>
      <c r="J721" s="10" t="str">
        <f>IFNA(VLOOKUP($I721,'Промокоды'!$E$2:$F$8,2,0),"")</f>
        <v/>
      </c>
      <c r="K721" s="10" t="str">
        <f>IFNA(VLOOKUP($H721,'Промокоды'!$A$2:$C$115,3,0),"")</f>
        <v/>
      </c>
      <c r="L721" s="13">
        <f t="shared" si="2"/>
        <v>0</v>
      </c>
      <c r="M721" s="14">
        <v>300.0</v>
      </c>
      <c r="N721" s="14">
        <f t="shared" si="3"/>
        <v>300</v>
      </c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 ht="15.75" customHeight="1">
      <c r="A722" s="10">
        <v>721.0</v>
      </c>
      <c r="B722" s="10" t="s">
        <v>15</v>
      </c>
      <c r="C722" s="10" t="str">
        <f>VLOOKUP($E722,'Определяем вид'!$A$2:$B$16,2,0)</f>
        <v>Услуга</v>
      </c>
      <c r="D722" s="10" t="s">
        <v>19</v>
      </c>
      <c r="E722" s="10" t="s">
        <v>18</v>
      </c>
      <c r="F722" s="11">
        <v>45683.0</v>
      </c>
      <c r="G722" s="12">
        <f t="shared" si="1"/>
        <v>1</v>
      </c>
      <c r="H722" s="10" t="s">
        <v>104</v>
      </c>
      <c r="I722" s="10">
        <f>IFNA(VLOOKUP($H722,'Промокоды'!$A$2:$B$115,2,0),"")</f>
        <v>3</v>
      </c>
      <c r="J722" s="10" t="str">
        <f>IFNA(VLOOKUP($I722,'Промокоды'!$E$2:$F$8,2,0),"")</f>
        <v>Поисковые запросы в Яндексе</v>
      </c>
      <c r="K722" s="10">
        <f>IFNA(VLOOKUP($H722,'Промокоды'!$A$2:$C$115,3,0),"")</f>
        <v>0.05</v>
      </c>
      <c r="L722" s="13">
        <f t="shared" si="2"/>
        <v>175</v>
      </c>
      <c r="M722" s="14">
        <v>3500.0</v>
      </c>
      <c r="N722" s="14">
        <f t="shared" si="3"/>
        <v>3325</v>
      </c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 ht="15.75" customHeight="1">
      <c r="A723" s="10">
        <v>722.0</v>
      </c>
      <c r="B723" s="10" t="s">
        <v>15</v>
      </c>
      <c r="C723" s="10" t="str">
        <f>VLOOKUP($E723,'Определяем вид'!$A$2:$B$16,2,0)</f>
        <v>Услуга</v>
      </c>
      <c r="D723" s="10" t="s">
        <v>19</v>
      </c>
      <c r="E723" s="10" t="s">
        <v>18</v>
      </c>
      <c r="F723" s="11">
        <v>45683.0</v>
      </c>
      <c r="G723" s="12">
        <f t="shared" si="1"/>
        <v>1</v>
      </c>
      <c r="H723" s="10"/>
      <c r="I723" s="10" t="str">
        <f>IFNA(VLOOKUP($H723,'Промокоды'!$A$2:$B$115,2,0),"")</f>
        <v/>
      </c>
      <c r="J723" s="10" t="str">
        <f>IFNA(VLOOKUP($I723,'Промокоды'!$E$2:$F$8,2,0),"")</f>
        <v/>
      </c>
      <c r="K723" s="10" t="str">
        <f>IFNA(VLOOKUP($H723,'Промокоды'!$A$2:$C$115,3,0),"")</f>
        <v/>
      </c>
      <c r="L723" s="13">
        <f t="shared" si="2"/>
        <v>0</v>
      </c>
      <c r="M723" s="14">
        <v>3500.0</v>
      </c>
      <c r="N723" s="14">
        <f t="shared" si="3"/>
        <v>3500</v>
      </c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ht="15.75" customHeight="1">
      <c r="A724" s="10">
        <v>723.0</v>
      </c>
      <c r="B724" s="10" t="s">
        <v>15</v>
      </c>
      <c r="C724" s="10" t="str">
        <f>VLOOKUP($E724,'Определяем вид'!$A$2:$B$16,2,0)</f>
        <v>Услуга</v>
      </c>
      <c r="D724" s="10" t="s">
        <v>16</v>
      </c>
      <c r="E724" s="10" t="s">
        <v>18</v>
      </c>
      <c r="F724" s="11">
        <v>45683.0</v>
      </c>
      <c r="G724" s="12">
        <f t="shared" si="1"/>
        <v>1</v>
      </c>
      <c r="H724" s="10" t="s">
        <v>105</v>
      </c>
      <c r="I724" s="10">
        <f>IFNA(VLOOKUP($H724,'Промокоды'!$A$2:$B$115,2,0),"")</f>
        <v>4</v>
      </c>
      <c r="J724" s="10" t="str">
        <f>IFNA(VLOOKUP($I724,'Промокоды'!$E$2:$F$8,2,0),"")</f>
        <v>Посты в Telegram</v>
      </c>
      <c r="K724" s="10">
        <f>IFNA(VLOOKUP($H724,'Промокоды'!$A$2:$C$115,3,0),"")</f>
        <v>0.5</v>
      </c>
      <c r="L724" s="13">
        <f t="shared" si="2"/>
        <v>1750</v>
      </c>
      <c r="M724" s="14">
        <v>3500.0</v>
      </c>
      <c r="N724" s="14">
        <f t="shared" si="3"/>
        <v>1750</v>
      </c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 ht="15.75" customHeight="1">
      <c r="A725" s="10">
        <v>724.0</v>
      </c>
      <c r="B725" s="10" t="s">
        <v>15</v>
      </c>
      <c r="C725" s="10" t="str">
        <f>VLOOKUP($E725,'Определяем вид'!$A$2:$B$16,2,0)</f>
        <v>Услуга</v>
      </c>
      <c r="D725" s="10" t="s">
        <v>16</v>
      </c>
      <c r="E725" s="10" t="s">
        <v>21</v>
      </c>
      <c r="F725" s="11">
        <v>45683.0</v>
      </c>
      <c r="G725" s="12">
        <f t="shared" si="1"/>
        <v>1</v>
      </c>
      <c r="H725" s="10" t="s">
        <v>106</v>
      </c>
      <c r="I725" s="10">
        <f>IFNA(VLOOKUP($H725,'Промокоды'!$A$2:$B$115,2,0),"")</f>
        <v>3</v>
      </c>
      <c r="J725" s="10" t="str">
        <f>IFNA(VLOOKUP($I725,'Промокоды'!$E$2:$F$8,2,0),"")</f>
        <v>Поисковые запросы в Яндексе</v>
      </c>
      <c r="K725" s="10">
        <f>IFNA(VLOOKUP($H725,'Промокоды'!$A$2:$C$115,3,0),"")</f>
        <v>0.05</v>
      </c>
      <c r="L725" s="13">
        <f t="shared" si="2"/>
        <v>275</v>
      </c>
      <c r="M725" s="14">
        <v>5500.0</v>
      </c>
      <c r="N725" s="14">
        <f t="shared" si="3"/>
        <v>5225</v>
      </c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 ht="15.75" customHeight="1">
      <c r="A726" s="10">
        <v>725.0</v>
      </c>
      <c r="B726" s="10" t="s">
        <v>15</v>
      </c>
      <c r="C726" s="10" t="str">
        <f>VLOOKUP($E726,'Определяем вид'!$A$2:$B$16,2,0)</f>
        <v>Услуга</v>
      </c>
      <c r="D726" s="10" t="s">
        <v>16</v>
      </c>
      <c r="E726" s="10" t="s">
        <v>18</v>
      </c>
      <c r="F726" s="11">
        <v>45683.0</v>
      </c>
      <c r="G726" s="12">
        <f t="shared" si="1"/>
        <v>1</v>
      </c>
      <c r="H726" s="10"/>
      <c r="I726" s="10" t="str">
        <f>IFNA(VLOOKUP($H726,'Промокоды'!$A$2:$B$115,2,0),"")</f>
        <v/>
      </c>
      <c r="J726" s="10" t="str">
        <f>IFNA(VLOOKUP($I726,'Промокоды'!$E$2:$F$8,2,0),"")</f>
        <v/>
      </c>
      <c r="K726" s="10" t="str">
        <f>IFNA(VLOOKUP($H726,'Промокоды'!$A$2:$C$115,3,0),"")</f>
        <v/>
      </c>
      <c r="L726" s="13">
        <f t="shared" si="2"/>
        <v>0</v>
      </c>
      <c r="M726" s="14">
        <v>3500.0</v>
      </c>
      <c r="N726" s="14">
        <f t="shared" si="3"/>
        <v>3500</v>
      </c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 ht="15.75" customHeight="1">
      <c r="A727" s="10">
        <v>726.0</v>
      </c>
      <c r="B727" s="10" t="s">
        <v>15</v>
      </c>
      <c r="C727" s="10" t="str">
        <f>VLOOKUP($E727,'Определяем вид'!$A$2:$B$16,2,0)</f>
        <v>Услуга</v>
      </c>
      <c r="D727" s="10" t="s">
        <v>16</v>
      </c>
      <c r="E727" s="10" t="s">
        <v>17</v>
      </c>
      <c r="F727" s="11">
        <v>45683.0</v>
      </c>
      <c r="G727" s="12">
        <f t="shared" si="1"/>
        <v>1</v>
      </c>
      <c r="H727" s="10" t="s">
        <v>107</v>
      </c>
      <c r="I727" s="10">
        <f>IFNA(VLOOKUP($H727,'Промокоды'!$A$2:$B$115,2,0),"")</f>
        <v>7</v>
      </c>
      <c r="J727" s="10" t="str">
        <f>IFNA(VLOOKUP($I727,'Промокоды'!$E$2:$F$8,2,0),"")</f>
        <v>Сторис в VK</v>
      </c>
      <c r="K727" s="10">
        <f>IFNA(VLOOKUP($H727,'Промокоды'!$A$2:$C$115,3,0),"")</f>
        <v>0.15</v>
      </c>
      <c r="L727" s="13">
        <f t="shared" si="2"/>
        <v>675</v>
      </c>
      <c r="M727" s="14">
        <v>4500.0</v>
      </c>
      <c r="N727" s="14">
        <f t="shared" si="3"/>
        <v>3825</v>
      </c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 ht="15.75" customHeight="1">
      <c r="A728" s="10">
        <v>727.0</v>
      </c>
      <c r="B728" s="10" t="s">
        <v>25</v>
      </c>
      <c r="C728" s="10" t="str">
        <f>VLOOKUP($E728,'Определяем вид'!$A$2:$B$16,2,0)</f>
        <v>Товар</v>
      </c>
      <c r="D728" s="10" t="s">
        <v>16</v>
      </c>
      <c r="E728" s="10" t="s">
        <v>30</v>
      </c>
      <c r="F728" s="11">
        <v>45683.0</v>
      </c>
      <c r="G728" s="12">
        <f t="shared" si="1"/>
        <v>1</v>
      </c>
      <c r="H728" s="10"/>
      <c r="I728" s="10" t="str">
        <f>IFNA(VLOOKUP($H728,'Промокоды'!$A$2:$B$115,2,0),"")</f>
        <v/>
      </c>
      <c r="J728" s="10" t="str">
        <f>IFNA(VLOOKUP($I728,'Промокоды'!$E$2:$F$8,2,0),"")</f>
        <v/>
      </c>
      <c r="K728" s="10" t="str">
        <f>IFNA(VLOOKUP($H728,'Промокоды'!$A$2:$C$115,3,0),"")</f>
        <v/>
      </c>
      <c r="L728" s="13">
        <f t="shared" si="2"/>
        <v>0</v>
      </c>
      <c r="M728" s="14">
        <v>300.0</v>
      </c>
      <c r="N728" s="14">
        <f t="shared" si="3"/>
        <v>300</v>
      </c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 ht="15.75" customHeight="1">
      <c r="A729" s="10">
        <v>728.0</v>
      </c>
      <c r="B729" s="10" t="s">
        <v>15</v>
      </c>
      <c r="C729" s="10" t="str">
        <f>VLOOKUP($E729,'Определяем вид'!$A$2:$B$16,2,0)</f>
        <v>Услуга</v>
      </c>
      <c r="D729" s="10" t="s">
        <v>16</v>
      </c>
      <c r="E729" s="10" t="s">
        <v>18</v>
      </c>
      <c r="F729" s="11">
        <v>45683.0</v>
      </c>
      <c r="G729" s="12">
        <f t="shared" si="1"/>
        <v>1</v>
      </c>
      <c r="H729" s="10"/>
      <c r="I729" s="10" t="str">
        <f>IFNA(VLOOKUP($H729,'Промокоды'!$A$2:$B$115,2,0),"")</f>
        <v/>
      </c>
      <c r="J729" s="10" t="str">
        <f>IFNA(VLOOKUP($I729,'Промокоды'!$E$2:$F$8,2,0),"")</f>
        <v/>
      </c>
      <c r="K729" s="10" t="str">
        <f>IFNA(VLOOKUP($H729,'Промокоды'!$A$2:$C$115,3,0),"")</f>
        <v/>
      </c>
      <c r="L729" s="13">
        <f t="shared" si="2"/>
        <v>0</v>
      </c>
      <c r="M729" s="14">
        <v>3500.0</v>
      </c>
      <c r="N729" s="14">
        <f t="shared" si="3"/>
        <v>3500</v>
      </c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 ht="15.75" customHeight="1">
      <c r="A730" s="10">
        <v>729.0</v>
      </c>
      <c r="B730" s="10" t="s">
        <v>15</v>
      </c>
      <c r="C730" s="10" t="str">
        <f>VLOOKUP($E730,'Определяем вид'!$A$2:$B$16,2,0)</f>
        <v>Товар</v>
      </c>
      <c r="D730" s="10" t="s">
        <v>16</v>
      </c>
      <c r="E730" s="10" t="s">
        <v>28</v>
      </c>
      <c r="F730" s="11">
        <v>45684.0</v>
      </c>
      <c r="G730" s="12">
        <f t="shared" si="1"/>
        <v>1</v>
      </c>
      <c r="H730" s="10"/>
      <c r="I730" s="10" t="str">
        <f>IFNA(VLOOKUP($H730,'Промокоды'!$A$2:$B$115,2,0),"")</f>
        <v/>
      </c>
      <c r="J730" s="10" t="str">
        <f>IFNA(VLOOKUP($I730,'Промокоды'!$E$2:$F$8,2,0),"")</f>
        <v/>
      </c>
      <c r="K730" s="10" t="str">
        <f>IFNA(VLOOKUP($H730,'Промокоды'!$A$2:$C$115,3,0),"")</f>
        <v/>
      </c>
      <c r="L730" s="13">
        <f t="shared" si="2"/>
        <v>0</v>
      </c>
      <c r="M730" s="14">
        <v>300.0</v>
      </c>
      <c r="N730" s="14">
        <f t="shared" si="3"/>
        <v>300</v>
      </c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 ht="15.75" customHeight="1">
      <c r="A731" s="10">
        <v>730.0</v>
      </c>
      <c r="B731" s="10" t="s">
        <v>15</v>
      </c>
      <c r="C731" s="10" t="str">
        <f>VLOOKUP($E731,'Определяем вид'!$A$2:$B$16,2,0)</f>
        <v>Услуга</v>
      </c>
      <c r="D731" s="10" t="s">
        <v>16</v>
      </c>
      <c r="E731" s="10" t="s">
        <v>18</v>
      </c>
      <c r="F731" s="11">
        <v>45684.0</v>
      </c>
      <c r="G731" s="12">
        <f t="shared" si="1"/>
        <v>1</v>
      </c>
      <c r="H731" s="10"/>
      <c r="I731" s="10" t="str">
        <f>IFNA(VLOOKUP($H731,'Промокоды'!$A$2:$B$115,2,0),"")</f>
        <v/>
      </c>
      <c r="J731" s="10" t="str">
        <f>IFNA(VLOOKUP($I731,'Промокоды'!$E$2:$F$8,2,0),"")</f>
        <v/>
      </c>
      <c r="K731" s="10" t="str">
        <f>IFNA(VLOOKUP($H731,'Промокоды'!$A$2:$C$115,3,0),"")</f>
        <v/>
      </c>
      <c r="L731" s="13">
        <f t="shared" si="2"/>
        <v>0</v>
      </c>
      <c r="M731" s="14">
        <v>3500.0</v>
      </c>
      <c r="N731" s="14">
        <f t="shared" si="3"/>
        <v>3500</v>
      </c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 ht="15.75" customHeight="1">
      <c r="A732" s="10">
        <v>731.0</v>
      </c>
      <c r="B732" s="10" t="s">
        <v>15</v>
      </c>
      <c r="C732" s="10" t="str">
        <f>VLOOKUP($E732,'Определяем вид'!$A$2:$B$16,2,0)</f>
        <v>Услуга</v>
      </c>
      <c r="D732" s="10" t="s">
        <v>19</v>
      </c>
      <c r="E732" s="10" t="s">
        <v>17</v>
      </c>
      <c r="F732" s="11">
        <v>45684.0</v>
      </c>
      <c r="G732" s="12">
        <f t="shared" si="1"/>
        <v>1</v>
      </c>
      <c r="H732" s="10" t="s">
        <v>108</v>
      </c>
      <c r="I732" s="10">
        <f>IFNA(VLOOKUP($H732,'Промокоды'!$A$2:$B$115,2,0),"")</f>
        <v>3</v>
      </c>
      <c r="J732" s="10" t="str">
        <f>IFNA(VLOOKUP($I732,'Промокоды'!$E$2:$F$8,2,0),"")</f>
        <v>Поисковые запросы в Яндексе</v>
      </c>
      <c r="K732" s="10">
        <f>IFNA(VLOOKUP($H732,'Промокоды'!$A$2:$C$115,3,0),"")</f>
        <v>0.05</v>
      </c>
      <c r="L732" s="13">
        <f t="shared" si="2"/>
        <v>225</v>
      </c>
      <c r="M732" s="14">
        <v>4500.0</v>
      </c>
      <c r="N732" s="14">
        <f t="shared" si="3"/>
        <v>4275</v>
      </c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 ht="15.75" customHeight="1">
      <c r="A733" s="10">
        <v>732.0</v>
      </c>
      <c r="B733" s="10" t="s">
        <v>15</v>
      </c>
      <c r="C733" s="10" t="str">
        <f>VLOOKUP($E733,'Определяем вид'!$A$2:$B$16,2,0)</f>
        <v>Услуга</v>
      </c>
      <c r="D733" s="10" t="s">
        <v>16</v>
      </c>
      <c r="E733" s="10" t="s">
        <v>17</v>
      </c>
      <c r="F733" s="11">
        <v>45684.0</v>
      </c>
      <c r="G733" s="12">
        <f t="shared" si="1"/>
        <v>1</v>
      </c>
      <c r="H733" s="10"/>
      <c r="I733" s="10" t="str">
        <f>IFNA(VLOOKUP($H733,'Промокоды'!$A$2:$B$115,2,0),"")</f>
        <v/>
      </c>
      <c r="J733" s="10" t="str">
        <f>IFNA(VLOOKUP($I733,'Промокоды'!$E$2:$F$8,2,0),"")</f>
        <v/>
      </c>
      <c r="K733" s="10" t="str">
        <f>IFNA(VLOOKUP($H733,'Промокоды'!$A$2:$C$115,3,0),"")</f>
        <v/>
      </c>
      <c r="L733" s="13">
        <f t="shared" si="2"/>
        <v>0</v>
      </c>
      <c r="M733" s="14">
        <v>4500.0</v>
      </c>
      <c r="N733" s="14">
        <f t="shared" si="3"/>
        <v>4500</v>
      </c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 ht="15.75" customHeight="1">
      <c r="A734" s="10">
        <v>733.0</v>
      </c>
      <c r="B734" s="10" t="s">
        <v>25</v>
      </c>
      <c r="C734" s="10" t="str">
        <f>VLOOKUP($E734,'Определяем вид'!$A$2:$B$16,2,0)</f>
        <v>Товар</v>
      </c>
      <c r="D734" s="10" t="s">
        <v>16</v>
      </c>
      <c r="E734" s="10" t="s">
        <v>33</v>
      </c>
      <c r="F734" s="11">
        <v>45684.0</v>
      </c>
      <c r="G734" s="12">
        <f t="shared" si="1"/>
        <v>1</v>
      </c>
      <c r="H734" s="10"/>
      <c r="I734" s="10" t="str">
        <f>IFNA(VLOOKUP($H734,'Промокоды'!$A$2:$B$115,2,0),"")</f>
        <v/>
      </c>
      <c r="J734" s="10" t="str">
        <f>IFNA(VLOOKUP($I734,'Промокоды'!$E$2:$F$8,2,0),"")</f>
        <v/>
      </c>
      <c r="K734" s="10" t="str">
        <f>IFNA(VLOOKUP($H734,'Промокоды'!$A$2:$C$115,3,0),"")</f>
        <v/>
      </c>
      <c r="L734" s="13">
        <f t="shared" si="2"/>
        <v>0</v>
      </c>
      <c r="M734" s="14">
        <v>1000.0</v>
      </c>
      <c r="N734" s="14">
        <f t="shared" si="3"/>
        <v>1000</v>
      </c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 ht="15.75" customHeight="1">
      <c r="A735" s="10">
        <v>734.0</v>
      </c>
      <c r="B735" s="10" t="s">
        <v>15</v>
      </c>
      <c r="C735" s="10" t="str">
        <f>VLOOKUP($E735,'Определяем вид'!$A$2:$B$16,2,0)</f>
        <v>Товар</v>
      </c>
      <c r="D735" s="10" t="s">
        <v>16</v>
      </c>
      <c r="E735" s="10" t="s">
        <v>28</v>
      </c>
      <c r="F735" s="11">
        <v>45684.0</v>
      </c>
      <c r="G735" s="12">
        <f t="shared" si="1"/>
        <v>1</v>
      </c>
      <c r="H735" s="10"/>
      <c r="I735" s="10" t="str">
        <f>IFNA(VLOOKUP($H735,'Промокоды'!$A$2:$B$115,2,0),"")</f>
        <v/>
      </c>
      <c r="J735" s="10" t="str">
        <f>IFNA(VLOOKUP($I735,'Промокоды'!$E$2:$F$8,2,0),"")</f>
        <v/>
      </c>
      <c r="K735" s="10" t="str">
        <f>IFNA(VLOOKUP($H735,'Промокоды'!$A$2:$C$115,3,0),"")</f>
        <v/>
      </c>
      <c r="L735" s="13">
        <f t="shared" si="2"/>
        <v>0</v>
      </c>
      <c r="M735" s="14">
        <v>300.0</v>
      </c>
      <c r="N735" s="14">
        <f t="shared" si="3"/>
        <v>300</v>
      </c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 ht="15.75" customHeight="1">
      <c r="A736" s="10">
        <v>735.0</v>
      </c>
      <c r="B736" s="10" t="s">
        <v>15</v>
      </c>
      <c r="C736" s="10" t="str">
        <f>VLOOKUP($E736,'Определяем вид'!$A$2:$B$16,2,0)</f>
        <v>Услуга</v>
      </c>
      <c r="D736" s="10" t="s">
        <v>16</v>
      </c>
      <c r="E736" s="10" t="s">
        <v>18</v>
      </c>
      <c r="F736" s="11">
        <v>45684.0</v>
      </c>
      <c r="G736" s="12">
        <f t="shared" si="1"/>
        <v>1</v>
      </c>
      <c r="H736" s="10"/>
      <c r="I736" s="10" t="str">
        <f>IFNA(VLOOKUP($H736,'Промокоды'!$A$2:$B$115,2,0),"")</f>
        <v/>
      </c>
      <c r="J736" s="10" t="str">
        <f>IFNA(VLOOKUP($I736,'Промокоды'!$E$2:$F$8,2,0),"")</f>
        <v/>
      </c>
      <c r="K736" s="10" t="str">
        <f>IFNA(VLOOKUP($H736,'Промокоды'!$A$2:$C$115,3,0),"")</f>
        <v/>
      </c>
      <c r="L736" s="13">
        <f t="shared" si="2"/>
        <v>0</v>
      </c>
      <c r="M736" s="14">
        <v>3500.0</v>
      </c>
      <c r="N736" s="14">
        <f t="shared" si="3"/>
        <v>3500</v>
      </c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 ht="15.75" customHeight="1">
      <c r="A737" s="10">
        <v>736.0</v>
      </c>
      <c r="B737" s="10" t="s">
        <v>15</v>
      </c>
      <c r="C737" s="10" t="str">
        <f>VLOOKUP($E737,'Определяем вид'!$A$2:$B$16,2,0)</f>
        <v>Услуга</v>
      </c>
      <c r="D737" s="10" t="s">
        <v>16</v>
      </c>
      <c r="E737" s="10" t="s">
        <v>18</v>
      </c>
      <c r="F737" s="11">
        <v>45684.0</v>
      </c>
      <c r="G737" s="12">
        <f t="shared" si="1"/>
        <v>1</v>
      </c>
      <c r="H737" s="10"/>
      <c r="I737" s="10" t="str">
        <f>IFNA(VLOOKUP($H737,'Промокоды'!$A$2:$B$115,2,0),"")</f>
        <v/>
      </c>
      <c r="J737" s="10" t="str">
        <f>IFNA(VLOOKUP($I737,'Промокоды'!$E$2:$F$8,2,0),"")</f>
        <v/>
      </c>
      <c r="K737" s="10" t="str">
        <f>IFNA(VLOOKUP($H737,'Промокоды'!$A$2:$C$115,3,0),"")</f>
        <v/>
      </c>
      <c r="L737" s="13">
        <f t="shared" si="2"/>
        <v>0</v>
      </c>
      <c r="M737" s="14">
        <v>3500.0</v>
      </c>
      <c r="N737" s="14">
        <f t="shared" si="3"/>
        <v>3500</v>
      </c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 ht="15.75" customHeight="1">
      <c r="A738" s="10">
        <v>737.0</v>
      </c>
      <c r="B738" s="10" t="s">
        <v>25</v>
      </c>
      <c r="C738" s="10" t="str">
        <f>VLOOKUP($E738,'Определяем вид'!$A$2:$B$16,2,0)</f>
        <v>Товар</v>
      </c>
      <c r="D738" s="10" t="s">
        <v>16</v>
      </c>
      <c r="E738" s="10" t="s">
        <v>35</v>
      </c>
      <c r="F738" s="11">
        <v>45684.0</v>
      </c>
      <c r="G738" s="12">
        <f t="shared" si="1"/>
        <v>1</v>
      </c>
      <c r="H738" s="10"/>
      <c r="I738" s="10" t="str">
        <f>IFNA(VLOOKUP($H738,'Промокоды'!$A$2:$B$115,2,0),"")</f>
        <v/>
      </c>
      <c r="J738" s="10" t="str">
        <f>IFNA(VLOOKUP($I738,'Промокоды'!$E$2:$F$8,2,0),"")</f>
        <v/>
      </c>
      <c r="K738" s="10" t="str">
        <f>IFNA(VLOOKUP($H738,'Промокоды'!$A$2:$C$115,3,0),"")</f>
        <v/>
      </c>
      <c r="L738" s="13">
        <f t="shared" si="2"/>
        <v>0</v>
      </c>
      <c r="M738" s="14">
        <v>500.0</v>
      </c>
      <c r="N738" s="14">
        <f t="shared" si="3"/>
        <v>500</v>
      </c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 ht="15.75" customHeight="1">
      <c r="A739" s="10">
        <v>738.0</v>
      </c>
      <c r="B739" s="10" t="s">
        <v>15</v>
      </c>
      <c r="C739" s="10" t="str">
        <f>VLOOKUP($E739,'Определяем вид'!$A$2:$B$16,2,0)</f>
        <v>Услуга</v>
      </c>
      <c r="D739" s="10" t="s">
        <v>19</v>
      </c>
      <c r="E739" s="10" t="s">
        <v>17</v>
      </c>
      <c r="F739" s="11">
        <v>45684.0</v>
      </c>
      <c r="G739" s="12">
        <f t="shared" si="1"/>
        <v>1</v>
      </c>
      <c r="H739" s="10" t="s">
        <v>109</v>
      </c>
      <c r="I739" s="10">
        <f>IFNA(VLOOKUP($H739,'Промокоды'!$A$2:$B$115,2,0),"")</f>
        <v>5</v>
      </c>
      <c r="J739" s="10" t="str">
        <f>IFNA(VLOOKUP($I739,'Промокоды'!$E$2:$F$8,2,0),"")</f>
        <v>Посты в VK</v>
      </c>
      <c r="K739" s="10">
        <f>IFNA(VLOOKUP($H739,'Промокоды'!$A$2:$C$115,3,0),"")</f>
        <v>0.15</v>
      </c>
      <c r="L739" s="13">
        <f t="shared" si="2"/>
        <v>675</v>
      </c>
      <c r="M739" s="14">
        <v>4500.0</v>
      </c>
      <c r="N739" s="14">
        <f t="shared" si="3"/>
        <v>3825</v>
      </c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 ht="15.75" customHeight="1">
      <c r="A740" s="10">
        <v>739.0</v>
      </c>
      <c r="B740" s="10" t="s">
        <v>15</v>
      </c>
      <c r="C740" s="10" t="str">
        <f>VLOOKUP($E740,'Определяем вид'!$A$2:$B$16,2,0)</f>
        <v>Услуга</v>
      </c>
      <c r="D740" s="10" t="s">
        <v>16</v>
      </c>
      <c r="E740" s="10" t="s">
        <v>21</v>
      </c>
      <c r="F740" s="11">
        <v>45684.0</v>
      </c>
      <c r="G740" s="12">
        <f t="shared" si="1"/>
        <v>1</v>
      </c>
      <c r="H740" s="10"/>
      <c r="I740" s="10" t="str">
        <f>IFNA(VLOOKUP($H740,'Промокоды'!$A$2:$B$115,2,0),"")</f>
        <v/>
      </c>
      <c r="J740" s="10" t="str">
        <f>IFNA(VLOOKUP($I740,'Промокоды'!$E$2:$F$8,2,0),"")</f>
        <v/>
      </c>
      <c r="K740" s="10" t="str">
        <f>IFNA(VLOOKUP($H740,'Промокоды'!$A$2:$C$115,3,0),"")</f>
        <v/>
      </c>
      <c r="L740" s="13">
        <f t="shared" si="2"/>
        <v>0</v>
      </c>
      <c r="M740" s="14">
        <v>5500.0</v>
      </c>
      <c r="N740" s="14">
        <f t="shared" si="3"/>
        <v>5500</v>
      </c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 ht="15.75" customHeight="1">
      <c r="A741" s="10">
        <v>740.0</v>
      </c>
      <c r="B741" s="10" t="s">
        <v>15</v>
      </c>
      <c r="C741" s="10" t="str">
        <f>VLOOKUP($E741,'Определяем вид'!$A$2:$B$16,2,0)</f>
        <v>Услуга</v>
      </c>
      <c r="D741" s="16" t="s">
        <v>16</v>
      </c>
      <c r="E741" s="10" t="s">
        <v>21</v>
      </c>
      <c r="F741" s="11">
        <v>45684.0</v>
      </c>
      <c r="G741" s="12">
        <f t="shared" si="1"/>
        <v>1</v>
      </c>
      <c r="H741" s="10"/>
      <c r="I741" s="10" t="str">
        <f>IFNA(VLOOKUP($H741,'Промокоды'!$A$2:$B$115,2,0),"")</f>
        <v/>
      </c>
      <c r="J741" s="10" t="str">
        <f>IFNA(VLOOKUP($I741,'Промокоды'!$E$2:$F$8,2,0),"")</f>
        <v/>
      </c>
      <c r="K741" s="10" t="str">
        <f>IFNA(VLOOKUP($H741,'Промокоды'!$A$2:$C$115,3,0),"")</f>
        <v/>
      </c>
      <c r="L741" s="13">
        <f t="shared" si="2"/>
        <v>0</v>
      </c>
      <c r="M741" s="14">
        <v>5500.0</v>
      </c>
      <c r="N741" s="14">
        <f t="shared" si="3"/>
        <v>5500</v>
      </c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 ht="15.75" customHeight="1">
      <c r="A742" s="10">
        <v>741.0</v>
      </c>
      <c r="B742" s="10" t="s">
        <v>15</v>
      </c>
      <c r="C742" s="10" t="str">
        <f>VLOOKUP($E742,'Определяем вид'!$A$2:$B$16,2,0)</f>
        <v>Товар</v>
      </c>
      <c r="D742" s="10" t="s">
        <v>19</v>
      </c>
      <c r="E742" s="10" t="s">
        <v>23</v>
      </c>
      <c r="F742" s="11">
        <v>45684.0</v>
      </c>
      <c r="G742" s="12">
        <f t="shared" si="1"/>
        <v>1</v>
      </c>
      <c r="H742" s="10"/>
      <c r="I742" s="10" t="str">
        <f>IFNA(VLOOKUP($H742,'Промокоды'!$A$2:$B$115,2,0),"")</f>
        <v/>
      </c>
      <c r="J742" s="10" t="str">
        <f>IFNA(VLOOKUP($I742,'Промокоды'!$E$2:$F$8,2,0),"")</f>
        <v/>
      </c>
      <c r="K742" s="10" t="str">
        <f>IFNA(VLOOKUP($H742,'Промокоды'!$A$2:$C$115,3,0),"")</f>
        <v/>
      </c>
      <c r="L742" s="13">
        <f t="shared" si="2"/>
        <v>0</v>
      </c>
      <c r="M742" s="14">
        <v>1000.0</v>
      </c>
      <c r="N742" s="14">
        <f t="shared" si="3"/>
        <v>1000</v>
      </c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 ht="15.75" customHeight="1">
      <c r="A743" s="10">
        <v>742.0</v>
      </c>
      <c r="B743" s="10" t="s">
        <v>15</v>
      </c>
      <c r="C743" s="10" t="str">
        <f>VLOOKUP($E743,'Определяем вид'!$A$2:$B$16,2,0)</f>
        <v>Товар</v>
      </c>
      <c r="D743" s="10" t="s">
        <v>16</v>
      </c>
      <c r="E743" s="10" t="s">
        <v>23</v>
      </c>
      <c r="F743" s="11">
        <v>45684.0</v>
      </c>
      <c r="G743" s="12">
        <f t="shared" si="1"/>
        <v>1</v>
      </c>
      <c r="H743" s="10"/>
      <c r="I743" s="10" t="str">
        <f>IFNA(VLOOKUP($H743,'Промокоды'!$A$2:$B$115,2,0),"")</f>
        <v/>
      </c>
      <c r="J743" s="10" t="str">
        <f>IFNA(VLOOKUP($I743,'Промокоды'!$E$2:$F$8,2,0),"")</f>
        <v/>
      </c>
      <c r="K743" s="10" t="str">
        <f>IFNA(VLOOKUP($H743,'Промокоды'!$A$2:$C$115,3,0),"")</f>
        <v/>
      </c>
      <c r="L743" s="13">
        <f t="shared" si="2"/>
        <v>0</v>
      </c>
      <c r="M743" s="14">
        <v>1000.0</v>
      </c>
      <c r="N743" s="14">
        <f t="shared" si="3"/>
        <v>1000</v>
      </c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 ht="15.75" customHeight="1">
      <c r="A744" s="10">
        <v>743.0</v>
      </c>
      <c r="B744" s="10" t="s">
        <v>15</v>
      </c>
      <c r="C744" s="10" t="str">
        <f>VLOOKUP($E744,'Определяем вид'!$A$2:$B$16,2,0)</f>
        <v>Услуга</v>
      </c>
      <c r="D744" s="10" t="s">
        <v>19</v>
      </c>
      <c r="E744" s="10" t="s">
        <v>17</v>
      </c>
      <c r="F744" s="11">
        <v>45684.0</v>
      </c>
      <c r="G744" s="12">
        <f t="shared" si="1"/>
        <v>1</v>
      </c>
      <c r="H744" s="10"/>
      <c r="I744" s="10" t="str">
        <f>IFNA(VLOOKUP($H744,'Промокоды'!$A$2:$B$115,2,0),"")</f>
        <v/>
      </c>
      <c r="J744" s="10" t="str">
        <f>IFNA(VLOOKUP($I744,'Промокоды'!$E$2:$F$8,2,0),"")</f>
        <v/>
      </c>
      <c r="K744" s="10" t="str">
        <f>IFNA(VLOOKUP($H744,'Промокоды'!$A$2:$C$115,3,0),"")</f>
        <v/>
      </c>
      <c r="L744" s="13">
        <f t="shared" si="2"/>
        <v>0</v>
      </c>
      <c r="M744" s="14">
        <v>4500.0</v>
      </c>
      <c r="N744" s="14">
        <f t="shared" si="3"/>
        <v>4500</v>
      </c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 ht="15.75" customHeight="1">
      <c r="A745" s="10">
        <v>744.0</v>
      </c>
      <c r="B745" s="10" t="s">
        <v>15</v>
      </c>
      <c r="C745" s="10" t="str">
        <f>VLOOKUP($E745,'Определяем вид'!$A$2:$B$16,2,0)</f>
        <v>Услуга</v>
      </c>
      <c r="D745" s="10" t="s">
        <v>16</v>
      </c>
      <c r="E745" s="10" t="s">
        <v>17</v>
      </c>
      <c r="F745" s="11">
        <v>45684.0</v>
      </c>
      <c r="G745" s="12">
        <f t="shared" si="1"/>
        <v>1</v>
      </c>
      <c r="H745" s="10" t="s">
        <v>110</v>
      </c>
      <c r="I745" s="10">
        <f>IFNA(VLOOKUP($H745,'Промокоды'!$A$2:$B$115,2,0),"")</f>
        <v>7</v>
      </c>
      <c r="J745" s="10" t="str">
        <f>IFNA(VLOOKUP($I745,'Промокоды'!$E$2:$F$8,2,0),"")</f>
        <v>Сторис в VK</v>
      </c>
      <c r="K745" s="10">
        <f>IFNA(VLOOKUP($H745,'Промокоды'!$A$2:$C$115,3,0),"")</f>
        <v>0.15</v>
      </c>
      <c r="L745" s="13">
        <f t="shared" si="2"/>
        <v>675</v>
      </c>
      <c r="M745" s="14">
        <v>4500.0</v>
      </c>
      <c r="N745" s="14">
        <f t="shared" si="3"/>
        <v>3825</v>
      </c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 ht="15.75" customHeight="1">
      <c r="A746" s="10">
        <v>745.0</v>
      </c>
      <c r="B746" s="10" t="s">
        <v>15</v>
      </c>
      <c r="C746" s="10" t="str">
        <f>VLOOKUP($E746,'Определяем вид'!$A$2:$B$16,2,0)</f>
        <v>Товар</v>
      </c>
      <c r="D746" s="10" t="s">
        <v>19</v>
      </c>
      <c r="E746" s="10" t="s">
        <v>28</v>
      </c>
      <c r="F746" s="11">
        <v>45684.0</v>
      </c>
      <c r="G746" s="12">
        <f t="shared" si="1"/>
        <v>1</v>
      </c>
      <c r="H746" s="10"/>
      <c r="I746" s="10" t="str">
        <f>IFNA(VLOOKUP($H746,'Промокоды'!$A$2:$B$115,2,0),"")</f>
        <v/>
      </c>
      <c r="J746" s="10" t="str">
        <f>IFNA(VLOOKUP($I746,'Промокоды'!$E$2:$F$8,2,0),"")</f>
        <v/>
      </c>
      <c r="K746" s="10" t="str">
        <f>IFNA(VLOOKUP($H746,'Промокоды'!$A$2:$C$115,3,0),"")</f>
        <v/>
      </c>
      <c r="L746" s="13">
        <f t="shared" si="2"/>
        <v>0</v>
      </c>
      <c r="M746" s="14">
        <v>300.0</v>
      </c>
      <c r="N746" s="14">
        <f t="shared" si="3"/>
        <v>300</v>
      </c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ht="15.75" customHeight="1">
      <c r="A747" s="10">
        <v>746.0</v>
      </c>
      <c r="B747" s="10" t="s">
        <v>25</v>
      </c>
      <c r="C747" s="10" t="str">
        <f>VLOOKUP($E747,'Определяем вид'!$A$2:$B$16,2,0)</f>
        <v>Товар</v>
      </c>
      <c r="D747" s="16" t="s">
        <v>16</v>
      </c>
      <c r="E747" s="10" t="s">
        <v>33</v>
      </c>
      <c r="F747" s="11">
        <v>45684.0</v>
      </c>
      <c r="G747" s="12">
        <f t="shared" si="1"/>
        <v>1</v>
      </c>
      <c r="H747" s="10"/>
      <c r="I747" s="10" t="str">
        <f>IFNA(VLOOKUP($H747,'Промокоды'!$A$2:$B$115,2,0),"")</f>
        <v/>
      </c>
      <c r="J747" s="10" t="str">
        <f>IFNA(VLOOKUP($I747,'Промокоды'!$E$2:$F$8,2,0),"")</f>
        <v/>
      </c>
      <c r="K747" s="10" t="str">
        <f>IFNA(VLOOKUP($H747,'Промокоды'!$A$2:$C$115,3,0),"")</f>
        <v/>
      </c>
      <c r="L747" s="13">
        <f t="shared" si="2"/>
        <v>0</v>
      </c>
      <c r="M747" s="14">
        <v>1000.0</v>
      </c>
      <c r="N747" s="14">
        <f t="shared" si="3"/>
        <v>1000</v>
      </c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 ht="15.75" customHeight="1">
      <c r="A748" s="10">
        <v>747.0</v>
      </c>
      <c r="B748" s="10" t="s">
        <v>15</v>
      </c>
      <c r="C748" s="10" t="str">
        <f>VLOOKUP($E748,'Определяем вид'!$A$2:$B$16,2,0)</f>
        <v>Услуга</v>
      </c>
      <c r="D748" s="10" t="s">
        <v>19</v>
      </c>
      <c r="E748" s="10" t="s">
        <v>17</v>
      </c>
      <c r="F748" s="11">
        <v>45684.0</v>
      </c>
      <c r="G748" s="12">
        <f t="shared" si="1"/>
        <v>1</v>
      </c>
      <c r="H748" s="10"/>
      <c r="I748" s="10" t="str">
        <f>IFNA(VLOOKUP($H748,'Промокоды'!$A$2:$B$115,2,0),"")</f>
        <v/>
      </c>
      <c r="J748" s="10" t="str">
        <f>IFNA(VLOOKUP($I748,'Промокоды'!$E$2:$F$8,2,0),"")</f>
        <v/>
      </c>
      <c r="K748" s="10" t="str">
        <f>IFNA(VLOOKUP($H748,'Промокоды'!$A$2:$C$115,3,0),"")</f>
        <v/>
      </c>
      <c r="L748" s="13">
        <f t="shared" si="2"/>
        <v>0</v>
      </c>
      <c r="M748" s="14">
        <v>4500.0</v>
      </c>
      <c r="N748" s="14">
        <f t="shared" si="3"/>
        <v>4500</v>
      </c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 ht="15.75" customHeight="1">
      <c r="A749" s="10">
        <v>748.0</v>
      </c>
      <c r="B749" s="10" t="s">
        <v>15</v>
      </c>
      <c r="C749" s="10" t="str">
        <f>VLOOKUP($E749,'Определяем вид'!$A$2:$B$16,2,0)</f>
        <v>Услуга</v>
      </c>
      <c r="D749" s="10" t="s">
        <v>16</v>
      </c>
      <c r="E749" s="10" t="s">
        <v>18</v>
      </c>
      <c r="F749" s="11">
        <v>45684.0</v>
      </c>
      <c r="G749" s="12">
        <f t="shared" si="1"/>
        <v>1</v>
      </c>
      <c r="H749" s="10" t="s">
        <v>111</v>
      </c>
      <c r="I749" s="10">
        <f>IFNA(VLOOKUP($H749,'Промокоды'!$A$2:$B$115,2,0),"")</f>
        <v>1</v>
      </c>
      <c r="J749" s="10" t="str">
        <f>IFNA(VLOOKUP($I749,'Промокоды'!$E$2:$F$8,2,0),"")</f>
        <v>Обещаем скидки</v>
      </c>
      <c r="K749" s="10">
        <f>IFNA(VLOOKUP($H749,'Промокоды'!$A$2:$C$115,3,0),"")</f>
        <v>0.1</v>
      </c>
      <c r="L749" s="13">
        <f t="shared" si="2"/>
        <v>350</v>
      </c>
      <c r="M749" s="14">
        <v>3500.0</v>
      </c>
      <c r="N749" s="14">
        <f t="shared" si="3"/>
        <v>3150</v>
      </c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ht="15.75" customHeight="1">
      <c r="A750" s="10">
        <v>749.0</v>
      </c>
      <c r="B750" s="10" t="s">
        <v>15</v>
      </c>
      <c r="C750" s="10" t="str">
        <f>VLOOKUP($E750,'Определяем вид'!$A$2:$B$16,2,0)</f>
        <v>Услуга</v>
      </c>
      <c r="D750" s="10" t="s">
        <v>16</v>
      </c>
      <c r="E750" s="10" t="s">
        <v>17</v>
      </c>
      <c r="F750" s="11">
        <v>45684.0</v>
      </c>
      <c r="G750" s="12">
        <f t="shared" si="1"/>
        <v>1</v>
      </c>
      <c r="H750" s="10"/>
      <c r="I750" s="10" t="str">
        <f>IFNA(VLOOKUP($H750,'Промокоды'!$A$2:$B$115,2,0),"")</f>
        <v/>
      </c>
      <c r="J750" s="10" t="str">
        <f>IFNA(VLOOKUP($I750,'Промокоды'!$E$2:$F$8,2,0),"")</f>
        <v/>
      </c>
      <c r="K750" s="10" t="str">
        <f>IFNA(VLOOKUP($H750,'Промокоды'!$A$2:$C$115,3,0),"")</f>
        <v/>
      </c>
      <c r="L750" s="13">
        <f t="shared" si="2"/>
        <v>0</v>
      </c>
      <c r="M750" s="14">
        <v>4500.0</v>
      </c>
      <c r="N750" s="14">
        <f t="shared" si="3"/>
        <v>4500</v>
      </c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 ht="15.75" customHeight="1">
      <c r="A751" s="10">
        <v>750.0</v>
      </c>
      <c r="B751" s="10" t="s">
        <v>15</v>
      </c>
      <c r="C751" s="10" t="str">
        <f>VLOOKUP($E751,'Определяем вид'!$A$2:$B$16,2,0)</f>
        <v>Услуга</v>
      </c>
      <c r="D751" s="10" t="s">
        <v>16</v>
      </c>
      <c r="E751" s="10" t="s">
        <v>21</v>
      </c>
      <c r="F751" s="11">
        <v>45684.0</v>
      </c>
      <c r="G751" s="12">
        <f t="shared" si="1"/>
        <v>1</v>
      </c>
      <c r="H751" s="10"/>
      <c r="I751" s="10" t="str">
        <f>IFNA(VLOOKUP($H751,'Промокоды'!$A$2:$B$115,2,0),"")</f>
        <v/>
      </c>
      <c r="J751" s="10" t="str">
        <f>IFNA(VLOOKUP($I751,'Промокоды'!$E$2:$F$8,2,0),"")</f>
        <v/>
      </c>
      <c r="K751" s="10" t="str">
        <f>IFNA(VLOOKUP($H751,'Промокоды'!$A$2:$C$115,3,0),"")</f>
        <v/>
      </c>
      <c r="L751" s="13">
        <f t="shared" si="2"/>
        <v>0</v>
      </c>
      <c r="M751" s="14">
        <v>5500.0</v>
      </c>
      <c r="N751" s="14">
        <f t="shared" si="3"/>
        <v>5500</v>
      </c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 ht="15.75" customHeight="1">
      <c r="A752" s="10">
        <v>751.0</v>
      </c>
      <c r="B752" s="10" t="s">
        <v>15</v>
      </c>
      <c r="C752" s="10" t="str">
        <f>VLOOKUP($E752,'Определяем вид'!$A$2:$B$16,2,0)</f>
        <v>Услуга</v>
      </c>
      <c r="D752" s="10" t="s">
        <v>16</v>
      </c>
      <c r="E752" s="10" t="s">
        <v>18</v>
      </c>
      <c r="F752" s="11">
        <v>45684.0</v>
      </c>
      <c r="G752" s="12">
        <f t="shared" si="1"/>
        <v>1</v>
      </c>
      <c r="H752" s="10"/>
      <c r="I752" s="10" t="str">
        <f>IFNA(VLOOKUP($H752,'Промокоды'!$A$2:$B$115,2,0),"")</f>
        <v/>
      </c>
      <c r="J752" s="10" t="str">
        <f>IFNA(VLOOKUP($I752,'Промокоды'!$E$2:$F$8,2,0),"")</f>
        <v/>
      </c>
      <c r="K752" s="10" t="str">
        <f>IFNA(VLOOKUP($H752,'Промокоды'!$A$2:$C$115,3,0),"")</f>
        <v/>
      </c>
      <c r="L752" s="13">
        <f t="shared" si="2"/>
        <v>0</v>
      </c>
      <c r="M752" s="14">
        <v>3500.0</v>
      </c>
      <c r="N752" s="14">
        <f t="shared" si="3"/>
        <v>3500</v>
      </c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 ht="15.75" customHeight="1">
      <c r="A753" s="10">
        <v>752.0</v>
      </c>
      <c r="B753" s="10" t="s">
        <v>15</v>
      </c>
      <c r="C753" s="10" t="str">
        <f>VLOOKUP($E753,'Определяем вид'!$A$2:$B$16,2,0)</f>
        <v>Услуга</v>
      </c>
      <c r="D753" s="10" t="s">
        <v>16</v>
      </c>
      <c r="E753" s="10" t="s">
        <v>17</v>
      </c>
      <c r="F753" s="11">
        <v>45684.0</v>
      </c>
      <c r="G753" s="12">
        <f t="shared" si="1"/>
        <v>1</v>
      </c>
      <c r="H753" s="10"/>
      <c r="I753" s="10" t="str">
        <f>IFNA(VLOOKUP($H753,'Промокоды'!$A$2:$B$115,2,0),"")</f>
        <v/>
      </c>
      <c r="J753" s="10" t="str">
        <f>IFNA(VLOOKUP($I753,'Промокоды'!$E$2:$F$8,2,0),"")</f>
        <v/>
      </c>
      <c r="K753" s="10" t="str">
        <f>IFNA(VLOOKUP($H753,'Промокоды'!$A$2:$C$115,3,0),"")</f>
        <v/>
      </c>
      <c r="L753" s="13">
        <f t="shared" si="2"/>
        <v>0</v>
      </c>
      <c r="M753" s="14">
        <v>4500.0</v>
      </c>
      <c r="N753" s="14">
        <f t="shared" si="3"/>
        <v>4500</v>
      </c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 ht="15.75" customHeight="1">
      <c r="A754" s="10">
        <v>753.0</v>
      </c>
      <c r="B754" s="10" t="s">
        <v>15</v>
      </c>
      <c r="C754" s="10" t="str">
        <f>VLOOKUP($E754,'Определяем вид'!$A$2:$B$16,2,0)</f>
        <v>Услуга</v>
      </c>
      <c r="D754" s="10" t="s">
        <v>16</v>
      </c>
      <c r="E754" s="10" t="s">
        <v>17</v>
      </c>
      <c r="F754" s="11">
        <v>45684.0</v>
      </c>
      <c r="G754" s="12">
        <f t="shared" si="1"/>
        <v>1</v>
      </c>
      <c r="H754" s="10"/>
      <c r="I754" s="10" t="str">
        <f>IFNA(VLOOKUP($H754,'Промокоды'!$A$2:$B$115,2,0),"")</f>
        <v/>
      </c>
      <c r="J754" s="10" t="str">
        <f>IFNA(VLOOKUP($I754,'Промокоды'!$E$2:$F$8,2,0),"")</f>
        <v/>
      </c>
      <c r="K754" s="10" t="str">
        <f>IFNA(VLOOKUP($H754,'Промокоды'!$A$2:$C$115,3,0),"")</f>
        <v/>
      </c>
      <c r="L754" s="13">
        <f t="shared" si="2"/>
        <v>0</v>
      </c>
      <c r="M754" s="14">
        <v>4500.0</v>
      </c>
      <c r="N754" s="14">
        <f t="shared" si="3"/>
        <v>4500</v>
      </c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 ht="15.75" customHeight="1">
      <c r="A755" s="10">
        <v>754.0</v>
      </c>
      <c r="B755" s="10" t="s">
        <v>15</v>
      </c>
      <c r="C755" s="10" t="str">
        <f>VLOOKUP($E755,'Определяем вид'!$A$2:$B$16,2,0)</f>
        <v>Услуга</v>
      </c>
      <c r="D755" s="10" t="s">
        <v>16</v>
      </c>
      <c r="E755" s="10" t="s">
        <v>21</v>
      </c>
      <c r="F755" s="11">
        <v>45684.0</v>
      </c>
      <c r="G755" s="12">
        <f t="shared" si="1"/>
        <v>1</v>
      </c>
      <c r="H755" s="10"/>
      <c r="I755" s="10" t="str">
        <f>IFNA(VLOOKUP($H755,'Промокоды'!$A$2:$B$115,2,0),"")</f>
        <v/>
      </c>
      <c r="J755" s="10" t="str">
        <f>IFNA(VLOOKUP($I755,'Промокоды'!$E$2:$F$8,2,0),"")</f>
        <v/>
      </c>
      <c r="K755" s="10" t="str">
        <f>IFNA(VLOOKUP($H755,'Промокоды'!$A$2:$C$115,3,0),"")</f>
        <v/>
      </c>
      <c r="L755" s="13">
        <f t="shared" si="2"/>
        <v>0</v>
      </c>
      <c r="M755" s="14">
        <v>5500.0</v>
      </c>
      <c r="N755" s="14">
        <f t="shared" si="3"/>
        <v>5500</v>
      </c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 ht="15.75" customHeight="1">
      <c r="A756" s="10">
        <v>755.0</v>
      </c>
      <c r="B756" s="10" t="s">
        <v>25</v>
      </c>
      <c r="C756" s="10" t="str">
        <f>VLOOKUP($E756,'Определяем вид'!$A$2:$B$16,2,0)</f>
        <v>Товар</v>
      </c>
      <c r="D756" s="10" t="s">
        <v>16</v>
      </c>
      <c r="E756" s="10" t="s">
        <v>35</v>
      </c>
      <c r="F756" s="11">
        <v>45684.0</v>
      </c>
      <c r="G756" s="12">
        <f t="shared" si="1"/>
        <v>1</v>
      </c>
      <c r="H756" s="10"/>
      <c r="I756" s="10" t="str">
        <f>IFNA(VLOOKUP($H756,'Промокоды'!$A$2:$B$115,2,0),"")</f>
        <v/>
      </c>
      <c r="J756" s="10" t="str">
        <f>IFNA(VLOOKUP($I756,'Промокоды'!$E$2:$F$8,2,0),"")</f>
        <v/>
      </c>
      <c r="K756" s="10" t="str">
        <f>IFNA(VLOOKUP($H756,'Промокоды'!$A$2:$C$115,3,0),"")</f>
        <v/>
      </c>
      <c r="L756" s="13">
        <f t="shared" si="2"/>
        <v>0</v>
      </c>
      <c r="M756" s="14">
        <v>500.0</v>
      </c>
      <c r="N756" s="14">
        <f t="shared" si="3"/>
        <v>500</v>
      </c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ht="15.75" customHeight="1">
      <c r="A757" s="10">
        <v>756.0</v>
      </c>
      <c r="B757" s="10" t="s">
        <v>15</v>
      </c>
      <c r="C757" s="10" t="str">
        <f>VLOOKUP($E757,'Определяем вид'!$A$2:$B$16,2,0)</f>
        <v>Товар</v>
      </c>
      <c r="D757" s="10" t="s">
        <v>16</v>
      </c>
      <c r="E757" s="10" t="s">
        <v>23</v>
      </c>
      <c r="F757" s="11">
        <v>45684.0</v>
      </c>
      <c r="G757" s="12">
        <f t="shared" si="1"/>
        <v>1</v>
      </c>
      <c r="H757" s="10"/>
      <c r="I757" s="10" t="str">
        <f>IFNA(VLOOKUP($H757,'Промокоды'!$A$2:$B$115,2,0),"")</f>
        <v/>
      </c>
      <c r="J757" s="10" t="str">
        <f>IFNA(VLOOKUP($I757,'Промокоды'!$E$2:$F$8,2,0),"")</f>
        <v/>
      </c>
      <c r="K757" s="10" t="str">
        <f>IFNA(VLOOKUP($H757,'Промокоды'!$A$2:$C$115,3,0),"")</f>
        <v/>
      </c>
      <c r="L757" s="13">
        <f t="shared" si="2"/>
        <v>0</v>
      </c>
      <c r="M757" s="14">
        <v>1000.0</v>
      </c>
      <c r="N757" s="14">
        <f t="shared" si="3"/>
        <v>1000</v>
      </c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 ht="15.75" customHeight="1">
      <c r="A758" s="10">
        <v>757.0</v>
      </c>
      <c r="B758" s="10" t="s">
        <v>25</v>
      </c>
      <c r="C758" s="10" t="str">
        <f>VLOOKUP($E758,'Определяем вид'!$A$2:$B$16,2,0)</f>
        <v>Услуга</v>
      </c>
      <c r="D758" s="10" t="s">
        <v>16</v>
      </c>
      <c r="E758" s="10" t="s">
        <v>112</v>
      </c>
      <c r="F758" s="11">
        <v>45684.0</v>
      </c>
      <c r="G758" s="12">
        <f t="shared" si="1"/>
        <v>1</v>
      </c>
      <c r="H758" s="10"/>
      <c r="I758" s="10" t="str">
        <f>IFNA(VLOOKUP($H758,'Промокоды'!$A$2:$B$115,2,0),"")</f>
        <v/>
      </c>
      <c r="J758" s="10" t="str">
        <f>IFNA(VLOOKUP($I758,'Промокоды'!$E$2:$F$8,2,0),"")</f>
        <v/>
      </c>
      <c r="K758" s="10" t="str">
        <f>IFNA(VLOOKUP($H758,'Промокоды'!$A$2:$C$115,3,0),"")</f>
        <v/>
      </c>
      <c r="L758" s="13">
        <f t="shared" si="2"/>
        <v>0</v>
      </c>
      <c r="M758" s="14">
        <v>70000.0</v>
      </c>
      <c r="N758" s="14">
        <f t="shared" si="3"/>
        <v>70000</v>
      </c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 ht="15.75" customHeight="1">
      <c r="A759" s="10">
        <v>758.0</v>
      </c>
      <c r="B759" s="10" t="s">
        <v>25</v>
      </c>
      <c r="C759" s="10" t="str">
        <f>VLOOKUP($E759,'Определяем вид'!$A$2:$B$16,2,0)</f>
        <v>Услуга</v>
      </c>
      <c r="D759" s="10" t="s">
        <v>16</v>
      </c>
      <c r="E759" s="10" t="s">
        <v>113</v>
      </c>
      <c r="F759" s="11">
        <v>45684.0</v>
      </c>
      <c r="G759" s="12">
        <f t="shared" si="1"/>
        <v>1</v>
      </c>
      <c r="H759" s="10"/>
      <c r="I759" s="10" t="str">
        <f>IFNA(VLOOKUP($H759,'Промокоды'!$A$2:$B$115,2,0),"")</f>
        <v/>
      </c>
      <c r="J759" s="10" t="str">
        <f>IFNA(VLOOKUP($I759,'Промокоды'!$E$2:$F$8,2,0),"")</f>
        <v/>
      </c>
      <c r="K759" s="10" t="str">
        <f>IFNA(VLOOKUP($H759,'Промокоды'!$A$2:$C$115,3,0),"")</f>
        <v/>
      </c>
      <c r="L759" s="13">
        <f t="shared" si="2"/>
        <v>0</v>
      </c>
      <c r="M759" s="14">
        <v>7000.0</v>
      </c>
      <c r="N759" s="14">
        <f t="shared" si="3"/>
        <v>7000</v>
      </c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ht="15.75" customHeight="1">
      <c r="A760" s="10">
        <v>759.0</v>
      </c>
      <c r="B760" s="10" t="s">
        <v>15</v>
      </c>
      <c r="C760" s="10" t="str">
        <f>VLOOKUP($E760,'Определяем вид'!$A$2:$B$16,2,0)</f>
        <v>Услуга</v>
      </c>
      <c r="D760" s="10" t="s">
        <v>19</v>
      </c>
      <c r="E760" s="10" t="s">
        <v>21</v>
      </c>
      <c r="F760" s="11">
        <v>45685.0</v>
      </c>
      <c r="G760" s="12">
        <f t="shared" si="1"/>
        <v>1</v>
      </c>
      <c r="H760" s="10" t="s">
        <v>114</v>
      </c>
      <c r="I760" s="10">
        <f>IFNA(VLOOKUP($H760,'Промокоды'!$A$2:$B$115,2,0),"")</f>
        <v>2</v>
      </c>
      <c r="J760" s="10" t="str">
        <f>IFNA(VLOOKUP($I760,'Промокоды'!$E$2:$F$8,2,0),"")</f>
        <v>Поисковые запросы в Гугле</v>
      </c>
      <c r="K760" s="10">
        <f>IFNA(VLOOKUP($H760,'Промокоды'!$A$2:$C$115,3,0),"")</f>
        <v>0.1</v>
      </c>
      <c r="L760" s="13">
        <f t="shared" si="2"/>
        <v>550</v>
      </c>
      <c r="M760" s="14">
        <v>5500.0</v>
      </c>
      <c r="N760" s="14">
        <f t="shared" si="3"/>
        <v>4950</v>
      </c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 ht="15.75" customHeight="1">
      <c r="A761" s="10">
        <v>760.0</v>
      </c>
      <c r="B761" s="10" t="s">
        <v>25</v>
      </c>
      <c r="C761" s="10" t="str">
        <f>VLOOKUP($E761,'Определяем вид'!$A$2:$B$16,2,0)</f>
        <v>Товар</v>
      </c>
      <c r="D761" s="10" t="s">
        <v>16</v>
      </c>
      <c r="E761" s="10" t="s">
        <v>33</v>
      </c>
      <c r="F761" s="11">
        <v>45685.0</v>
      </c>
      <c r="G761" s="12">
        <f t="shared" si="1"/>
        <v>1</v>
      </c>
      <c r="H761" s="10"/>
      <c r="I761" s="10" t="str">
        <f>IFNA(VLOOKUP($H761,'Промокоды'!$A$2:$B$115,2,0),"")</f>
        <v/>
      </c>
      <c r="J761" s="10" t="str">
        <f>IFNA(VLOOKUP($I761,'Промокоды'!$E$2:$F$8,2,0),"")</f>
        <v/>
      </c>
      <c r="K761" s="10" t="str">
        <f>IFNA(VLOOKUP($H761,'Промокоды'!$A$2:$C$115,3,0),"")</f>
        <v/>
      </c>
      <c r="L761" s="13">
        <f t="shared" si="2"/>
        <v>0</v>
      </c>
      <c r="M761" s="14">
        <v>1000.0</v>
      </c>
      <c r="N761" s="14">
        <f t="shared" si="3"/>
        <v>1000</v>
      </c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 ht="15.75" customHeight="1">
      <c r="A762" s="10">
        <v>761.0</v>
      </c>
      <c r="B762" s="10" t="s">
        <v>15</v>
      </c>
      <c r="C762" s="10" t="str">
        <f>VLOOKUP($E762,'Определяем вид'!$A$2:$B$16,2,0)</f>
        <v>Услуга</v>
      </c>
      <c r="D762" s="10" t="s">
        <v>16</v>
      </c>
      <c r="E762" s="10" t="s">
        <v>17</v>
      </c>
      <c r="F762" s="11">
        <v>45685.0</v>
      </c>
      <c r="G762" s="12">
        <f t="shared" si="1"/>
        <v>1</v>
      </c>
      <c r="H762" s="10" t="s">
        <v>115</v>
      </c>
      <c r="I762" s="10">
        <f>IFNA(VLOOKUP($H762,'Промокоды'!$A$2:$B$115,2,0),"")</f>
        <v>3</v>
      </c>
      <c r="J762" s="10" t="str">
        <f>IFNA(VLOOKUP($I762,'Промокоды'!$E$2:$F$8,2,0),"")</f>
        <v>Поисковые запросы в Яндексе</v>
      </c>
      <c r="K762" s="10">
        <f>IFNA(VLOOKUP($H762,'Промокоды'!$A$2:$C$115,3,0),"")</f>
        <v>0.05</v>
      </c>
      <c r="L762" s="13">
        <f t="shared" si="2"/>
        <v>225</v>
      </c>
      <c r="M762" s="14">
        <v>4500.0</v>
      </c>
      <c r="N762" s="14">
        <f t="shared" si="3"/>
        <v>4275</v>
      </c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 ht="15.75" customHeight="1">
      <c r="A763" s="10">
        <v>762.0</v>
      </c>
      <c r="B763" s="10" t="s">
        <v>25</v>
      </c>
      <c r="C763" s="10" t="str">
        <f>VLOOKUP($E763,'Определяем вид'!$A$2:$B$16,2,0)</f>
        <v>Товар</v>
      </c>
      <c r="D763" s="10" t="s">
        <v>19</v>
      </c>
      <c r="E763" s="10" t="s">
        <v>30</v>
      </c>
      <c r="F763" s="11">
        <v>45685.0</v>
      </c>
      <c r="G763" s="12">
        <f t="shared" si="1"/>
        <v>1</v>
      </c>
      <c r="H763" s="10"/>
      <c r="I763" s="10" t="str">
        <f>IFNA(VLOOKUP($H763,'Промокоды'!$A$2:$B$115,2,0),"")</f>
        <v/>
      </c>
      <c r="J763" s="10" t="str">
        <f>IFNA(VLOOKUP($I763,'Промокоды'!$E$2:$F$8,2,0),"")</f>
        <v/>
      </c>
      <c r="K763" s="10" t="str">
        <f>IFNA(VLOOKUP($H763,'Промокоды'!$A$2:$C$115,3,0),"")</f>
        <v/>
      </c>
      <c r="L763" s="13">
        <f t="shared" si="2"/>
        <v>0</v>
      </c>
      <c r="M763" s="14">
        <v>300.0</v>
      </c>
      <c r="N763" s="14">
        <f t="shared" si="3"/>
        <v>300</v>
      </c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 ht="15.75" customHeight="1">
      <c r="A764" s="10">
        <v>763.0</v>
      </c>
      <c r="B764" s="10" t="s">
        <v>25</v>
      </c>
      <c r="C764" s="10" t="str">
        <f>VLOOKUP($E764,'Определяем вид'!$A$2:$B$16,2,0)</f>
        <v>Товар</v>
      </c>
      <c r="D764" s="10" t="s">
        <v>16</v>
      </c>
      <c r="E764" s="10" t="s">
        <v>35</v>
      </c>
      <c r="F764" s="11">
        <v>45685.0</v>
      </c>
      <c r="G764" s="12">
        <f t="shared" si="1"/>
        <v>1</v>
      </c>
      <c r="H764" s="10"/>
      <c r="I764" s="10" t="str">
        <f>IFNA(VLOOKUP($H764,'Промокоды'!$A$2:$B$115,2,0),"")</f>
        <v/>
      </c>
      <c r="J764" s="10" t="str">
        <f>IFNA(VLOOKUP($I764,'Промокоды'!$E$2:$F$8,2,0),"")</f>
        <v/>
      </c>
      <c r="K764" s="10" t="str">
        <f>IFNA(VLOOKUP($H764,'Промокоды'!$A$2:$C$115,3,0),"")</f>
        <v/>
      </c>
      <c r="L764" s="13">
        <f t="shared" si="2"/>
        <v>0</v>
      </c>
      <c r="M764" s="14">
        <v>500.0</v>
      </c>
      <c r="N764" s="14">
        <f t="shared" si="3"/>
        <v>500</v>
      </c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 ht="15.75" customHeight="1">
      <c r="A765" s="10">
        <v>764.0</v>
      </c>
      <c r="B765" s="10" t="s">
        <v>15</v>
      </c>
      <c r="C765" s="10" t="str">
        <f>VLOOKUP($E765,'Определяем вид'!$A$2:$B$16,2,0)</f>
        <v>Услуга</v>
      </c>
      <c r="D765" s="10" t="s">
        <v>16</v>
      </c>
      <c r="E765" s="10" t="s">
        <v>17</v>
      </c>
      <c r="F765" s="11">
        <v>45685.0</v>
      </c>
      <c r="G765" s="12">
        <f t="shared" si="1"/>
        <v>1</v>
      </c>
      <c r="H765" s="10"/>
      <c r="I765" s="10" t="str">
        <f>IFNA(VLOOKUP($H765,'Промокоды'!$A$2:$B$115,2,0),"")</f>
        <v/>
      </c>
      <c r="J765" s="10" t="str">
        <f>IFNA(VLOOKUP($I765,'Промокоды'!$E$2:$F$8,2,0),"")</f>
        <v/>
      </c>
      <c r="K765" s="10" t="str">
        <f>IFNA(VLOOKUP($H765,'Промокоды'!$A$2:$C$115,3,0),"")</f>
        <v/>
      </c>
      <c r="L765" s="13">
        <f t="shared" si="2"/>
        <v>0</v>
      </c>
      <c r="M765" s="14">
        <v>4500.0</v>
      </c>
      <c r="N765" s="14">
        <f t="shared" si="3"/>
        <v>4500</v>
      </c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 ht="15.75" customHeight="1">
      <c r="A766" s="10">
        <v>765.0</v>
      </c>
      <c r="B766" s="10" t="s">
        <v>15</v>
      </c>
      <c r="C766" s="10" t="str">
        <f>VLOOKUP($E766,'Определяем вид'!$A$2:$B$16,2,0)</f>
        <v>Услуга</v>
      </c>
      <c r="D766" s="10" t="s">
        <v>19</v>
      </c>
      <c r="E766" s="10" t="s">
        <v>17</v>
      </c>
      <c r="F766" s="11">
        <v>45685.0</v>
      </c>
      <c r="G766" s="12">
        <f t="shared" si="1"/>
        <v>1</v>
      </c>
      <c r="H766" s="10"/>
      <c r="I766" s="10" t="str">
        <f>IFNA(VLOOKUP($H766,'Промокоды'!$A$2:$B$115,2,0),"")</f>
        <v/>
      </c>
      <c r="J766" s="10" t="str">
        <f>IFNA(VLOOKUP($I766,'Промокоды'!$E$2:$F$8,2,0),"")</f>
        <v/>
      </c>
      <c r="K766" s="10" t="str">
        <f>IFNA(VLOOKUP($H766,'Промокоды'!$A$2:$C$115,3,0),"")</f>
        <v/>
      </c>
      <c r="L766" s="13">
        <f t="shared" si="2"/>
        <v>0</v>
      </c>
      <c r="M766" s="14">
        <v>4500.0</v>
      </c>
      <c r="N766" s="14">
        <f t="shared" si="3"/>
        <v>4500</v>
      </c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 ht="15.75" customHeight="1">
      <c r="A767" s="10">
        <v>766.0</v>
      </c>
      <c r="B767" s="10" t="s">
        <v>15</v>
      </c>
      <c r="C767" s="10" t="str">
        <f>VLOOKUP($E767,'Определяем вид'!$A$2:$B$16,2,0)</f>
        <v>Услуга</v>
      </c>
      <c r="D767" s="10" t="s">
        <v>19</v>
      </c>
      <c r="E767" s="10" t="s">
        <v>21</v>
      </c>
      <c r="F767" s="11">
        <v>45685.0</v>
      </c>
      <c r="G767" s="12">
        <f t="shared" si="1"/>
        <v>1</v>
      </c>
      <c r="H767" s="10"/>
      <c r="I767" s="10" t="str">
        <f>IFNA(VLOOKUP($H767,'Промокоды'!$A$2:$B$115,2,0),"")</f>
        <v/>
      </c>
      <c r="J767" s="10" t="str">
        <f>IFNA(VLOOKUP($I767,'Промокоды'!$E$2:$F$8,2,0),"")</f>
        <v/>
      </c>
      <c r="K767" s="10" t="str">
        <f>IFNA(VLOOKUP($H767,'Промокоды'!$A$2:$C$115,3,0),"")</f>
        <v/>
      </c>
      <c r="L767" s="13">
        <f t="shared" si="2"/>
        <v>0</v>
      </c>
      <c r="M767" s="14">
        <v>5500.0</v>
      </c>
      <c r="N767" s="14">
        <f t="shared" si="3"/>
        <v>5500</v>
      </c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ht="15.75" customHeight="1">
      <c r="A768" s="10">
        <v>767.0</v>
      </c>
      <c r="B768" s="10" t="s">
        <v>15</v>
      </c>
      <c r="C768" s="10" t="str">
        <f>VLOOKUP($E768,'Определяем вид'!$A$2:$B$16,2,0)</f>
        <v>Товар</v>
      </c>
      <c r="D768" s="10" t="s">
        <v>16</v>
      </c>
      <c r="E768" s="10" t="s">
        <v>23</v>
      </c>
      <c r="F768" s="11">
        <v>45685.0</v>
      </c>
      <c r="G768" s="12">
        <f t="shared" si="1"/>
        <v>1</v>
      </c>
      <c r="H768" s="10"/>
      <c r="I768" s="10" t="str">
        <f>IFNA(VLOOKUP($H768,'Промокоды'!$A$2:$B$115,2,0),"")</f>
        <v/>
      </c>
      <c r="J768" s="10" t="str">
        <f>IFNA(VLOOKUP($I768,'Промокоды'!$E$2:$F$8,2,0),"")</f>
        <v/>
      </c>
      <c r="K768" s="10" t="str">
        <f>IFNA(VLOOKUP($H768,'Промокоды'!$A$2:$C$115,3,0),"")</f>
        <v/>
      </c>
      <c r="L768" s="13">
        <f t="shared" si="2"/>
        <v>0</v>
      </c>
      <c r="M768" s="14">
        <v>1000.0</v>
      </c>
      <c r="N768" s="14">
        <f t="shared" si="3"/>
        <v>1000</v>
      </c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 ht="15.75" customHeight="1">
      <c r="A769" s="10">
        <v>768.0</v>
      </c>
      <c r="B769" s="10" t="s">
        <v>15</v>
      </c>
      <c r="C769" s="10" t="str">
        <f>VLOOKUP($E769,'Определяем вид'!$A$2:$B$16,2,0)</f>
        <v>Услуга</v>
      </c>
      <c r="D769" s="10" t="s">
        <v>16</v>
      </c>
      <c r="E769" s="10" t="s">
        <v>17</v>
      </c>
      <c r="F769" s="11">
        <v>45685.0</v>
      </c>
      <c r="G769" s="12">
        <f t="shared" si="1"/>
        <v>1</v>
      </c>
      <c r="H769" s="10"/>
      <c r="I769" s="10" t="str">
        <f>IFNA(VLOOKUP($H769,'Промокоды'!$A$2:$B$115,2,0),"")</f>
        <v/>
      </c>
      <c r="J769" s="10" t="str">
        <f>IFNA(VLOOKUP($I769,'Промокоды'!$E$2:$F$8,2,0),"")</f>
        <v/>
      </c>
      <c r="K769" s="10" t="str">
        <f>IFNA(VLOOKUP($H769,'Промокоды'!$A$2:$C$115,3,0),"")</f>
        <v/>
      </c>
      <c r="L769" s="13">
        <f t="shared" si="2"/>
        <v>0</v>
      </c>
      <c r="M769" s="14">
        <v>4500.0</v>
      </c>
      <c r="N769" s="14">
        <f t="shared" si="3"/>
        <v>4500</v>
      </c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 ht="15.75" customHeight="1">
      <c r="A770" s="10">
        <v>769.0</v>
      </c>
      <c r="B770" s="10" t="s">
        <v>15</v>
      </c>
      <c r="C770" s="10" t="str">
        <f>VLOOKUP($E770,'Определяем вид'!$A$2:$B$16,2,0)</f>
        <v>Услуга</v>
      </c>
      <c r="D770" s="10" t="s">
        <v>16</v>
      </c>
      <c r="E770" s="10" t="s">
        <v>18</v>
      </c>
      <c r="F770" s="11">
        <v>45685.0</v>
      </c>
      <c r="G770" s="12">
        <f t="shared" si="1"/>
        <v>1</v>
      </c>
      <c r="H770" s="10"/>
      <c r="I770" s="10" t="str">
        <f>IFNA(VLOOKUP($H770,'Промокоды'!$A$2:$B$115,2,0),"")</f>
        <v/>
      </c>
      <c r="J770" s="10" t="str">
        <f>IFNA(VLOOKUP($I770,'Промокоды'!$E$2:$F$8,2,0),"")</f>
        <v/>
      </c>
      <c r="K770" s="10" t="str">
        <f>IFNA(VLOOKUP($H770,'Промокоды'!$A$2:$C$115,3,0),"")</f>
        <v/>
      </c>
      <c r="L770" s="13">
        <f t="shared" si="2"/>
        <v>0</v>
      </c>
      <c r="M770" s="14">
        <v>3500.0</v>
      </c>
      <c r="N770" s="14">
        <f t="shared" si="3"/>
        <v>3500</v>
      </c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ht="15.75" customHeight="1">
      <c r="A771" s="10">
        <v>770.0</v>
      </c>
      <c r="B771" s="10" t="s">
        <v>15</v>
      </c>
      <c r="C771" s="10" t="str">
        <f>VLOOKUP($E771,'Определяем вид'!$A$2:$B$16,2,0)</f>
        <v>Товар</v>
      </c>
      <c r="D771" s="10" t="s">
        <v>19</v>
      </c>
      <c r="E771" s="10" t="s">
        <v>20</v>
      </c>
      <c r="F771" s="11">
        <v>45685.0</v>
      </c>
      <c r="G771" s="12">
        <f t="shared" si="1"/>
        <v>1</v>
      </c>
      <c r="H771" s="10"/>
      <c r="I771" s="10" t="str">
        <f>IFNA(VLOOKUP($H771,'Промокоды'!$A$2:$B$115,2,0),"")</f>
        <v/>
      </c>
      <c r="J771" s="10" t="str">
        <f>IFNA(VLOOKUP($I771,'Промокоды'!$E$2:$F$8,2,0),"")</f>
        <v/>
      </c>
      <c r="K771" s="10" t="str">
        <f>IFNA(VLOOKUP($H771,'Промокоды'!$A$2:$C$115,3,0),"")</f>
        <v/>
      </c>
      <c r="L771" s="13">
        <f t="shared" si="2"/>
        <v>0</v>
      </c>
      <c r="M771" s="14">
        <v>500.0</v>
      </c>
      <c r="N771" s="14">
        <f t="shared" si="3"/>
        <v>500</v>
      </c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 ht="15.75" customHeight="1">
      <c r="A772" s="10">
        <v>771.0</v>
      </c>
      <c r="B772" s="10" t="s">
        <v>15</v>
      </c>
      <c r="C772" s="10" t="str">
        <f>VLOOKUP($E772,'Определяем вид'!$A$2:$B$16,2,0)</f>
        <v>Услуга</v>
      </c>
      <c r="D772" s="10" t="s">
        <v>16</v>
      </c>
      <c r="E772" s="10" t="s">
        <v>17</v>
      </c>
      <c r="F772" s="11">
        <v>45685.0</v>
      </c>
      <c r="G772" s="12">
        <f t="shared" si="1"/>
        <v>1</v>
      </c>
      <c r="H772" s="10"/>
      <c r="I772" s="10" t="str">
        <f>IFNA(VLOOKUP($H772,'Промокоды'!$A$2:$B$115,2,0),"")</f>
        <v/>
      </c>
      <c r="J772" s="10" t="str">
        <f>IFNA(VLOOKUP($I772,'Промокоды'!$E$2:$F$8,2,0),"")</f>
        <v/>
      </c>
      <c r="K772" s="10" t="str">
        <f>IFNA(VLOOKUP($H772,'Промокоды'!$A$2:$C$115,3,0),"")</f>
        <v/>
      </c>
      <c r="L772" s="13">
        <f t="shared" si="2"/>
        <v>0</v>
      </c>
      <c r="M772" s="14">
        <v>4500.0</v>
      </c>
      <c r="N772" s="14">
        <f t="shared" si="3"/>
        <v>4500</v>
      </c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 ht="15.75" customHeight="1">
      <c r="A773" s="10">
        <v>772.0</v>
      </c>
      <c r="B773" s="10" t="s">
        <v>15</v>
      </c>
      <c r="C773" s="10" t="str">
        <f>VLOOKUP($E773,'Определяем вид'!$A$2:$B$16,2,0)</f>
        <v>Услуга</v>
      </c>
      <c r="D773" s="10" t="s">
        <v>16</v>
      </c>
      <c r="E773" s="10" t="s">
        <v>21</v>
      </c>
      <c r="F773" s="11">
        <v>45685.0</v>
      </c>
      <c r="G773" s="12">
        <f t="shared" si="1"/>
        <v>1</v>
      </c>
      <c r="H773" s="10" t="s">
        <v>116</v>
      </c>
      <c r="I773" s="10">
        <f>IFNA(VLOOKUP($H773,'Промокоды'!$A$2:$B$115,2,0),"")</f>
        <v>3</v>
      </c>
      <c r="J773" s="10" t="str">
        <f>IFNA(VLOOKUP($I773,'Промокоды'!$E$2:$F$8,2,0),"")</f>
        <v>Поисковые запросы в Яндексе</v>
      </c>
      <c r="K773" s="10">
        <f>IFNA(VLOOKUP($H773,'Промокоды'!$A$2:$C$115,3,0),"")</f>
        <v>0.05</v>
      </c>
      <c r="L773" s="13">
        <f t="shared" si="2"/>
        <v>275</v>
      </c>
      <c r="M773" s="14">
        <v>5500.0</v>
      </c>
      <c r="N773" s="14">
        <f t="shared" si="3"/>
        <v>5225</v>
      </c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 ht="15.75" customHeight="1">
      <c r="A774" s="10">
        <v>773.0</v>
      </c>
      <c r="B774" s="10" t="s">
        <v>15</v>
      </c>
      <c r="C774" s="10" t="str">
        <f>VLOOKUP($E774,'Определяем вид'!$A$2:$B$16,2,0)</f>
        <v>Товар</v>
      </c>
      <c r="D774" s="10" t="s">
        <v>16</v>
      </c>
      <c r="E774" s="10" t="s">
        <v>20</v>
      </c>
      <c r="F774" s="11">
        <v>45685.0</v>
      </c>
      <c r="G774" s="12">
        <f t="shared" si="1"/>
        <v>1</v>
      </c>
      <c r="H774" s="10"/>
      <c r="I774" s="10" t="str">
        <f>IFNA(VLOOKUP($H774,'Промокоды'!$A$2:$B$115,2,0),"")</f>
        <v/>
      </c>
      <c r="J774" s="10" t="str">
        <f>IFNA(VLOOKUP($I774,'Промокоды'!$E$2:$F$8,2,0),"")</f>
        <v/>
      </c>
      <c r="K774" s="10" t="str">
        <f>IFNA(VLOOKUP($H774,'Промокоды'!$A$2:$C$115,3,0),"")</f>
        <v/>
      </c>
      <c r="L774" s="13">
        <f t="shared" si="2"/>
        <v>0</v>
      </c>
      <c r="M774" s="14">
        <v>500.0</v>
      </c>
      <c r="N774" s="14">
        <f t="shared" si="3"/>
        <v>500</v>
      </c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 ht="15.75" customHeight="1">
      <c r="A775" s="10">
        <v>774.0</v>
      </c>
      <c r="B775" s="10" t="s">
        <v>15</v>
      </c>
      <c r="C775" s="10" t="str">
        <f>VLOOKUP($E775,'Определяем вид'!$A$2:$B$16,2,0)</f>
        <v>Услуга</v>
      </c>
      <c r="D775" s="10" t="s">
        <v>16</v>
      </c>
      <c r="E775" s="10" t="s">
        <v>21</v>
      </c>
      <c r="F775" s="11">
        <v>45685.0</v>
      </c>
      <c r="G775" s="12">
        <f t="shared" si="1"/>
        <v>1</v>
      </c>
      <c r="H775" s="10"/>
      <c r="I775" s="10" t="str">
        <f>IFNA(VLOOKUP($H775,'Промокоды'!$A$2:$B$115,2,0),"")</f>
        <v/>
      </c>
      <c r="J775" s="10" t="str">
        <f>IFNA(VLOOKUP($I775,'Промокоды'!$E$2:$F$8,2,0),"")</f>
        <v/>
      </c>
      <c r="K775" s="10" t="str">
        <f>IFNA(VLOOKUP($H775,'Промокоды'!$A$2:$C$115,3,0),"")</f>
        <v/>
      </c>
      <c r="L775" s="13">
        <f t="shared" si="2"/>
        <v>0</v>
      </c>
      <c r="M775" s="14">
        <v>5500.0</v>
      </c>
      <c r="N775" s="14">
        <f t="shared" si="3"/>
        <v>5500</v>
      </c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 ht="15.75" customHeight="1">
      <c r="A776" s="10">
        <v>775.0</v>
      </c>
      <c r="B776" s="10" t="s">
        <v>15</v>
      </c>
      <c r="C776" s="10" t="str">
        <f>VLOOKUP($E776,'Определяем вид'!$A$2:$B$16,2,0)</f>
        <v>Товар</v>
      </c>
      <c r="D776" s="10" t="s">
        <v>16</v>
      </c>
      <c r="E776" s="10" t="s">
        <v>23</v>
      </c>
      <c r="F776" s="11">
        <v>45685.0</v>
      </c>
      <c r="G776" s="12">
        <f t="shared" si="1"/>
        <v>1</v>
      </c>
      <c r="H776" s="10"/>
      <c r="I776" s="10" t="str">
        <f>IFNA(VLOOKUP($H776,'Промокоды'!$A$2:$B$115,2,0),"")</f>
        <v/>
      </c>
      <c r="J776" s="10" t="str">
        <f>IFNA(VLOOKUP($I776,'Промокоды'!$E$2:$F$8,2,0),"")</f>
        <v/>
      </c>
      <c r="K776" s="10" t="str">
        <f>IFNA(VLOOKUP($H776,'Промокоды'!$A$2:$C$115,3,0),"")</f>
        <v/>
      </c>
      <c r="L776" s="13">
        <f t="shared" si="2"/>
        <v>0</v>
      </c>
      <c r="M776" s="14">
        <v>1000.0</v>
      </c>
      <c r="N776" s="14">
        <f t="shared" si="3"/>
        <v>1000</v>
      </c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 ht="15.75" customHeight="1">
      <c r="A777" s="10">
        <v>776.0</v>
      </c>
      <c r="B777" s="10" t="s">
        <v>15</v>
      </c>
      <c r="C777" s="10" t="str">
        <f>VLOOKUP($E777,'Определяем вид'!$A$2:$B$16,2,0)</f>
        <v>Услуга</v>
      </c>
      <c r="D777" s="10" t="s">
        <v>16</v>
      </c>
      <c r="E777" s="10" t="s">
        <v>21</v>
      </c>
      <c r="F777" s="11">
        <v>45685.0</v>
      </c>
      <c r="G777" s="12">
        <f t="shared" si="1"/>
        <v>1</v>
      </c>
      <c r="H777" s="10" t="s">
        <v>117</v>
      </c>
      <c r="I777" s="10">
        <f>IFNA(VLOOKUP($H777,'Промокоды'!$A$2:$B$115,2,0),"")</f>
        <v>5</v>
      </c>
      <c r="J777" s="10" t="str">
        <f>IFNA(VLOOKUP($I777,'Промокоды'!$E$2:$F$8,2,0),"")</f>
        <v>Посты в VK</v>
      </c>
      <c r="K777" s="10">
        <f>IFNA(VLOOKUP($H777,'Промокоды'!$A$2:$C$115,3,0),"")</f>
        <v>0.15</v>
      </c>
      <c r="L777" s="13">
        <f t="shared" si="2"/>
        <v>825</v>
      </c>
      <c r="M777" s="14">
        <v>5500.0</v>
      </c>
      <c r="N777" s="14">
        <f t="shared" si="3"/>
        <v>4675</v>
      </c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 ht="15.75" customHeight="1">
      <c r="A778" s="10">
        <v>777.0</v>
      </c>
      <c r="B778" s="10" t="s">
        <v>15</v>
      </c>
      <c r="C778" s="10" t="str">
        <f>VLOOKUP($E778,'Определяем вид'!$A$2:$B$16,2,0)</f>
        <v>Услуга</v>
      </c>
      <c r="D778" s="10" t="s">
        <v>16</v>
      </c>
      <c r="E778" s="10" t="s">
        <v>17</v>
      </c>
      <c r="F778" s="11">
        <v>45685.0</v>
      </c>
      <c r="G778" s="12">
        <f t="shared" si="1"/>
        <v>1</v>
      </c>
      <c r="H778" s="10"/>
      <c r="I778" s="10" t="str">
        <f>IFNA(VLOOKUP($H778,'Промокоды'!$A$2:$B$115,2,0),"")</f>
        <v/>
      </c>
      <c r="J778" s="10" t="str">
        <f>IFNA(VLOOKUP($I778,'Промокоды'!$E$2:$F$8,2,0),"")</f>
        <v/>
      </c>
      <c r="K778" s="10" t="str">
        <f>IFNA(VLOOKUP($H778,'Промокоды'!$A$2:$C$115,3,0),"")</f>
        <v/>
      </c>
      <c r="L778" s="13">
        <f t="shared" si="2"/>
        <v>0</v>
      </c>
      <c r="M778" s="14">
        <v>4500.0</v>
      </c>
      <c r="N778" s="14">
        <f t="shared" si="3"/>
        <v>4500</v>
      </c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 ht="15.75" customHeight="1">
      <c r="A779" s="10">
        <v>778.0</v>
      </c>
      <c r="B779" s="10" t="s">
        <v>15</v>
      </c>
      <c r="C779" s="10" t="str">
        <f>VLOOKUP($E779,'Определяем вид'!$A$2:$B$16,2,0)</f>
        <v>Услуга</v>
      </c>
      <c r="D779" s="10" t="s">
        <v>16</v>
      </c>
      <c r="E779" s="10" t="s">
        <v>18</v>
      </c>
      <c r="F779" s="11">
        <v>45685.0</v>
      </c>
      <c r="G779" s="12">
        <f t="shared" si="1"/>
        <v>1</v>
      </c>
      <c r="H779" s="10"/>
      <c r="I779" s="10" t="str">
        <f>IFNA(VLOOKUP($H779,'Промокоды'!$A$2:$B$115,2,0),"")</f>
        <v/>
      </c>
      <c r="J779" s="10" t="str">
        <f>IFNA(VLOOKUP($I779,'Промокоды'!$E$2:$F$8,2,0),"")</f>
        <v/>
      </c>
      <c r="K779" s="10" t="str">
        <f>IFNA(VLOOKUP($H779,'Промокоды'!$A$2:$C$115,3,0),"")</f>
        <v/>
      </c>
      <c r="L779" s="13">
        <f t="shared" si="2"/>
        <v>0</v>
      </c>
      <c r="M779" s="14">
        <v>3500.0</v>
      </c>
      <c r="N779" s="14">
        <f t="shared" si="3"/>
        <v>3500</v>
      </c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ht="15.75" customHeight="1">
      <c r="A780" s="10">
        <v>779.0</v>
      </c>
      <c r="B780" s="10" t="s">
        <v>15</v>
      </c>
      <c r="C780" s="10" t="str">
        <f>VLOOKUP($E780,'Определяем вид'!$A$2:$B$16,2,0)</f>
        <v>Услуга</v>
      </c>
      <c r="D780" s="10" t="s">
        <v>16</v>
      </c>
      <c r="E780" s="10" t="s">
        <v>21</v>
      </c>
      <c r="F780" s="11">
        <v>45685.0</v>
      </c>
      <c r="G780" s="12">
        <f t="shared" si="1"/>
        <v>1</v>
      </c>
      <c r="H780" s="10"/>
      <c r="I780" s="10" t="str">
        <f>IFNA(VLOOKUP($H780,'Промокоды'!$A$2:$B$115,2,0),"")</f>
        <v/>
      </c>
      <c r="J780" s="10" t="str">
        <f>IFNA(VLOOKUP($I780,'Промокоды'!$E$2:$F$8,2,0),"")</f>
        <v/>
      </c>
      <c r="K780" s="10" t="str">
        <f>IFNA(VLOOKUP($H780,'Промокоды'!$A$2:$C$115,3,0),"")</f>
        <v/>
      </c>
      <c r="L780" s="13">
        <f t="shared" si="2"/>
        <v>0</v>
      </c>
      <c r="M780" s="14">
        <v>5500.0</v>
      </c>
      <c r="N780" s="14">
        <f t="shared" si="3"/>
        <v>5500</v>
      </c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 ht="15.75" customHeight="1">
      <c r="A781" s="10">
        <v>780.0</v>
      </c>
      <c r="B781" s="10" t="s">
        <v>15</v>
      </c>
      <c r="C781" s="10" t="str">
        <f>VLOOKUP($E781,'Определяем вид'!$A$2:$B$16,2,0)</f>
        <v>Услуга</v>
      </c>
      <c r="D781" s="10" t="s">
        <v>16</v>
      </c>
      <c r="E781" s="10" t="s">
        <v>17</v>
      </c>
      <c r="F781" s="11">
        <v>45685.0</v>
      </c>
      <c r="G781" s="12">
        <f t="shared" si="1"/>
        <v>1</v>
      </c>
      <c r="H781" s="10"/>
      <c r="I781" s="10" t="str">
        <f>IFNA(VLOOKUP($H781,'Промокоды'!$A$2:$B$115,2,0),"")</f>
        <v/>
      </c>
      <c r="J781" s="10" t="str">
        <f>IFNA(VLOOKUP($I781,'Промокоды'!$E$2:$F$8,2,0),"")</f>
        <v/>
      </c>
      <c r="K781" s="10" t="str">
        <f>IFNA(VLOOKUP($H781,'Промокоды'!$A$2:$C$115,3,0),"")</f>
        <v/>
      </c>
      <c r="L781" s="13">
        <f t="shared" si="2"/>
        <v>0</v>
      </c>
      <c r="M781" s="14">
        <v>4500.0</v>
      </c>
      <c r="N781" s="14">
        <f t="shared" si="3"/>
        <v>4500</v>
      </c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 ht="15.75" customHeight="1">
      <c r="A782" s="10">
        <v>781.0</v>
      </c>
      <c r="B782" s="10" t="s">
        <v>15</v>
      </c>
      <c r="C782" s="10" t="str">
        <f>VLOOKUP($E782,'Определяем вид'!$A$2:$B$16,2,0)</f>
        <v>Услуга</v>
      </c>
      <c r="D782" s="10" t="s">
        <v>16</v>
      </c>
      <c r="E782" s="10" t="s">
        <v>21</v>
      </c>
      <c r="F782" s="11">
        <v>45685.0</v>
      </c>
      <c r="G782" s="12">
        <f t="shared" si="1"/>
        <v>1</v>
      </c>
      <c r="H782" s="10"/>
      <c r="I782" s="10" t="str">
        <f>IFNA(VLOOKUP($H782,'Промокоды'!$A$2:$B$115,2,0),"")</f>
        <v/>
      </c>
      <c r="J782" s="10" t="str">
        <f>IFNA(VLOOKUP($I782,'Промокоды'!$E$2:$F$8,2,0),"")</f>
        <v/>
      </c>
      <c r="K782" s="10" t="str">
        <f>IFNA(VLOOKUP($H782,'Промокоды'!$A$2:$C$115,3,0),"")</f>
        <v/>
      </c>
      <c r="L782" s="13">
        <f t="shared" si="2"/>
        <v>0</v>
      </c>
      <c r="M782" s="14">
        <v>5500.0</v>
      </c>
      <c r="N782" s="14">
        <f t="shared" si="3"/>
        <v>5500</v>
      </c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ht="15.75" customHeight="1">
      <c r="A783" s="10">
        <v>782.0</v>
      </c>
      <c r="B783" s="10" t="s">
        <v>15</v>
      </c>
      <c r="C783" s="10" t="str">
        <f>VLOOKUP($E783,'Определяем вид'!$A$2:$B$16,2,0)</f>
        <v>Товар</v>
      </c>
      <c r="D783" s="10" t="s">
        <v>16</v>
      </c>
      <c r="E783" s="10" t="s">
        <v>20</v>
      </c>
      <c r="F783" s="11">
        <v>45685.0</v>
      </c>
      <c r="G783" s="12">
        <f t="shared" si="1"/>
        <v>1</v>
      </c>
      <c r="H783" s="10"/>
      <c r="I783" s="10" t="str">
        <f>IFNA(VLOOKUP($H783,'Промокоды'!$A$2:$B$115,2,0),"")</f>
        <v/>
      </c>
      <c r="J783" s="10" t="str">
        <f>IFNA(VLOOKUP($I783,'Промокоды'!$E$2:$F$8,2,0),"")</f>
        <v/>
      </c>
      <c r="K783" s="10" t="str">
        <f>IFNA(VLOOKUP($H783,'Промокоды'!$A$2:$C$115,3,0),"")</f>
        <v/>
      </c>
      <c r="L783" s="13">
        <f t="shared" si="2"/>
        <v>0</v>
      </c>
      <c r="M783" s="14">
        <v>500.0</v>
      </c>
      <c r="N783" s="14">
        <f t="shared" si="3"/>
        <v>500</v>
      </c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 ht="15.75" customHeight="1">
      <c r="A784" s="10">
        <v>783.0</v>
      </c>
      <c r="B784" s="10" t="s">
        <v>15</v>
      </c>
      <c r="C784" s="10" t="str">
        <f>VLOOKUP($E784,'Определяем вид'!$A$2:$B$16,2,0)</f>
        <v>Услуга</v>
      </c>
      <c r="D784" s="10" t="s">
        <v>16</v>
      </c>
      <c r="E784" s="10" t="s">
        <v>18</v>
      </c>
      <c r="F784" s="11">
        <v>45685.0</v>
      </c>
      <c r="G784" s="12">
        <f t="shared" si="1"/>
        <v>1</v>
      </c>
      <c r="H784" s="10"/>
      <c r="I784" s="10" t="str">
        <f>IFNA(VLOOKUP($H784,'Промокоды'!$A$2:$B$115,2,0),"")</f>
        <v/>
      </c>
      <c r="J784" s="10" t="str">
        <f>IFNA(VLOOKUP($I784,'Промокоды'!$E$2:$F$8,2,0),"")</f>
        <v/>
      </c>
      <c r="K784" s="10" t="str">
        <f>IFNA(VLOOKUP($H784,'Промокоды'!$A$2:$C$115,3,0),"")</f>
        <v/>
      </c>
      <c r="L784" s="13">
        <f t="shared" si="2"/>
        <v>0</v>
      </c>
      <c r="M784" s="14">
        <v>3500.0</v>
      </c>
      <c r="N784" s="14">
        <f t="shared" si="3"/>
        <v>3500</v>
      </c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 ht="15.75" customHeight="1">
      <c r="A785" s="10">
        <v>784.0</v>
      </c>
      <c r="B785" s="10" t="s">
        <v>15</v>
      </c>
      <c r="C785" s="10" t="str">
        <f>VLOOKUP($E785,'Определяем вид'!$A$2:$B$16,2,0)</f>
        <v>Услуга</v>
      </c>
      <c r="D785" s="10" t="s">
        <v>16</v>
      </c>
      <c r="E785" s="10" t="s">
        <v>21</v>
      </c>
      <c r="F785" s="11">
        <v>45685.0</v>
      </c>
      <c r="G785" s="12">
        <f t="shared" si="1"/>
        <v>1</v>
      </c>
      <c r="H785" s="10"/>
      <c r="I785" s="10" t="str">
        <f>IFNA(VLOOKUP($H785,'Промокоды'!$A$2:$B$115,2,0),"")</f>
        <v/>
      </c>
      <c r="J785" s="10" t="str">
        <f>IFNA(VLOOKUP($I785,'Промокоды'!$E$2:$F$8,2,0),"")</f>
        <v/>
      </c>
      <c r="K785" s="10" t="str">
        <f>IFNA(VLOOKUP($H785,'Промокоды'!$A$2:$C$115,3,0),"")</f>
        <v/>
      </c>
      <c r="L785" s="13">
        <f t="shared" si="2"/>
        <v>0</v>
      </c>
      <c r="M785" s="14">
        <v>5500.0</v>
      </c>
      <c r="N785" s="14">
        <f t="shared" si="3"/>
        <v>5500</v>
      </c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 ht="15.75" customHeight="1">
      <c r="A786" s="10">
        <v>785.0</v>
      </c>
      <c r="B786" s="10" t="s">
        <v>25</v>
      </c>
      <c r="C786" s="10" t="str">
        <f>VLOOKUP($E786,'Определяем вид'!$A$2:$B$16,2,0)</f>
        <v>Услуга</v>
      </c>
      <c r="D786" s="10" t="s">
        <v>16</v>
      </c>
      <c r="E786" s="10" t="s">
        <v>26</v>
      </c>
      <c r="F786" s="11">
        <v>45685.0</v>
      </c>
      <c r="G786" s="12">
        <f t="shared" si="1"/>
        <v>1</v>
      </c>
      <c r="H786" s="10"/>
      <c r="I786" s="10" t="str">
        <f>IFNA(VLOOKUP($H786,'Промокоды'!$A$2:$B$115,2,0),"")</f>
        <v/>
      </c>
      <c r="J786" s="10" t="str">
        <f>IFNA(VLOOKUP($I786,'Промокоды'!$E$2:$F$8,2,0),"")</f>
        <v/>
      </c>
      <c r="K786" s="10" t="str">
        <f>IFNA(VLOOKUP($H786,'Промокоды'!$A$2:$C$115,3,0),"")</f>
        <v/>
      </c>
      <c r="L786" s="13">
        <f t="shared" si="2"/>
        <v>0</v>
      </c>
      <c r="M786" s="14">
        <v>50000.0</v>
      </c>
      <c r="N786" s="14">
        <f t="shared" si="3"/>
        <v>50000</v>
      </c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 ht="15.75" customHeight="1">
      <c r="A787" s="10">
        <v>786.0</v>
      </c>
      <c r="B787" s="10" t="s">
        <v>15</v>
      </c>
      <c r="C787" s="10" t="str">
        <f>VLOOKUP($E787,'Определяем вид'!$A$2:$B$16,2,0)</f>
        <v>Услуга</v>
      </c>
      <c r="D787" s="10" t="s">
        <v>16</v>
      </c>
      <c r="E787" s="10" t="s">
        <v>18</v>
      </c>
      <c r="F787" s="11">
        <v>45685.0</v>
      </c>
      <c r="G787" s="12">
        <f t="shared" si="1"/>
        <v>1</v>
      </c>
      <c r="H787" s="10"/>
      <c r="I787" s="10" t="str">
        <f>IFNA(VLOOKUP($H787,'Промокоды'!$A$2:$B$115,2,0),"")</f>
        <v/>
      </c>
      <c r="J787" s="10" t="str">
        <f>IFNA(VLOOKUP($I787,'Промокоды'!$E$2:$F$8,2,0),"")</f>
        <v/>
      </c>
      <c r="K787" s="10" t="str">
        <f>IFNA(VLOOKUP($H787,'Промокоды'!$A$2:$C$115,3,0),"")</f>
        <v/>
      </c>
      <c r="L787" s="13">
        <f t="shared" si="2"/>
        <v>0</v>
      </c>
      <c r="M787" s="14">
        <v>3500.0</v>
      </c>
      <c r="N787" s="14">
        <f t="shared" si="3"/>
        <v>3500</v>
      </c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 ht="15.75" customHeight="1">
      <c r="A788" s="10">
        <v>787.0</v>
      </c>
      <c r="B788" s="10" t="s">
        <v>15</v>
      </c>
      <c r="C788" s="10" t="str">
        <f>VLOOKUP($E788,'Определяем вид'!$A$2:$B$16,2,0)</f>
        <v>Услуга</v>
      </c>
      <c r="D788" s="10" t="s">
        <v>16</v>
      </c>
      <c r="E788" s="10" t="s">
        <v>21</v>
      </c>
      <c r="F788" s="11">
        <v>45686.0</v>
      </c>
      <c r="G788" s="12">
        <f t="shared" si="1"/>
        <v>1</v>
      </c>
      <c r="H788" s="10"/>
      <c r="I788" s="10" t="str">
        <f>IFNA(VLOOKUP($H788,'Промокоды'!$A$2:$B$115,2,0),"")</f>
        <v/>
      </c>
      <c r="J788" s="10" t="str">
        <f>IFNA(VLOOKUP($I788,'Промокоды'!$E$2:$F$8,2,0),"")</f>
        <v/>
      </c>
      <c r="K788" s="10" t="str">
        <f>IFNA(VLOOKUP($H788,'Промокоды'!$A$2:$C$115,3,0),"")</f>
        <v/>
      </c>
      <c r="L788" s="13">
        <f t="shared" si="2"/>
        <v>0</v>
      </c>
      <c r="M788" s="14">
        <v>5500.0</v>
      </c>
      <c r="N788" s="14">
        <f t="shared" si="3"/>
        <v>5500</v>
      </c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 ht="15.75" customHeight="1">
      <c r="A789" s="10">
        <v>788.0</v>
      </c>
      <c r="B789" s="10" t="s">
        <v>15</v>
      </c>
      <c r="C789" s="10" t="str">
        <f>VLOOKUP($E789,'Определяем вид'!$A$2:$B$16,2,0)</f>
        <v>Услуга</v>
      </c>
      <c r="D789" s="10" t="s">
        <v>16</v>
      </c>
      <c r="E789" s="10" t="s">
        <v>18</v>
      </c>
      <c r="F789" s="11">
        <v>45686.0</v>
      </c>
      <c r="G789" s="12">
        <f t="shared" si="1"/>
        <v>1</v>
      </c>
      <c r="H789" s="10"/>
      <c r="I789" s="10" t="str">
        <f>IFNA(VLOOKUP($H789,'Промокоды'!$A$2:$B$115,2,0),"")</f>
        <v/>
      </c>
      <c r="J789" s="10" t="str">
        <f>IFNA(VLOOKUP($I789,'Промокоды'!$E$2:$F$8,2,0),"")</f>
        <v/>
      </c>
      <c r="K789" s="10" t="str">
        <f>IFNA(VLOOKUP($H789,'Промокоды'!$A$2:$C$115,3,0),"")</f>
        <v/>
      </c>
      <c r="L789" s="13">
        <f t="shared" si="2"/>
        <v>0</v>
      </c>
      <c r="M789" s="14">
        <v>3500.0</v>
      </c>
      <c r="N789" s="14">
        <f t="shared" si="3"/>
        <v>3500</v>
      </c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 ht="15.75" customHeight="1">
      <c r="A790" s="10">
        <v>789.0</v>
      </c>
      <c r="B790" s="10" t="s">
        <v>15</v>
      </c>
      <c r="C790" s="10" t="str">
        <f>VLOOKUP($E790,'Определяем вид'!$A$2:$B$16,2,0)</f>
        <v>Услуга</v>
      </c>
      <c r="D790" s="10" t="s">
        <v>19</v>
      </c>
      <c r="E790" s="10" t="s">
        <v>21</v>
      </c>
      <c r="F790" s="11">
        <v>45686.0</v>
      </c>
      <c r="G790" s="12">
        <f t="shared" si="1"/>
        <v>1</v>
      </c>
      <c r="H790" s="10"/>
      <c r="I790" s="10" t="str">
        <f>IFNA(VLOOKUP($H790,'Промокоды'!$A$2:$B$115,2,0),"")</f>
        <v/>
      </c>
      <c r="J790" s="10" t="str">
        <f>IFNA(VLOOKUP($I790,'Промокоды'!$E$2:$F$8,2,0),"")</f>
        <v/>
      </c>
      <c r="K790" s="10" t="str">
        <f>IFNA(VLOOKUP($H790,'Промокоды'!$A$2:$C$115,3,0),"")</f>
        <v/>
      </c>
      <c r="L790" s="13">
        <f t="shared" si="2"/>
        <v>0</v>
      </c>
      <c r="M790" s="14">
        <v>5500.0</v>
      </c>
      <c r="N790" s="14">
        <f t="shared" si="3"/>
        <v>5500</v>
      </c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 ht="15.75" customHeight="1">
      <c r="A791" s="10">
        <v>790.0</v>
      </c>
      <c r="B791" s="10" t="s">
        <v>15</v>
      </c>
      <c r="C791" s="10" t="str">
        <f>VLOOKUP($E791,'Определяем вид'!$A$2:$B$16,2,0)</f>
        <v>Товар</v>
      </c>
      <c r="D791" s="10" t="s">
        <v>16</v>
      </c>
      <c r="E791" s="10" t="s">
        <v>20</v>
      </c>
      <c r="F791" s="11">
        <v>45686.0</v>
      </c>
      <c r="G791" s="12">
        <f t="shared" si="1"/>
        <v>1</v>
      </c>
      <c r="H791" s="10"/>
      <c r="I791" s="10" t="str">
        <f>IFNA(VLOOKUP($H791,'Промокоды'!$A$2:$B$115,2,0),"")</f>
        <v/>
      </c>
      <c r="J791" s="10" t="str">
        <f>IFNA(VLOOKUP($I791,'Промокоды'!$E$2:$F$8,2,0),"")</f>
        <v/>
      </c>
      <c r="K791" s="10" t="str">
        <f>IFNA(VLOOKUP($H791,'Промокоды'!$A$2:$C$115,3,0),"")</f>
        <v/>
      </c>
      <c r="L791" s="13">
        <f t="shared" si="2"/>
        <v>0</v>
      </c>
      <c r="M791" s="14">
        <v>500.0</v>
      </c>
      <c r="N791" s="14">
        <f t="shared" si="3"/>
        <v>500</v>
      </c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 ht="15.75" customHeight="1">
      <c r="A792" s="10">
        <v>791.0</v>
      </c>
      <c r="B792" s="10" t="s">
        <v>15</v>
      </c>
      <c r="C792" s="10" t="str">
        <f>VLOOKUP($E792,'Определяем вид'!$A$2:$B$16,2,0)</f>
        <v>Услуга</v>
      </c>
      <c r="D792" s="10" t="s">
        <v>16</v>
      </c>
      <c r="E792" s="10" t="s">
        <v>17</v>
      </c>
      <c r="F792" s="11">
        <v>45686.0</v>
      </c>
      <c r="G792" s="12">
        <f t="shared" si="1"/>
        <v>1</v>
      </c>
      <c r="H792" s="10"/>
      <c r="I792" s="10" t="str">
        <f>IFNA(VLOOKUP($H792,'Промокоды'!$A$2:$B$115,2,0),"")</f>
        <v/>
      </c>
      <c r="J792" s="10" t="str">
        <f>IFNA(VLOOKUP($I792,'Промокоды'!$E$2:$F$8,2,0),"")</f>
        <v/>
      </c>
      <c r="K792" s="10" t="str">
        <f>IFNA(VLOOKUP($H792,'Промокоды'!$A$2:$C$115,3,0),"")</f>
        <v/>
      </c>
      <c r="L792" s="13">
        <f t="shared" si="2"/>
        <v>0</v>
      </c>
      <c r="M792" s="14">
        <v>4500.0</v>
      </c>
      <c r="N792" s="14">
        <f t="shared" si="3"/>
        <v>4500</v>
      </c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 ht="15.75" customHeight="1">
      <c r="A793" s="10">
        <v>792.0</v>
      </c>
      <c r="B793" s="10" t="s">
        <v>15</v>
      </c>
      <c r="C793" s="10" t="str">
        <f>VLOOKUP($E793,'Определяем вид'!$A$2:$B$16,2,0)</f>
        <v>Услуга</v>
      </c>
      <c r="D793" s="10" t="s">
        <v>16</v>
      </c>
      <c r="E793" s="10" t="s">
        <v>21</v>
      </c>
      <c r="F793" s="11">
        <v>45686.0</v>
      </c>
      <c r="G793" s="12">
        <f t="shared" si="1"/>
        <v>1</v>
      </c>
      <c r="H793" s="10"/>
      <c r="I793" s="10" t="str">
        <f>IFNA(VLOOKUP($H793,'Промокоды'!$A$2:$B$115,2,0),"")</f>
        <v/>
      </c>
      <c r="J793" s="10" t="str">
        <f>IFNA(VLOOKUP($I793,'Промокоды'!$E$2:$F$8,2,0),"")</f>
        <v/>
      </c>
      <c r="K793" s="10" t="str">
        <f>IFNA(VLOOKUP($H793,'Промокоды'!$A$2:$C$115,3,0),"")</f>
        <v/>
      </c>
      <c r="L793" s="13">
        <f t="shared" si="2"/>
        <v>0</v>
      </c>
      <c r="M793" s="14">
        <v>5500.0</v>
      </c>
      <c r="N793" s="14">
        <f t="shared" si="3"/>
        <v>5500</v>
      </c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ht="15.75" customHeight="1">
      <c r="A794" s="10">
        <v>793.0</v>
      </c>
      <c r="B794" s="10" t="s">
        <v>15</v>
      </c>
      <c r="C794" s="10" t="str">
        <f>VLOOKUP($E794,'Определяем вид'!$A$2:$B$16,2,0)</f>
        <v>Услуга</v>
      </c>
      <c r="D794" s="10" t="s">
        <v>16</v>
      </c>
      <c r="E794" s="10" t="s">
        <v>21</v>
      </c>
      <c r="F794" s="11">
        <v>45686.0</v>
      </c>
      <c r="G794" s="12">
        <f t="shared" si="1"/>
        <v>1</v>
      </c>
      <c r="H794" s="10"/>
      <c r="I794" s="10" t="str">
        <f>IFNA(VLOOKUP($H794,'Промокоды'!$A$2:$B$115,2,0),"")</f>
        <v/>
      </c>
      <c r="J794" s="10" t="str">
        <f>IFNA(VLOOKUP($I794,'Промокоды'!$E$2:$F$8,2,0),"")</f>
        <v/>
      </c>
      <c r="K794" s="10" t="str">
        <f>IFNA(VLOOKUP($H794,'Промокоды'!$A$2:$C$115,3,0),"")</f>
        <v/>
      </c>
      <c r="L794" s="13">
        <f t="shared" si="2"/>
        <v>0</v>
      </c>
      <c r="M794" s="14">
        <v>5500.0</v>
      </c>
      <c r="N794" s="14">
        <f t="shared" si="3"/>
        <v>5500</v>
      </c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 ht="15.75" customHeight="1">
      <c r="A795" s="10">
        <v>794.0</v>
      </c>
      <c r="B795" s="10" t="s">
        <v>15</v>
      </c>
      <c r="C795" s="10" t="str">
        <f>VLOOKUP($E795,'Определяем вид'!$A$2:$B$16,2,0)</f>
        <v>Услуга</v>
      </c>
      <c r="D795" s="10" t="s">
        <v>16</v>
      </c>
      <c r="E795" s="10" t="s">
        <v>18</v>
      </c>
      <c r="F795" s="11">
        <v>45686.0</v>
      </c>
      <c r="G795" s="12">
        <f t="shared" si="1"/>
        <v>1</v>
      </c>
      <c r="H795" s="10" t="s">
        <v>118</v>
      </c>
      <c r="I795" s="10">
        <f>IFNA(VLOOKUP($H795,'Промокоды'!$A$2:$B$115,2,0),"")</f>
        <v>6</v>
      </c>
      <c r="J795" s="10" t="str">
        <f>IFNA(VLOOKUP($I795,'Промокоды'!$E$2:$F$8,2,0),"")</f>
        <v>Реклама в VK</v>
      </c>
      <c r="K795" s="10">
        <f>IFNA(VLOOKUP($H795,'Промокоды'!$A$2:$C$115,3,0),"")</f>
        <v>0.2</v>
      </c>
      <c r="L795" s="13">
        <f t="shared" si="2"/>
        <v>700</v>
      </c>
      <c r="M795" s="14">
        <v>3500.0</v>
      </c>
      <c r="N795" s="14">
        <f t="shared" si="3"/>
        <v>2800</v>
      </c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 ht="15.75" customHeight="1">
      <c r="A796" s="10">
        <v>795.0</v>
      </c>
      <c r="B796" s="10" t="s">
        <v>15</v>
      </c>
      <c r="C796" s="10" t="str">
        <f>VLOOKUP($E796,'Определяем вид'!$A$2:$B$16,2,0)</f>
        <v>Услуга</v>
      </c>
      <c r="D796" s="10" t="s">
        <v>16</v>
      </c>
      <c r="E796" s="10" t="s">
        <v>21</v>
      </c>
      <c r="F796" s="11">
        <v>45686.0</v>
      </c>
      <c r="G796" s="12">
        <f t="shared" si="1"/>
        <v>1</v>
      </c>
      <c r="H796" s="10"/>
      <c r="I796" s="10" t="str">
        <f>IFNA(VLOOKUP($H796,'Промокоды'!$A$2:$B$115,2,0),"")</f>
        <v/>
      </c>
      <c r="J796" s="10" t="str">
        <f>IFNA(VLOOKUP($I796,'Промокоды'!$E$2:$F$8,2,0),"")</f>
        <v/>
      </c>
      <c r="K796" s="10" t="str">
        <f>IFNA(VLOOKUP($H796,'Промокоды'!$A$2:$C$115,3,0),"")</f>
        <v/>
      </c>
      <c r="L796" s="13">
        <f t="shared" si="2"/>
        <v>0</v>
      </c>
      <c r="M796" s="14">
        <v>5500.0</v>
      </c>
      <c r="N796" s="14">
        <f t="shared" si="3"/>
        <v>5500</v>
      </c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 ht="15.75" customHeight="1">
      <c r="A797" s="10">
        <v>796.0</v>
      </c>
      <c r="B797" s="10" t="s">
        <v>15</v>
      </c>
      <c r="C797" s="10" t="str">
        <f>VLOOKUP($E797,'Определяем вид'!$A$2:$B$16,2,0)</f>
        <v>Товар</v>
      </c>
      <c r="D797" s="10" t="s">
        <v>16</v>
      </c>
      <c r="E797" s="10" t="s">
        <v>28</v>
      </c>
      <c r="F797" s="11">
        <v>45686.0</v>
      </c>
      <c r="G797" s="12">
        <f t="shared" si="1"/>
        <v>1</v>
      </c>
      <c r="H797" s="10"/>
      <c r="I797" s="10" t="str">
        <f>IFNA(VLOOKUP($H797,'Промокоды'!$A$2:$B$115,2,0),"")</f>
        <v/>
      </c>
      <c r="J797" s="10" t="str">
        <f>IFNA(VLOOKUP($I797,'Промокоды'!$E$2:$F$8,2,0),"")</f>
        <v/>
      </c>
      <c r="K797" s="10" t="str">
        <f>IFNA(VLOOKUP($H797,'Промокоды'!$A$2:$C$115,3,0),"")</f>
        <v/>
      </c>
      <c r="L797" s="13">
        <f t="shared" si="2"/>
        <v>0</v>
      </c>
      <c r="M797" s="14">
        <v>300.0</v>
      </c>
      <c r="N797" s="14">
        <f t="shared" si="3"/>
        <v>300</v>
      </c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 ht="15.75" customHeight="1">
      <c r="A798" s="10">
        <v>797.0</v>
      </c>
      <c r="B798" s="10" t="s">
        <v>15</v>
      </c>
      <c r="C798" s="10" t="str">
        <f>VLOOKUP($E798,'Определяем вид'!$A$2:$B$16,2,0)</f>
        <v>Услуга</v>
      </c>
      <c r="D798" s="10" t="s">
        <v>16</v>
      </c>
      <c r="E798" s="10" t="s">
        <v>17</v>
      </c>
      <c r="F798" s="11">
        <v>45686.0</v>
      </c>
      <c r="G798" s="12">
        <f t="shared" si="1"/>
        <v>1</v>
      </c>
      <c r="H798" s="10" t="s">
        <v>119</v>
      </c>
      <c r="I798" s="10">
        <f>IFNA(VLOOKUP($H798,'Промокоды'!$A$2:$B$115,2,0),"")</f>
        <v>1</v>
      </c>
      <c r="J798" s="10" t="str">
        <f>IFNA(VLOOKUP($I798,'Промокоды'!$E$2:$F$8,2,0),"")</f>
        <v>Обещаем скидки</v>
      </c>
      <c r="K798" s="10">
        <f>IFNA(VLOOKUP($H798,'Промокоды'!$A$2:$C$115,3,0),"")</f>
        <v>0.1</v>
      </c>
      <c r="L798" s="13">
        <f t="shared" si="2"/>
        <v>450</v>
      </c>
      <c r="M798" s="14">
        <v>4500.0</v>
      </c>
      <c r="N798" s="14">
        <f t="shared" si="3"/>
        <v>4050</v>
      </c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 ht="15.75" customHeight="1">
      <c r="A799" s="10">
        <v>798.0</v>
      </c>
      <c r="B799" s="10" t="s">
        <v>25</v>
      </c>
      <c r="C799" s="10" t="str">
        <f>VLOOKUP($E799,'Определяем вид'!$A$2:$B$16,2,0)</f>
        <v>Товар</v>
      </c>
      <c r="D799" s="10" t="s">
        <v>16</v>
      </c>
      <c r="E799" s="10" t="s">
        <v>30</v>
      </c>
      <c r="F799" s="11">
        <v>45686.0</v>
      </c>
      <c r="G799" s="12">
        <f t="shared" si="1"/>
        <v>1</v>
      </c>
      <c r="H799" s="10"/>
      <c r="I799" s="10" t="str">
        <f>IFNA(VLOOKUP($H799,'Промокоды'!$A$2:$B$115,2,0),"")</f>
        <v/>
      </c>
      <c r="J799" s="10" t="str">
        <f>IFNA(VLOOKUP($I799,'Промокоды'!$E$2:$F$8,2,0),"")</f>
        <v/>
      </c>
      <c r="K799" s="10" t="str">
        <f>IFNA(VLOOKUP($H799,'Промокоды'!$A$2:$C$115,3,0),"")</f>
        <v/>
      </c>
      <c r="L799" s="13">
        <f t="shared" si="2"/>
        <v>0</v>
      </c>
      <c r="M799" s="14">
        <v>300.0</v>
      </c>
      <c r="N799" s="14">
        <f t="shared" si="3"/>
        <v>300</v>
      </c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 ht="15.75" customHeight="1">
      <c r="A800" s="10">
        <v>799.0</v>
      </c>
      <c r="B800" s="10" t="s">
        <v>15</v>
      </c>
      <c r="C800" s="10" t="str">
        <f>VLOOKUP($E800,'Определяем вид'!$A$2:$B$16,2,0)</f>
        <v>Услуга</v>
      </c>
      <c r="D800" s="10" t="s">
        <v>16</v>
      </c>
      <c r="E800" s="10" t="s">
        <v>21</v>
      </c>
      <c r="F800" s="11">
        <v>45686.0</v>
      </c>
      <c r="G800" s="12">
        <f t="shared" si="1"/>
        <v>1</v>
      </c>
      <c r="H800" s="10"/>
      <c r="I800" s="10" t="str">
        <f>IFNA(VLOOKUP($H800,'Промокоды'!$A$2:$B$115,2,0),"")</f>
        <v/>
      </c>
      <c r="J800" s="10" t="str">
        <f>IFNA(VLOOKUP($I800,'Промокоды'!$E$2:$F$8,2,0),"")</f>
        <v/>
      </c>
      <c r="K800" s="10" t="str">
        <f>IFNA(VLOOKUP($H800,'Промокоды'!$A$2:$C$115,3,0),"")</f>
        <v/>
      </c>
      <c r="L800" s="13">
        <f t="shared" si="2"/>
        <v>0</v>
      </c>
      <c r="M800" s="14">
        <v>5500.0</v>
      </c>
      <c r="N800" s="14">
        <f t="shared" si="3"/>
        <v>5500</v>
      </c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 ht="15.75" customHeight="1">
      <c r="A801" s="10">
        <v>800.0</v>
      </c>
      <c r="B801" s="10" t="s">
        <v>15</v>
      </c>
      <c r="C801" s="10" t="str">
        <f>VLOOKUP($E801,'Определяем вид'!$A$2:$B$16,2,0)</f>
        <v>Услуга</v>
      </c>
      <c r="D801" s="10" t="s">
        <v>16</v>
      </c>
      <c r="E801" s="10" t="s">
        <v>18</v>
      </c>
      <c r="F801" s="11">
        <v>45686.0</v>
      </c>
      <c r="G801" s="12">
        <f t="shared" si="1"/>
        <v>1</v>
      </c>
      <c r="H801" s="10"/>
      <c r="I801" s="10" t="str">
        <f>IFNA(VLOOKUP($H801,'Промокоды'!$A$2:$B$115,2,0),"")</f>
        <v/>
      </c>
      <c r="J801" s="10" t="str">
        <f>IFNA(VLOOKUP($I801,'Промокоды'!$E$2:$F$8,2,0),"")</f>
        <v/>
      </c>
      <c r="K801" s="10" t="str">
        <f>IFNA(VLOOKUP($H801,'Промокоды'!$A$2:$C$115,3,0),"")</f>
        <v/>
      </c>
      <c r="L801" s="13">
        <f t="shared" si="2"/>
        <v>0</v>
      </c>
      <c r="M801" s="14">
        <v>3500.0</v>
      </c>
      <c r="N801" s="14">
        <f t="shared" si="3"/>
        <v>3500</v>
      </c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 ht="15.75" customHeight="1">
      <c r="A802" s="10">
        <v>801.0</v>
      </c>
      <c r="B802" s="10" t="s">
        <v>15</v>
      </c>
      <c r="C802" s="10" t="str">
        <f>VLOOKUP($E802,'Определяем вид'!$A$2:$B$16,2,0)</f>
        <v>Услуга</v>
      </c>
      <c r="D802" s="10" t="s">
        <v>19</v>
      </c>
      <c r="E802" s="10" t="s">
        <v>18</v>
      </c>
      <c r="F802" s="11">
        <v>45686.0</v>
      </c>
      <c r="G802" s="12">
        <f t="shared" si="1"/>
        <v>1</v>
      </c>
      <c r="H802" s="10" t="s">
        <v>120</v>
      </c>
      <c r="I802" s="10">
        <f>IFNA(VLOOKUP($H802,'Промокоды'!$A$2:$B$115,2,0),"")</f>
        <v>3</v>
      </c>
      <c r="J802" s="10" t="str">
        <f>IFNA(VLOOKUP($I802,'Промокоды'!$E$2:$F$8,2,0),"")</f>
        <v>Поисковые запросы в Яндексе</v>
      </c>
      <c r="K802" s="10">
        <f>IFNA(VLOOKUP($H802,'Промокоды'!$A$2:$C$115,3,0),"")</f>
        <v>0.05</v>
      </c>
      <c r="L802" s="13">
        <f t="shared" si="2"/>
        <v>175</v>
      </c>
      <c r="M802" s="14">
        <v>3500.0</v>
      </c>
      <c r="N802" s="14">
        <f t="shared" si="3"/>
        <v>3325</v>
      </c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ht="15.75" customHeight="1">
      <c r="A803" s="10">
        <v>802.0</v>
      </c>
      <c r="B803" s="10" t="s">
        <v>25</v>
      </c>
      <c r="C803" s="10" t="str">
        <f>VLOOKUP($E803,'Определяем вид'!$A$2:$B$16,2,0)</f>
        <v>Товар</v>
      </c>
      <c r="D803" s="10" t="s">
        <v>16</v>
      </c>
      <c r="E803" s="10" t="s">
        <v>30</v>
      </c>
      <c r="F803" s="11">
        <v>45686.0</v>
      </c>
      <c r="G803" s="12">
        <f t="shared" si="1"/>
        <v>1</v>
      </c>
      <c r="H803" s="10"/>
      <c r="I803" s="10" t="str">
        <f>IFNA(VLOOKUP($H803,'Промокоды'!$A$2:$B$115,2,0),"")</f>
        <v/>
      </c>
      <c r="J803" s="10" t="str">
        <f>IFNA(VLOOKUP($I803,'Промокоды'!$E$2:$F$8,2,0),"")</f>
        <v/>
      </c>
      <c r="K803" s="10" t="str">
        <f>IFNA(VLOOKUP($H803,'Промокоды'!$A$2:$C$115,3,0),"")</f>
        <v/>
      </c>
      <c r="L803" s="13">
        <f t="shared" si="2"/>
        <v>0</v>
      </c>
      <c r="M803" s="14">
        <v>300.0</v>
      </c>
      <c r="N803" s="14">
        <f t="shared" si="3"/>
        <v>300</v>
      </c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 ht="15.75" customHeight="1">
      <c r="A804" s="10">
        <v>803.0</v>
      </c>
      <c r="B804" s="10" t="s">
        <v>15</v>
      </c>
      <c r="C804" s="10" t="str">
        <f>VLOOKUP($E804,'Определяем вид'!$A$2:$B$16,2,0)</f>
        <v>Услуга</v>
      </c>
      <c r="D804" s="10" t="s">
        <v>16</v>
      </c>
      <c r="E804" s="10" t="s">
        <v>18</v>
      </c>
      <c r="F804" s="11">
        <v>45686.0</v>
      </c>
      <c r="G804" s="12">
        <f t="shared" si="1"/>
        <v>1</v>
      </c>
      <c r="H804" s="10"/>
      <c r="I804" s="10" t="str">
        <f>IFNA(VLOOKUP($H804,'Промокоды'!$A$2:$B$115,2,0),"")</f>
        <v/>
      </c>
      <c r="J804" s="10" t="str">
        <f>IFNA(VLOOKUP($I804,'Промокоды'!$E$2:$F$8,2,0),"")</f>
        <v/>
      </c>
      <c r="K804" s="10" t="str">
        <f>IFNA(VLOOKUP($H804,'Промокоды'!$A$2:$C$115,3,0),"")</f>
        <v/>
      </c>
      <c r="L804" s="13">
        <f t="shared" si="2"/>
        <v>0</v>
      </c>
      <c r="M804" s="14">
        <v>3500.0</v>
      </c>
      <c r="N804" s="14">
        <f t="shared" si="3"/>
        <v>3500</v>
      </c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 ht="15.75" customHeight="1">
      <c r="A805" s="10">
        <v>804.0</v>
      </c>
      <c r="B805" s="10" t="s">
        <v>15</v>
      </c>
      <c r="C805" s="10" t="str">
        <f>VLOOKUP($E805,'Определяем вид'!$A$2:$B$16,2,0)</f>
        <v>Услуга</v>
      </c>
      <c r="D805" s="10" t="s">
        <v>16</v>
      </c>
      <c r="E805" s="10" t="s">
        <v>17</v>
      </c>
      <c r="F805" s="11">
        <v>45686.0</v>
      </c>
      <c r="G805" s="12">
        <f t="shared" si="1"/>
        <v>1</v>
      </c>
      <c r="H805" s="10"/>
      <c r="I805" s="10" t="str">
        <f>IFNA(VLOOKUP($H805,'Промокоды'!$A$2:$B$115,2,0),"")</f>
        <v/>
      </c>
      <c r="J805" s="10" t="str">
        <f>IFNA(VLOOKUP($I805,'Промокоды'!$E$2:$F$8,2,0),"")</f>
        <v/>
      </c>
      <c r="K805" s="10" t="str">
        <f>IFNA(VLOOKUP($H805,'Промокоды'!$A$2:$C$115,3,0),"")</f>
        <v/>
      </c>
      <c r="L805" s="13">
        <f t="shared" si="2"/>
        <v>0</v>
      </c>
      <c r="M805" s="14">
        <v>4500.0</v>
      </c>
      <c r="N805" s="14">
        <f t="shared" si="3"/>
        <v>4500</v>
      </c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ht="15.75" customHeight="1">
      <c r="A806" s="10">
        <v>805.0</v>
      </c>
      <c r="B806" s="10" t="s">
        <v>15</v>
      </c>
      <c r="C806" s="10" t="str">
        <f>VLOOKUP($E806,'Определяем вид'!$A$2:$B$16,2,0)</f>
        <v>Услуга</v>
      </c>
      <c r="D806" s="10" t="s">
        <v>16</v>
      </c>
      <c r="E806" s="10" t="s">
        <v>17</v>
      </c>
      <c r="F806" s="11">
        <v>45686.0</v>
      </c>
      <c r="G806" s="12">
        <f t="shared" si="1"/>
        <v>1</v>
      </c>
      <c r="H806" s="10"/>
      <c r="I806" s="10" t="str">
        <f>IFNA(VLOOKUP($H806,'Промокоды'!$A$2:$B$115,2,0),"")</f>
        <v/>
      </c>
      <c r="J806" s="10" t="str">
        <f>IFNA(VLOOKUP($I806,'Промокоды'!$E$2:$F$8,2,0),"")</f>
        <v/>
      </c>
      <c r="K806" s="10" t="str">
        <f>IFNA(VLOOKUP($H806,'Промокоды'!$A$2:$C$115,3,0),"")</f>
        <v/>
      </c>
      <c r="L806" s="13">
        <f t="shared" si="2"/>
        <v>0</v>
      </c>
      <c r="M806" s="14">
        <v>4500.0</v>
      </c>
      <c r="N806" s="14">
        <f t="shared" si="3"/>
        <v>4500</v>
      </c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 ht="15.75" customHeight="1">
      <c r="A807" s="10">
        <v>806.0</v>
      </c>
      <c r="B807" s="10" t="s">
        <v>15</v>
      </c>
      <c r="C807" s="10" t="str">
        <f>VLOOKUP($E807,'Определяем вид'!$A$2:$B$16,2,0)</f>
        <v>Услуга</v>
      </c>
      <c r="D807" s="10" t="s">
        <v>16</v>
      </c>
      <c r="E807" s="10" t="s">
        <v>17</v>
      </c>
      <c r="F807" s="11">
        <v>45686.0</v>
      </c>
      <c r="G807" s="12">
        <f t="shared" si="1"/>
        <v>1</v>
      </c>
      <c r="H807" s="10" t="s">
        <v>121</v>
      </c>
      <c r="I807" s="10">
        <f>IFNA(VLOOKUP($H807,'Промокоды'!$A$2:$B$115,2,0),"")</f>
        <v>4</v>
      </c>
      <c r="J807" s="10" t="str">
        <f>IFNA(VLOOKUP($I807,'Промокоды'!$E$2:$F$8,2,0),"")</f>
        <v>Посты в Telegram</v>
      </c>
      <c r="K807" s="10">
        <f>IFNA(VLOOKUP($H807,'Промокоды'!$A$2:$C$115,3,0),"")</f>
        <v>0.5</v>
      </c>
      <c r="L807" s="13">
        <f t="shared" si="2"/>
        <v>2250</v>
      </c>
      <c r="M807" s="14">
        <v>4500.0</v>
      </c>
      <c r="N807" s="14">
        <f t="shared" si="3"/>
        <v>2250</v>
      </c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 ht="15.75" customHeight="1">
      <c r="A808" s="10">
        <v>807.0</v>
      </c>
      <c r="B808" s="10" t="s">
        <v>15</v>
      </c>
      <c r="C808" s="10" t="str">
        <f>VLOOKUP($E808,'Определяем вид'!$A$2:$B$16,2,0)</f>
        <v>Услуга</v>
      </c>
      <c r="D808" s="10" t="s">
        <v>16</v>
      </c>
      <c r="E808" s="10" t="s">
        <v>18</v>
      </c>
      <c r="F808" s="11">
        <v>45686.0</v>
      </c>
      <c r="G808" s="12">
        <f t="shared" si="1"/>
        <v>1</v>
      </c>
      <c r="H808" s="10"/>
      <c r="I808" s="10" t="str">
        <f>IFNA(VLOOKUP($H808,'Промокоды'!$A$2:$B$115,2,0),"")</f>
        <v/>
      </c>
      <c r="J808" s="10" t="str">
        <f>IFNA(VLOOKUP($I808,'Промокоды'!$E$2:$F$8,2,0),"")</f>
        <v/>
      </c>
      <c r="K808" s="10" t="str">
        <f>IFNA(VLOOKUP($H808,'Промокоды'!$A$2:$C$115,3,0),"")</f>
        <v/>
      </c>
      <c r="L808" s="13">
        <f t="shared" si="2"/>
        <v>0</v>
      </c>
      <c r="M808" s="14">
        <v>3500.0</v>
      </c>
      <c r="N808" s="14">
        <f t="shared" si="3"/>
        <v>3500</v>
      </c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 ht="15.75" customHeight="1">
      <c r="A809" s="10">
        <v>808.0</v>
      </c>
      <c r="B809" s="10" t="s">
        <v>15</v>
      </c>
      <c r="C809" s="10" t="str">
        <f>VLOOKUP($E809,'Определяем вид'!$A$2:$B$16,2,0)</f>
        <v>Услуга</v>
      </c>
      <c r="D809" s="10" t="s">
        <v>19</v>
      </c>
      <c r="E809" s="10" t="s">
        <v>17</v>
      </c>
      <c r="F809" s="11">
        <v>45686.0</v>
      </c>
      <c r="G809" s="12">
        <f t="shared" si="1"/>
        <v>1</v>
      </c>
      <c r="H809" s="10"/>
      <c r="I809" s="10" t="str">
        <f>IFNA(VLOOKUP($H809,'Промокоды'!$A$2:$B$115,2,0),"")</f>
        <v/>
      </c>
      <c r="J809" s="10" t="str">
        <f>IFNA(VLOOKUP($I809,'Промокоды'!$E$2:$F$8,2,0),"")</f>
        <v/>
      </c>
      <c r="K809" s="10" t="str">
        <f>IFNA(VLOOKUP($H809,'Промокоды'!$A$2:$C$115,3,0),"")</f>
        <v/>
      </c>
      <c r="L809" s="13">
        <f t="shared" si="2"/>
        <v>0</v>
      </c>
      <c r="M809" s="14">
        <v>4500.0</v>
      </c>
      <c r="N809" s="14">
        <f t="shared" si="3"/>
        <v>4500</v>
      </c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 ht="15.75" customHeight="1">
      <c r="A810" s="10">
        <v>809.0</v>
      </c>
      <c r="B810" s="10" t="s">
        <v>15</v>
      </c>
      <c r="C810" s="10" t="str">
        <f>VLOOKUP($E810,'Определяем вид'!$A$2:$B$16,2,0)</f>
        <v>Услуга</v>
      </c>
      <c r="D810" s="10" t="s">
        <v>19</v>
      </c>
      <c r="E810" s="10" t="s">
        <v>18</v>
      </c>
      <c r="F810" s="11">
        <v>45686.0</v>
      </c>
      <c r="G810" s="12">
        <f t="shared" si="1"/>
        <v>1</v>
      </c>
      <c r="H810" s="10"/>
      <c r="I810" s="10" t="str">
        <f>IFNA(VLOOKUP($H810,'Промокоды'!$A$2:$B$115,2,0),"")</f>
        <v/>
      </c>
      <c r="J810" s="10" t="str">
        <f>IFNA(VLOOKUP($I810,'Промокоды'!$E$2:$F$8,2,0),"")</f>
        <v/>
      </c>
      <c r="K810" s="10" t="str">
        <f>IFNA(VLOOKUP($H810,'Промокоды'!$A$2:$C$115,3,0),"")</f>
        <v/>
      </c>
      <c r="L810" s="13">
        <f t="shared" si="2"/>
        <v>0</v>
      </c>
      <c r="M810" s="14">
        <v>3500.0</v>
      </c>
      <c r="N810" s="14">
        <f t="shared" si="3"/>
        <v>3500</v>
      </c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 ht="15.75" customHeight="1">
      <c r="A811" s="10">
        <v>810.0</v>
      </c>
      <c r="B811" s="10" t="s">
        <v>15</v>
      </c>
      <c r="C811" s="10" t="str">
        <f>VLOOKUP($E811,'Определяем вид'!$A$2:$B$16,2,0)</f>
        <v>Услуга</v>
      </c>
      <c r="D811" s="10" t="s">
        <v>16</v>
      </c>
      <c r="E811" s="10" t="s">
        <v>17</v>
      </c>
      <c r="F811" s="11">
        <v>45686.0</v>
      </c>
      <c r="G811" s="12">
        <f t="shared" si="1"/>
        <v>1</v>
      </c>
      <c r="H811" s="10"/>
      <c r="I811" s="10" t="str">
        <f>IFNA(VLOOKUP($H811,'Промокоды'!$A$2:$B$115,2,0),"")</f>
        <v/>
      </c>
      <c r="J811" s="10" t="str">
        <f>IFNA(VLOOKUP($I811,'Промокоды'!$E$2:$F$8,2,0),"")</f>
        <v/>
      </c>
      <c r="K811" s="10" t="str">
        <f>IFNA(VLOOKUP($H811,'Промокоды'!$A$2:$C$115,3,0),"")</f>
        <v/>
      </c>
      <c r="L811" s="13">
        <f t="shared" si="2"/>
        <v>0</v>
      </c>
      <c r="M811" s="14">
        <v>4500.0</v>
      </c>
      <c r="N811" s="14">
        <f t="shared" si="3"/>
        <v>4500</v>
      </c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 ht="15.75" customHeight="1">
      <c r="A812" s="10">
        <v>811.0</v>
      </c>
      <c r="B812" s="10" t="s">
        <v>15</v>
      </c>
      <c r="C812" s="10" t="str">
        <f>VLOOKUP($E812,'Определяем вид'!$A$2:$B$16,2,0)</f>
        <v>Услуга</v>
      </c>
      <c r="D812" s="10" t="s">
        <v>16</v>
      </c>
      <c r="E812" s="10" t="s">
        <v>17</v>
      </c>
      <c r="F812" s="11">
        <v>45686.0</v>
      </c>
      <c r="G812" s="12">
        <f t="shared" si="1"/>
        <v>1</v>
      </c>
      <c r="H812" s="10"/>
      <c r="I812" s="10" t="str">
        <f>IFNA(VLOOKUP($H812,'Промокоды'!$A$2:$B$115,2,0),"")</f>
        <v/>
      </c>
      <c r="J812" s="10" t="str">
        <f>IFNA(VLOOKUP($I812,'Промокоды'!$E$2:$F$8,2,0),"")</f>
        <v/>
      </c>
      <c r="K812" s="10" t="str">
        <f>IFNA(VLOOKUP($H812,'Промокоды'!$A$2:$C$115,3,0),"")</f>
        <v/>
      </c>
      <c r="L812" s="13">
        <f t="shared" si="2"/>
        <v>0</v>
      </c>
      <c r="M812" s="14">
        <v>4500.0</v>
      </c>
      <c r="N812" s="14">
        <f t="shared" si="3"/>
        <v>4500</v>
      </c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 ht="15.75" customHeight="1">
      <c r="A813" s="10">
        <v>812.0</v>
      </c>
      <c r="B813" s="10" t="s">
        <v>15</v>
      </c>
      <c r="C813" s="10" t="str">
        <f>VLOOKUP($E813,'Определяем вид'!$A$2:$B$16,2,0)</f>
        <v>Услуга</v>
      </c>
      <c r="D813" s="10" t="s">
        <v>19</v>
      </c>
      <c r="E813" s="10" t="s">
        <v>18</v>
      </c>
      <c r="F813" s="11">
        <v>45686.0</v>
      </c>
      <c r="G813" s="12">
        <f t="shared" si="1"/>
        <v>1</v>
      </c>
      <c r="H813" s="10"/>
      <c r="I813" s="10" t="str">
        <f>IFNA(VLOOKUP($H813,'Промокоды'!$A$2:$B$115,2,0),"")</f>
        <v/>
      </c>
      <c r="J813" s="10" t="str">
        <f>IFNA(VLOOKUP($I813,'Промокоды'!$E$2:$F$8,2,0),"")</f>
        <v/>
      </c>
      <c r="K813" s="10" t="str">
        <f>IFNA(VLOOKUP($H813,'Промокоды'!$A$2:$C$115,3,0),"")</f>
        <v/>
      </c>
      <c r="L813" s="13">
        <f t="shared" si="2"/>
        <v>0</v>
      </c>
      <c r="M813" s="14">
        <v>3500.0</v>
      </c>
      <c r="N813" s="14">
        <f t="shared" si="3"/>
        <v>3500</v>
      </c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 ht="15.75" customHeight="1">
      <c r="A814" s="10">
        <v>813.0</v>
      </c>
      <c r="B814" s="10" t="s">
        <v>15</v>
      </c>
      <c r="C814" s="10" t="str">
        <f>VLOOKUP($E814,'Определяем вид'!$A$2:$B$16,2,0)</f>
        <v>Товар</v>
      </c>
      <c r="D814" s="10" t="s">
        <v>19</v>
      </c>
      <c r="E814" s="10" t="s">
        <v>28</v>
      </c>
      <c r="F814" s="11">
        <v>45686.0</v>
      </c>
      <c r="G814" s="12">
        <f t="shared" si="1"/>
        <v>1</v>
      </c>
      <c r="H814" s="10"/>
      <c r="I814" s="10" t="str">
        <f>IFNA(VLOOKUP($H814,'Промокоды'!$A$2:$B$115,2,0),"")</f>
        <v/>
      </c>
      <c r="J814" s="10" t="str">
        <f>IFNA(VLOOKUP($I814,'Промокоды'!$E$2:$F$8,2,0),"")</f>
        <v/>
      </c>
      <c r="K814" s="10" t="str">
        <f>IFNA(VLOOKUP($H814,'Промокоды'!$A$2:$C$115,3,0),"")</f>
        <v/>
      </c>
      <c r="L814" s="13">
        <f t="shared" si="2"/>
        <v>0</v>
      </c>
      <c r="M814" s="14">
        <v>300.0</v>
      </c>
      <c r="N814" s="14">
        <f t="shared" si="3"/>
        <v>300</v>
      </c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ht="15.75" customHeight="1">
      <c r="A815" s="10">
        <v>814.0</v>
      </c>
      <c r="B815" s="10" t="s">
        <v>15</v>
      </c>
      <c r="C815" s="10" t="str">
        <f>VLOOKUP($E815,'Определяем вид'!$A$2:$B$16,2,0)</f>
        <v>Услуга</v>
      </c>
      <c r="D815" s="10" t="s">
        <v>16</v>
      </c>
      <c r="E815" s="10" t="s">
        <v>18</v>
      </c>
      <c r="F815" s="11">
        <v>45686.0</v>
      </c>
      <c r="G815" s="12">
        <f t="shared" si="1"/>
        <v>1</v>
      </c>
      <c r="H815" s="10"/>
      <c r="I815" s="10" t="str">
        <f>IFNA(VLOOKUP($H815,'Промокоды'!$A$2:$B$115,2,0),"")</f>
        <v/>
      </c>
      <c r="J815" s="10" t="str">
        <f>IFNA(VLOOKUP($I815,'Промокоды'!$E$2:$F$8,2,0),"")</f>
        <v/>
      </c>
      <c r="K815" s="10" t="str">
        <f>IFNA(VLOOKUP($H815,'Промокоды'!$A$2:$C$115,3,0),"")</f>
        <v/>
      </c>
      <c r="L815" s="13">
        <f t="shared" si="2"/>
        <v>0</v>
      </c>
      <c r="M815" s="14">
        <v>3500.0</v>
      </c>
      <c r="N815" s="14">
        <f t="shared" si="3"/>
        <v>3500</v>
      </c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 ht="15.75" customHeight="1">
      <c r="A816" s="10">
        <v>815.0</v>
      </c>
      <c r="B816" s="10" t="s">
        <v>25</v>
      </c>
      <c r="C816" s="10" t="str">
        <f>VLOOKUP($E816,'Определяем вид'!$A$2:$B$16,2,0)</f>
        <v>Товар</v>
      </c>
      <c r="D816" s="10" t="s">
        <v>16</v>
      </c>
      <c r="E816" s="10" t="s">
        <v>33</v>
      </c>
      <c r="F816" s="11">
        <v>45687.0</v>
      </c>
      <c r="G816" s="12">
        <f t="shared" si="1"/>
        <v>1</v>
      </c>
      <c r="H816" s="10"/>
      <c r="I816" s="10" t="str">
        <f>IFNA(VLOOKUP($H816,'Промокоды'!$A$2:$B$115,2,0),"")</f>
        <v/>
      </c>
      <c r="J816" s="10" t="str">
        <f>IFNA(VLOOKUP($I816,'Промокоды'!$E$2:$F$8,2,0),"")</f>
        <v/>
      </c>
      <c r="K816" s="10" t="str">
        <f>IFNA(VLOOKUP($H816,'Промокоды'!$A$2:$C$115,3,0),"")</f>
        <v/>
      </c>
      <c r="L816" s="13">
        <f t="shared" si="2"/>
        <v>0</v>
      </c>
      <c r="M816" s="14">
        <v>1000.0</v>
      </c>
      <c r="N816" s="14">
        <f t="shared" si="3"/>
        <v>1000</v>
      </c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 ht="15.75" customHeight="1">
      <c r="A817" s="10">
        <v>816.0</v>
      </c>
      <c r="B817" s="10" t="s">
        <v>15</v>
      </c>
      <c r="C817" s="10" t="str">
        <f>VLOOKUP($E817,'Определяем вид'!$A$2:$B$16,2,0)</f>
        <v>Товар</v>
      </c>
      <c r="D817" s="10" t="s">
        <v>19</v>
      </c>
      <c r="E817" s="10" t="s">
        <v>28</v>
      </c>
      <c r="F817" s="11">
        <v>45687.0</v>
      </c>
      <c r="G817" s="12">
        <f t="shared" si="1"/>
        <v>1</v>
      </c>
      <c r="H817" s="10"/>
      <c r="I817" s="10" t="str">
        <f>IFNA(VLOOKUP($H817,'Промокоды'!$A$2:$B$115,2,0),"")</f>
        <v/>
      </c>
      <c r="J817" s="10" t="str">
        <f>IFNA(VLOOKUP($I817,'Промокоды'!$E$2:$F$8,2,0),"")</f>
        <v/>
      </c>
      <c r="K817" s="10" t="str">
        <f>IFNA(VLOOKUP($H817,'Промокоды'!$A$2:$C$115,3,0),"")</f>
        <v/>
      </c>
      <c r="L817" s="13">
        <f t="shared" si="2"/>
        <v>0</v>
      </c>
      <c r="M817" s="14">
        <v>300.0</v>
      </c>
      <c r="N817" s="14">
        <f t="shared" si="3"/>
        <v>300</v>
      </c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ht="15.75" customHeight="1">
      <c r="A818" s="10">
        <v>817.0</v>
      </c>
      <c r="B818" s="10" t="s">
        <v>25</v>
      </c>
      <c r="C818" s="10" t="str">
        <f>VLOOKUP($E818,'Определяем вид'!$A$2:$B$16,2,0)</f>
        <v>Товар</v>
      </c>
      <c r="D818" s="10" t="s">
        <v>16</v>
      </c>
      <c r="E818" s="10" t="s">
        <v>30</v>
      </c>
      <c r="F818" s="11">
        <v>45687.0</v>
      </c>
      <c r="G818" s="12">
        <f t="shared" si="1"/>
        <v>1</v>
      </c>
      <c r="H818" s="10"/>
      <c r="I818" s="10" t="str">
        <f>IFNA(VLOOKUP($H818,'Промокоды'!$A$2:$B$115,2,0),"")</f>
        <v/>
      </c>
      <c r="J818" s="10" t="str">
        <f>IFNA(VLOOKUP($I818,'Промокоды'!$E$2:$F$8,2,0),"")</f>
        <v/>
      </c>
      <c r="K818" s="10" t="str">
        <f>IFNA(VLOOKUP($H818,'Промокоды'!$A$2:$C$115,3,0),"")</f>
        <v/>
      </c>
      <c r="L818" s="13">
        <f t="shared" si="2"/>
        <v>0</v>
      </c>
      <c r="M818" s="14">
        <v>300.0</v>
      </c>
      <c r="N818" s="14">
        <f t="shared" si="3"/>
        <v>300</v>
      </c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 ht="15.75" customHeight="1">
      <c r="A819" s="10">
        <v>818.0</v>
      </c>
      <c r="B819" s="10" t="s">
        <v>15</v>
      </c>
      <c r="C819" s="10" t="str">
        <f>VLOOKUP($E819,'Определяем вид'!$A$2:$B$16,2,0)</f>
        <v>Услуга</v>
      </c>
      <c r="D819" s="10" t="s">
        <v>19</v>
      </c>
      <c r="E819" s="10" t="s">
        <v>18</v>
      </c>
      <c r="F819" s="11">
        <v>45687.0</v>
      </c>
      <c r="G819" s="12">
        <f t="shared" si="1"/>
        <v>1</v>
      </c>
      <c r="H819" s="10"/>
      <c r="I819" s="10" t="str">
        <f>IFNA(VLOOKUP($H819,'Промокоды'!$A$2:$B$115,2,0),"")</f>
        <v/>
      </c>
      <c r="J819" s="10" t="str">
        <f>IFNA(VLOOKUP($I819,'Промокоды'!$E$2:$F$8,2,0),"")</f>
        <v/>
      </c>
      <c r="K819" s="10" t="str">
        <f>IFNA(VLOOKUP($H819,'Промокоды'!$A$2:$C$115,3,0),"")</f>
        <v/>
      </c>
      <c r="L819" s="13">
        <f t="shared" si="2"/>
        <v>0</v>
      </c>
      <c r="M819" s="14">
        <v>3500.0</v>
      </c>
      <c r="N819" s="14">
        <f t="shared" si="3"/>
        <v>3500</v>
      </c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 ht="15.75" customHeight="1">
      <c r="A820" s="10">
        <v>819.0</v>
      </c>
      <c r="B820" s="10" t="s">
        <v>15</v>
      </c>
      <c r="C820" s="10" t="str">
        <f>VLOOKUP($E820,'Определяем вид'!$A$2:$B$16,2,0)</f>
        <v>Товар</v>
      </c>
      <c r="D820" s="10" t="s">
        <v>16</v>
      </c>
      <c r="E820" s="10" t="s">
        <v>23</v>
      </c>
      <c r="F820" s="11">
        <v>45687.0</v>
      </c>
      <c r="G820" s="12">
        <f t="shared" si="1"/>
        <v>1</v>
      </c>
      <c r="H820" s="10"/>
      <c r="I820" s="10" t="str">
        <f>IFNA(VLOOKUP($H820,'Промокоды'!$A$2:$B$115,2,0),"")</f>
        <v/>
      </c>
      <c r="J820" s="10" t="str">
        <f>IFNA(VLOOKUP($I820,'Промокоды'!$E$2:$F$8,2,0),"")</f>
        <v/>
      </c>
      <c r="K820" s="10" t="str">
        <f>IFNA(VLOOKUP($H820,'Промокоды'!$A$2:$C$115,3,0),"")</f>
        <v/>
      </c>
      <c r="L820" s="13">
        <f t="shared" si="2"/>
        <v>0</v>
      </c>
      <c r="M820" s="14">
        <v>1000.0</v>
      </c>
      <c r="N820" s="14">
        <f t="shared" si="3"/>
        <v>1000</v>
      </c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 ht="15.75" customHeight="1">
      <c r="A821" s="10">
        <v>820.0</v>
      </c>
      <c r="B821" s="10" t="s">
        <v>25</v>
      </c>
      <c r="C821" s="10" t="str">
        <f>VLOOKUP($E821,'Определяем вид'!$A$2:$B$16,2,0)</f>
        <v>Товар</v>
      </c>
      <c r="D821" s="10" t="s">
        <v>16</v>
      </c>
      <c r="E821" s="10" t="s">
        <v>30</v>
      </c>
      <c r="F821" s="11">
        <v>45687.0</v>
      </c>
      <c r="G821" s="12">
        <f t="shared" si="1"/>
        <v>1</v>
      </c>
      <c r="H821" s="10"/>
      <c r="I821" s="10" t="str">
        <f>IFNA(VLOOKUP($H821,'Промокоды'!$A$2:$B$115,2,0),"")</f>
        <v/>
      </c>
      <c r="J821" s="10" t="str">
        <f>IFNA(VLOOKUP($I821,'Промокоды'!$E$2:$F$8,2,0),"")</f>
        <v/>
      </c>
      <c r="K821" s="10" t="str">
        <f>IFNA(VLOOKUP($H821,'Промокоды'!$A$2:$C$115,3,0),"")</f>
        <v/>
      </c>
      <c r="L821" s="13">
        <f t="shared" si="2"/>
        <v>0</v>
      </c>
      <c r="M821" s="14">
        <v>300.0</v>
      </c>
      <c r="N821" s="14">
        <f t="shared" si="3"/>
        <v>300</v>
      </c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 ht="15.75" customHeight="1">
      <c r="A822" s="10">
        <v>821.0</v>
      </c>
      <c r="B822" s="10" t="s">
        <v>15</v>
      </c>
      <c r="C822" s="10" t="str">
        <f>VLOOKUP($E822,'Определяем вид'!$A$2:$B$16,2,0)</f>
        <v>Товар</v>
      </c>
      <c r="D822" s="10" t="s">
        <v>16</v>
      </c>
      <c r="E822" s="10" t="s">
        <v>23</v>
      </c>
      <c r="F822" s="11">
        <v>45687.0</v>
      </c>
      <c r="G822" s="12">
        <f t="shared" si="1"/>
        <v>1</v>
      </c>
      <c r="H822" s="10" t="s">
        <v>122</v>
      </c>
      <c r="I822" s="10">
        <f>IFNA(VLOOKUP($H822,'Промокоды'!$A$2:$B$115,2,0),"")</f>
        <v>6</v>
      </c>
      <c r="J822" s="10" t="str">
        <f>IFNA(VLOOKUP($I822,'Промокоды'!$E$2:$F$8,2,0),"")</f>
        <v>Реклама в VK</v>
      </c>
      <c r="K822" s="10">
        <f>IFNA(VLOOKUP($H822,'Промокоды'!$A$2:$C$115,3,0),"")</f>
        <v>0.2</v>
      </c>
      <c r="L822" s="13">
        <f t="shared" si="2"/>
        <v>200</v>
      </c>
      <c r="M822" s="14">
        <v>1000.0</v>
      </c>
      <c r="N822" s="14">
        <f t="shared" si="3"/>
        <v>800</v>
      </c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 ht="15.75" customHeight="1">
      <c r="A823" s="10">
        <v>822.0</v>
      </c>
      <c r="B823" s="10" t="s">
        <v>25</v>
      </c>
      <c r="C823" s="10" t="str">
        <f>VLOOKUP($E823,'Определяем вид'!$A$2:$B$16,2,0)</f>
        <v>Товар</v>
      </c>
      <c r="D823" s="10" t="s">
        <v>16</v>
      </c>
      <c r="E823" s="10" t="s">
        <v>35</v>
      </c>
      <c r="F823" s="11">
        <v>45687.0</v>
      </c>
      <c r="G823" s="12">
        <f t="shared" si="1"/>
        <v>1</v>
      </c>
      <c r="H823" s="10"/>
      <c r="I823" s="10" t="str">
        <f>IFNA(VLOOKUP($H823,'Промокоды'!$A$2:$B$115,2,0),"")</f>
        <v/>
      </c>
      <c r="J823" s="10" t="str">
        <f>IFNA(VLOOKUP($I823,'Промокоды'!$E$2:$F$8,2,0),"")</f>
        <v/>
      </c>
      <c r="K823" s="10" t="str">
        <f>IFNA(VLOOKUP($H823,'Промокоды'!$A$2:$C$115,3,0),"")</f>
        <v/>
      </c>
      <c r="L823" s="13">
        <f t="shared" si="2"/>
        <v>0</v>
      </c>
      <c r="M823" s="14">
        <v>500.0</v>
      </c>
      <c r="N823" s="14">
        <f t="shared" si="3"/>
        <v>500</v>
      </c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 ht="15.75" customHeight="1">
      <c r="A824" s="10">
        <v>823.0</v>
      </c>
      <c r="B824" s="10" t="s">
        <v>15</v>
      </c>
      <c r="C824" s="10" t="str">
        <f>VLOOKUP($E824,'Определяем вид'!$A$2:$B$16,2,0)</f>
        <v>Услуга</v>
      </c>
      <c r="D824" s="10" t="s">
        <v>16</v>
      </c>
      <c r="E824" s="10" t="s">
        <v>21</v>
      </c>
      <c r="F824" s="11">
        <v>45687.0</v>
      </c>
      <c r="G824" s="12">
        <f t="shared" si="1"/>
        <v>1</v>
      </c>
      <c r="H824" s="10"/>
      <c r="I824" s="10" t="str">
        <f>IFNA(VLOOKUP($H824,'Промокоды'!$A$2:$B$115,2,0),"")</f>
        <v/>
      </c>
      <c r="J824" s="10" t="str">
        <f>IFNA(VLOOKUP($I824,'Промокоды'!$E$2:$F$8,2,0),"")</f>
        <v/>
      </c>
      <c r="K824" s="10" t="str">
        <f>IFNA(VLOOKUP($H824,'Промокоды'!$A$2:$C$115,3,0),"")</f>
        <v/>
      </c>
      <c r="L824" s="13">
        <f t="shared" si="2"/>
        <v>0</v>
      </c>
      <c r="M824" s="14">
        <v>5500.0</v>
      </c>
      <c r="N824" s="14">
        <f t="shared" si="3"/>
        <v>5500</v>
      </c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 ht="15.75" customHeight="1">
      <c r="A825" s="10">
        <v>824.0</v>
      </c>
      <c r="B825" s="10" t="s">
        <v>15</v>
      </c>
      <c r="C825" s="10" t="str">
        <f>VLOOKUP($E825,'Определяем вид'!$A$2:$B$16,2,0)</f>
        <v>Услуга</v>
      </c>
      <c r="D825" s="10" t="s">
        <v>16</v>
      </c>
      <c r="E825" s="10" t="s">
        <v>21</v>
      </c>
      <c r="F825" s="11">
        <v>45687.0</v>
      </c>
      <c r="G825" s="12">
        <f t="shared" si="1"/>
        <v>1</v>
      </c>
      <c r="H825" s="10" t="s">
        <v>123</v>
      </c>
      <c r="I825" s="10">
        <f>IFNA(VLOOKUP($H825,'Промокоды'!$A$2:$B$115,2,0),"")</f>
        <v>4</v>
      </c>
      <c r="J825" s="10" t="str">
        <f>IFNA(VLOOKUP($I825,'Промокоды'!$E$2:$F$8,2,0),"")</f>
        <v>Посты в Telegram</v>
      </c>
      <c r="K825" s="10">
        <f>IFNA(VLOOKUP($H825,'Промокоды'!$A$2:$C$115,3,0),"")</f>
        <v>0.5</v>
      </c>
      <c r="L825" s="13">
        <f t="shared" si="2"/>
        <v>2750</v>
      </c>
      <c r="M825" s="14">
        <v>5500.0</v>
      </c>
      <c r="N825" s="14">
        <f t="shared" si="3"/>
        <v>2750</v>
      </c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 ht="15.75" customHeight="1">
      <c r="A826" s="10">
        <v>825.0</v>
      </c>
      <c r="B826" s="10" t="s">
        <v>15</v>
      </c>
      <c r="C826" s="10" t="str">
        <f>VLOOKUP($E826,'Определяем вид'!$A$2:$B$16,2,0)</f>
        <v>Услуга</v>
      </c>
      <c r="D826" s="10" t="s">
        <v>16</v>
      </c>
      <c r="E826" s="10" t="s">
        <v>21</v>
      </c>
      <c r="F826" s="11">
        <v>45687.0</v>
      </c>
      <c r="G826" s="12">
        <f t="shared" si="1"/>
        <v>1</v>
      </c>
      <c r="H826" s="10"/>
      <c r="I826" s="10" t="str">
        <f>IFNA(VLOOKUP($H826,'Промокоды'!$A$2:$B$115,2,0),"")</f>
        <v/>
      </c>
      <c r="J826" s="10" t="str">
        <f>IFNA(VLOOKUP($I826,'Промокоды'!$E$2:$F$8,2,0),"")</f>
        <v/>
      </c>
      <c r="K826" s="10" t="str">
        <f>IFNA(VLOOKUP($H826,'Промокоды'!$A$2:$C$115,3,0),"")</f>
        <v/>
      </c>
      <c r="L826" s="13">
        <f t="shared" si="2"/>
        <v>0</v>
      </c>
      <c r="M826" s="14">
        <v>5500.0</v>
      </c>
      <c r="N826" s="14">
        <f t="shared" si="3"/>
        <v>5500</v>
      </c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ht="15.75" customHeight="1">
      <c r="A827" s="10">
        <v>826.0</v>
      </c>
      <c r="B827" s="10" t="s">
        <v>15</v>
      </c>
      <c r="C827" s="10" t="str">
        <f>VLOOKUP($E827,'Определяем вид'!$A$2:$B$16,2,0)</f>
        <v>Товар</v>
      </c>
      <c r="D827" s="10" t="s">
        <v>16</v>
      </c>
      <c r="E827" s="10" t="s">
        <v>28</v>
      </c>
      <c r="F827" s="11">
        <v>45687.0</v>
      </c>
      <c r="G827" s="12">
        <f t="shared" si="1"/>
        <v>1</v>
      </c>
      <c r="H827" s="10"/>
      <c r="I827" s="10" t="str">
        <f>IFNA(VLOOKUP($H827,'Промокоды'!$A$2:$B$115,2,0),"")</f>
        <v/>
      </c>
      <c r="J827" s="10" t="str">
        <f>IFNA(VLOOKUP($I827,'Промокоды'!$E$2:$F$8,2,0),"")</f>
        <v/>
      </c>
      <c r="K827" s="10" t="str">
        <f>IFNA(VLOOKUP($H827,'Промокоды'!$A$2:$C$115,3,0),"")</f>
        <v/>
      </c>
      <c r="L827" s="13">
        <f t="shared" si="2"/>
        <v>0</v>
      </c>
      <c r="M827" s="14">
        <v>300.0</v>
      </c>
      <c r="N827" s="14">
        <f t="shared" si="3"/>
        <v>300</v>
      </c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 ht="15.75" customHeight="1">
      <c r="A828" s="10">
        <v>827.0</v>
      </c>
      <c r="B828" s="10" t="s">
        <v>15</v>
      </c>
      <c r="C828" s="10" t="str">
        <f>VLOOKUP($E828,'Определяем вид'!$A$2:$B$16,2,0)</f>
        <v>Услуга</v>
      </c>
      <c r="D828" s="10" t="s">
        <v>16</v>
      </c>
      <c r="E828" s="10" t="s">
        <v>17</v>
      </c>
      <c r="F828" s="11">
        <v>45687.0</v>
      </c>
      <c r="G828" s="12">
        <f t="shared" si="1"/>
        <v>1</v>
      </c>
      <c r="H828" s="10"/>
      <c r="I828" s="10" t="str">
        <f>IFNA(VLOOKUP($H828,'Промокоды'!$A$2:$B$115,2,0),"")</f>
        <v/>
      </c>
      <c r="J828" s="10" t="str">
        <f>IFNA(VLOOKUP($I828,'Промокоды'!$E$2:$F$8,2,0),"")</f>
        <v/>
      </c>
      <c r="K828" s="10" t="str">
        <f>IFNA(VLOOKUP($H828,'Промокоды'!$A$2:$C$115,3,0),"")</f>
        <v/>
      </c>
      <c r="L828" s="13">
        <f t="shared" si="2"/>
        <v>0</v>
      </c>
      <c r="M828" s="14">
        <v>4500.0</v>
      </c>
      <c r="N828" s="14">
        <f t="shared" si="3"/>
        <v>4500</v>
      </c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 ht="15.75" customHeight="1">
      <c r="A829" s="10">
        <v>828.0</v>
      </c>
      <c r="B829" s="10" t="s">
        <v>15</v>
      </c>
      <c r="C829" s="10" t="str">
        <f>VLOOKUP($E829,'Определяем вид'!$A$2:$B$16,2,0)</f>
        <v>Услуга</v>
      </c>
      <c r="D829" s="10" t="s">
        <v>19</v>
      </c>
      <c r="E829" s="10" t="s">
        <v>21</v>
      </c>
      <c r="F829" s="11">
        <v>45687.0</v>
      </c>
      <c r="G829" s="12">
        <f t="shared" si="1"/>
        <v>1</v>
      </c>
      <c r="H829" s="10"/>
      <c r="I829" s="10" t="str">
        <f>IFNA(VLOOKUP($H829,'Промокоды'!$A$2:$B$115,2,0),"")</f>
        <v/>
      </c>
      <c r="J829" s="10" t="str">
        <f>IFNA(VLOOKUP($I829,'Промокоды'!$E$2:$F$8,2,0),"")</f>
        <v/>
      </c>
      <c r="K829" s="10" t="str">
        <f>IFNA(VLOOKUP($H829,'Промокоды'!$A$2:$C$115,3,0),"")</f>
        <v/>
      </c>
      <c r="L829" s="13">
        <f t="shared" si="2"/>
        <v>0</v>
      </c>
      <c r="M829" s="14">
        <v>5500.0</v>
      </c>
      <c r="N829" s="14">
        <f t="shared" si="3"/>
        <v>5500</v>
      </c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ht="15.75" customHeight="1">
      <c r="A830" s="10">
        <v>829.0</v>
      </c>
      <c r="B830" s="10" t="s">
        <v>15</v>
      </c>
      <c r="C830" s="10" t="str">
        <f>VLOOKUP($E830,'Определяем вид'!$A$2:$B$16,2,0)</f>
        <v>Услуга</v>
      </c>
      <c r="D830" s="10" t="s">
        <v>16</v>
      </c>
      <c r="E830" s="10" t="s">
        <v>21</v>
      </c>
      <c r="F830" s="11">
        <v>45687.0</v>
      </c>
      <c r="G830" s="12">
        <f t="shared" si="1"/>
        <v>1</v>
      </c>
      <c r="H830" s="10"/>
      <c r="I830" s="10" t="str">
        <f>IFNA(VLOOKUP($H830,'Промокоды'!$A$2:$B$115,2,0),"")</f>
        <v/>
      </c>
      <c r="J830" s="10" t="str">
        <f>IFNA(VLOOKUP($I830,'Промокоды'!$E$2:$F$8,2,0),"")</f>
        <v/>
      </c>
      <c r="K830" s="10" t="str">
        <f>IFNA(VLOOKUP($H830,'Промокоды'!$A$2:$C$115,3,0),"")</f>
        <v/>
      </c>
      <c r="L830" s="13">
        <f t="shared" si="2"/>
        <v>0</v>
      </c>
      <c r="M830" s="14">
        <v>5500.0</v>
      </c>
      <c r="N830" s="14">
        <f t="shared" si="3"/>
        <v>5500</v>
      </c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 ht="15.75" customHeight="1">
      <c r="A831" s="10">
        <v>830.0</v>
      </c>
      <c r="B831" s="10" t="s">
        <v>15</v>
      </c>
      <c r="C831" s="10" t="str">
        <f>VLOOKUP($E831,'Определяем вид'!$A$2:$B$16,2,0)</f>
        <v>Услуга</v>
      </c>
      <c r="D831" s="10" t="s">
        <v>16</v>
      </c>
      <c r="E831" s="10" t="s">
        <v>17</v>
      </c>
      <c r="F831" s="11">
        <v>45687.0</v>
      </c>
      <c r="G831" s="12">
        <f t="shared" si="1"/>
        <v>1</v>
      </c>
      <c r="H831" s="10"/>
      <c r="I831" s="10" t="str">
        <f>IFNA(VLOOKUP($H831,'Промокоды'!$A$2:$B$115,2,0),"")</f>
        <v/>
      </c>
      <c r="J831" s="10" t="str">
        <f>IFNA(VLOOKUP($I831,'Промокоды'!$E$2:$F$8,2,0),"")</f>
        <v/>
      </c>
      <c r="K831" s="10" t="str">
        <f>IFNA(VLOOKUP($H831,'Промокоды'!$A$2:$C$115,3,0),"")</f>
        <v/>
      </c>
      <c r="L831" s="13">
        <f t="shared" si="2"/>
        <v>0</v>
      </c>
      <c r="M831" s="14">
        <v>4500.0</v>
      </c>
      <c r="N831" s="14">
        <f t="shared" si="3"/>
        <v>4500</v>
      </c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 ht="15.75" customHeight="1">
      <c r="A832" s="10">
        <v>831.0</v>
      </c>
      <c r="B832" s="10" t="s">
        <v>15</v>
      </c>
      <c r="C832" s="10" t="str">
        <f>VLOOKUP($E832,'Определяем вид'!$A$2:$B$16,2,0)</f>
        <v>Услуга</v>
      </c>
      <c r="D832" s="10" t="s">
        <v>16</v>
      </c>
      <c r="E832" s="10" t="s">
        <v>18</v>
      </c>
      <c r="F832" s="11">
        <v>45687.0</v>
      </c>
      <c r="G832" s="12">
        <f t="shared" si="1"/>
        <v>1</v>
      </c>
      <c r="H832" s="10"/>
      <c r="I832" s="10" t="str">
        <f>IFNA(VLOOKUP($H832,'Промокоды'!$A$2:$B$115,2,0),"")</f>
        <v/>
      </c>
      <c r="J832" s="10" t="str">
        <f>IFNA(VLOOKUP($I832,'Промокоды'!$E$2:$F$8,2,0),"")</f>
        <v/>
      </c>
      <c r="K832" s="10" t="str">
        <f>IFNA(VLOOKUP($H832,'Промокоды'!$A$2:$C$115,3,0),"")</f>
        <v/>
      </c>
      <c r="L832" s="13">
        <f t="shared" si="2"/>
        <v>0</v>
      </c>
      <c r="M832" s="14">
        <v>3500.0</v>
      </c>
      <c r="N832" s="14">
        <f t="shared" si="3"/>
        <v>3500</v>
      </c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 ht="15.75" customHeight="1">
      <c r="A833" s="10">
        <v>832.0</v>
      </c>
      <c r="B833" s="10" t="s">
        <v>15</v>
      </c>
      <c r="C833" s="10" t="str">
        <f>VLOOKUP($E833,'Определяем вид'!$A$2:$B$16,2,0)</f>
        <v>Услуга</v>
      </c>
      <c r="D833" s="10" t="s">
        <v>16</v>
      </c>
      <c r="E833" s="10" t="s">
        <v>17</v>
      </c>
      <c r="F833" s="11">
        <v>45687.0</v>
      </c>
      <c r="G833" s="12">
        <f t="shared" si="1"/>
        <v>1</v>
      </c>
      <c r="H833" s="10"/>
      <c r="I833" s="10" t="str">
        <f>IFNA(VLOOKUP($H833,'Промокоды'!$A$2:$B$115,2,0),"")</f>
        <v/>
      </c>
      <c r="J833" s="10" t="str">
        <f>IFNA(VLOOKUP($I833,'Промокоды'!$E$2:$F$8,2,0),"")</f>
        <v/>
      </c>
      <c r="K833" s="10" t="str">
        <f>IFNA(VLOOKUP($H833,'Промокоды'!$A$2:$C$115,3,0),"")</f>
        <v/>
      </c>
      <c r="L833" s="13">
        <f t="shared" si="2"/>
        <v>0</v>
      </c>
      <c r="M833" s="14">
        <v>4500.0</v>
      </c>
      <c r="N833" s="14">
        <f t="shared" si="3"/>
        <v>4500</v>
      </c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 ht="15.75" customHeight="1">
      <c r="A834" s="10">
        <v>833.0</v>
      </c>
      <c r="B834" s="10" t="s">
        <v>15</v>
      </c>
      <c r="C834" s="10" t="str">
        <f>VLOOKUP($E834,'Определяем вид'!$A$2:$B$16,2,0)</f>
        <v>Услуга</v>
      </c>
      <c r="D834" s="10" t="s">
        <v>19</v>
      </c>
      <c r="E834" s="10" t="s">
        <v>18</v>
      </c>
      <c r="F834" s="11">
        <v>45687.0</v>
      </c>
      <c r="G834" s="12">
        <f t="shared" si="1"/>
        <v>1</v>
      </c>
      <c r="H834" s="10"/>
      <c r="I834" s="10" t="str">
        <f>IFNA(VLOOKUP($H834,'Промокоды'!$A$2:$B$115,2,0),"")</f>
        <v/>
      </c>
      <c r="J834" s="10" t="str">
        <f>IFNA(VLOOKUP($I834,'Промокоды'!$E$2:$F$8,2,0),"")</f>
        <v/>
      </c>
      <c r="K834" s="10" t="str">
        <f>IFNA(VLOOKUP($H834,'Промокоды'!$A$2:$C$115,3,0),"")</f>
        <v/>
      </c>
      <c r="L834" s="13">
        <f t="shared" si="2"/>
        <v>0</v>
      </c>
      <c r="M834" s="14">
        <v>3500.0</v>
      </c>
      <c r="N834" s="14">
        <f t="shared" si="3"/>
        <v>3500</v>
      </c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 ht="15.75" customHeight="1">
      <c r="A835" s="10">
        <v>834.0</v>
      </c>
      <c r="B835" s="10" t="s">
        <v>15</v>
      </c>
      <c r="C835" s="10" t="str">
        <f>VLOOKUP($E835,'Определяем вид'!$A$2:$B$16,2,0)</f>
        <v>Услуга</v>
      </c>
      <c r="D835" s="10" t="s">
        <v>16</v>
      </c>
      <c r="E835" s="10" t="s">
        <v>21</v>
      </c>
      <c r="F835" s="11">
        <v>45687.0</v>
      </c>
      <c r="G835" s="12">
        <f t="shared" si="1"/>
        <v>1</v>
      </c>
      <c r="H835" s="10"/>
      <c r="I835" s="10" t="str">
        <f>IFNA(VLOOKUP($H835,'Промокоды'!$A$2:$B$115,2,0),"")</f>
        <v/>
      </c>
      <c r="J835" s="10" t="str">
        <f>IFNA(VLOOKUP($I835,'Промокоды'!$E$2:$F$8,2,0),"")</f>
        <v/>
      </c>
      <c r="K835" s="10" t="str">
        <f>IFNA(VLOOKUP($H835,'Промокоды'!$A$2:$C$115,3,0),"")</f>
        <v/>
      </c>
      <c r="L835" s="13">
        <f t="shared" si="2"/>
        <v>0</v>
      </c>
      <c r="M835" s="14">
        <v>5500.0</v>
      </c>
      <c r="N835" s="14">
        <f t="shared" si="3"/>
        <v>5500</v>
      </c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 ht="15.75" customHeight="1">
      <c r="A836" s="10">
        <v>835.0</v>
      </c>
      <c r="B836" s="10" t="s">
        <v>15</v>
      </c>
      <c r="C836" s="10" t="str">
        <f>VLOOKUP($E836,'Определяем вид'!$A$2:$B$16,2,0)</f>
        <v>Услуга</v>
      </c>
      <c r="D836" s="10" t="s">
        <v>16</v>
      </c>
      <c r="E836" s="10" t="s">
        <v>21</v>
      </c>
      <c r="F836" s="11">
        <v>45687.0</v>
      </c>
      <c r="G836" s="12">
        <f t="shared" si="1"/>
        <v>1</v>
      </c>
      <c r="H836" s="10" t="s">
        <v>124</v>
      </c>
      <c r="I836" s="10">
        <f>IFNA(VLOOKUP($H836,'Промокоды'!$A$2:$B$115,2,0),"")</f>
        <v>3</v>
      </c>
      <c r="J836" s="10" t="str">
        <f>IFNA(VLOOKUP($I836,'Промокоды'!$E$2:$F$8,2,0),"")</f>
        <v>Поисковые запросы в Яндексе</v>
      </c>
      <c r="K836" s="10">
        <f>IFNA(VLOOKUP($H836,'Промокоды'!$A$2:$C$115,3,0),"")</f>
        <v>0.05</v>
      </c>
      <c r="L836" s="13">
        <f t="shared" si="2"/>
        <v>275</v>
      </c>
      <c r="M836" s="14">
        <v>5500.0</v>
      </c>
      <c r="N836" s="14">
        <f t="shared" si="3"/>
        <v>5225</v>
      </c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 ht="15.75" customHeight="1">
      <c r="A837" s="10">
        <v>836.0</v>
      </c>
      <c r="B837" s="10" t="s">
        <v>15</v>
      </c>
      <c r="C837" s="10" t="str">
        <f>VLOOKUP($E837,'Определяем вид'!$A$2:$B$16,2,0)</f>
        <v>Товар</v>
      </c>
      <c r="D837" s="10" t="s">
        <v>16</v>
      </c>
      <c r="E837" s="10" t="s">
        <v>23</v>
      </c>
      <c r="F837" s="11">
        <v>45687.0</v>
      </c>
      <c r="G837" s="12">
        <f t="shared" si="1"/>
        <v>1</v>
      </c>
      <c r="H837" s="10"/>
      <c r="I837" s="10" t="str">
        <f>IFNA(VLOOKUP($H837,'Промокоды'!$A$2:$B$115,2,0),"")</f>
        <v/>
      </c>
      <c r="J837" s="10" t="str">
        <f>IFNA(VLOOKUP($I837,'Промокоды'!$E$2:$F$8,2,0),"")</f>
        <v/>
      </c>
      <c r="K837" s="10" t="str">
        <f>IFNA(VLOOKUP($H837,'Промокоды'!$A$2:$C$115,3,0),"")</f>
        <v/>
      </c>
      <c r="L837" s="13">
        <f t="shared" si="2"/>
        <v>0</v>
      </c>
      <c r="M837" s="14">
        <v>1000.0</v>
      </c>
      <c r="N837" s="14">
        <f t="shared" si="3"/>
        <v>1000</v>
      </c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 ht="15.75" customHeight="1">
      <c r="A838" s="10">
        <v>837.0</v>
      </c>
      <c r="B838" s="10" t="s">
        <v>15</v>
      </c>
      <c r="C838" s="10" t="str">
        <f>VLOOKUP($E838,'Определяем вид'!$A$2:$B$16,2,0)</f>
        <v>Услуга</v>
      </c>
      <c r="D838" s="10" t="s">
        <v>19</v>
      </c>
      <c r="E838" s="10" t="s">
        <v>17</v>
      </c>
      <c r="F838" s="11">
        <v>45687.0</v>
      </c>
      <c r="G838" s="12">
        <f t="shared" si="1"/>
        <v>1</v>
      </c>
      <c r="H838" s="10"/>
      <c r="I838" s="10" t="str">
        <f>IFNA(VLOOKUP($H838,'Промокоды'!$A$2:$B$115,2,0),"")</f>
        <v/>
      </c>
      <c r="J838" s="10" t="str">
        <f>IFNA(VLOOKUP($I838,'Промокоды'!$E$2:$F$8,2,0),"")</f>
        <v/>
      </c>
      <c r="K838" s="10" t="str">
        <f>IFNA(VLOOKUP($H838,'Промокоды'!$A$2:$C$115,3,0),"")</f>
        <v/>
      </c>
      <c r="L838" s="13">
        <f t="shared" si="2"/>
        <v>0</v>
      </c>
      <c r="M838" s="14">
        <v>4500.0</v>
      </c>
      <c r="N838" s="14">
        <f t="shared" si="3"/>
        <v>4500</v>
      </c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ht="15.75" customHeight="1">
      <c r="A839" s="10">
        <v>838.0</v>
      </c>
      <c r="B839" s="10" t="s">
        <v>15</v>
      </c>
      <c r="C839" s="10" t="str">
        <f>VLOOKUP($E839,'Определяем вид'!$A$2:$B$16,2,0)</f>
        <v>Услуга</v>
      </c>
      <c r="D839" s="10" t="s">
        <v>16</v>
      </c>
      <c r="E839" s="10" t="s">
        <v>21</v>
      </c>
      <c r="F839" s="11">
        <v>45687.0</v>
      </c>
      <c r="G839" s="12">
        <f t="shared" si="1"/>
        <v>1</v>
      </c>
      <c r="H839" s="10"/>
      <c r="I839" s="10" t="str">
        <f>IFNA(VLOOKUP($H839,'Промокоды'!$A$2:$B$115,2,0),"")</f>
        <v/>
      </c>
      <c r="J839" s="10" t="str">
        <f>IFNA(VLOOKUP($I839,'Промокоды'!$E$2:$F$8,2,0),"")</f>
        <v/>
      </c>
      <c r="K839" s="10" t="str">
        <f>IFNA(VLOOKUP($H839,'Промокоды'!$A$2:$C$115,3,0),"")</f>
        <v/>
      </c>
      <c r="L839" s="13">
        <f t="shared" si="2"/>
        <v>0</v>
      </c>
      <c r="M839" s="14">
        <v>5500.0</v>
      </c>
      <c r="N839" s="14">
        <f t="shared" si="3"/>
        <v>5500</v>
      </c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 ht="15.75" customHeight="1">
      <c r="A840" s="10">
        <v>839.0</v>
      </c>
      <c r="B840" s="10" t="s">
        <v>25</v>
      </c>
      <c r="C840" s="10" t="str">
        <f>VLOOKUP($E840,'Определяем вид'!$A$2:$B$16,2,0)</f>
        <v>Товар</v>
      </c>
      <c r="D840" s="10" t="s">
        <v>19</v>
      </c>
      <c r="E840" s="10" t="s">
        <v>35</v>
      </c>
      <c r="F840" s="11">
        <v>45687.0</v>
      </c>
      <c r="G840" s="12">
        <f t="shared" si="1"/>
        <v>1</v>
      </c>
      <c r="H840" s="10"/>
      <c r="I840" s="10" t="str">
        <f>IFNA(VLOOKUP($H840,'Промокоды'!$A$2:$B$115,2,0),"")</f>
        <v/>
      </c>
      <c r="J840" s="10" t="str">
        <f>IFNA(VLOOKUP($I840,'Промокоды'!$E$2:$F$8,2,0),"")</f>
        <v/>
      </c>
      <c r="K840" s="10" t="str">
        <f>IFNA(VLOOKUP($H840,'Промокоды'!$A$2:$C$115,3,0),"")</f>
        <v/>
      </c>
      <c r="L840" s="13">
        <f t="shared" si="2"/>
        <v>0</v>
      </c>
      <c r="M840" s="14">
        <v>500.0</v>
      </c>
      <c r="N840" s="14">
        <f t="shared" si="3"/>
        <v>500</v>
      </c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 ht="15.75" customHeight="1">
      <c r="A841" s="10">
        <v>840.0</v>
      </c>
      <c r="B841" s="10" t="s">
        <v>25</v>
      </c>
      <c r="C841" s="10" t="str">
        <f>VLOOKUP($E841,'Определяем вид'!$A$2:$B$16,2,0)</f>
        <v>Товар</v>
      </c>
      <c r="D841" s="10" t="s">
        <v>16</v>
      </c>
      <c r="E841" s="10" t="s">
        <v>33</v>
      </c>
      <c r="F841" s="11">
        <v>45687.0</v>
      </c>
      <c r="G841" s="12">
        <f t="shared" si="1"/>
        <v>1</v>
      </c>
      <c r="H841" s="10"/>
      <c r="I841" s="10" t="str">
        <f>IFNA(VLOOKUP($H841,'Промокоды'!$A$2:$B$115,2,0),"")</f>
        <v/>
      </c>
      <c r="J841" s="10" t="str">
        <f>IFNA(VLOOKUP($I841,'Промокоды'!$E$2:$F$8,2,0),"")</f>
        <v/>
      </c>
      <c r="K841" s="10" t="str">
        <f>IFNA(VLOOKUP($H841,'Промокоды'!$A$2:$C$115,3,0),"")</f>
        <v/>
      </c>
      <c r="L841" s="13">
        <f t="shared" si="2"/>
        <v>0</v>
      </c>
      <c r="M841" s="14">
        <v>1000.0</v>
      </c>
      <c r="N841" s="14">
        <f t="shared" si="3"/>
        <v>1000</v>
      </c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ht="15.75" customHeight="1">
      <c r="A842" s="10">
        <v>841.0</v>
      </c>
      <c r="B842" s="10" t="s">
        <v>15</v>
      </c>
      <c r="C842" s="10" t="str">
        <f>VLOOKUP($E842,'Определяем вид'!$A$2:$B$16,2,0)</f>
        <v>Услуга</v>
      </c>
      <c r="D842" s="10" t="s">
        <v>16</v>
      </c>
      <c r="E842" s="10" t="s">
        <v>21</v>
      </c>
      <c r="F842" s="11">
        <v>45687.0</v>
      </c>
      <c r="G842" s="12">
        <f t="shared" si="1"/>
        <v>1</v>
      </c>
      <c r="H842" s="10"/>
      <c r="I842" s="10" t="str">
        <f>IFNA(VLOOKUP($H842,'Промокоды'!$A$2:$B$115,2,0),"")</f>
        <v/>
      </c>
      <c r="J842" s="10" t="str">
        <f>IFNA(VLOOKUP($I842,'Промокоды'!$E$2:$F$8,2,0),"")</f>
        <v/>
      </c>
      <c r="K842" s="10" t="str">
        <f>IFNA(VLOOKUP($H842,'Промокоды'!$A$2:$C$115,3,0),"")</f>
        <v/>
      </c>
      <c r="L842" s="13">
        <f t="shared" si="2"/>
        <v>0</v>
      </c>
      <c r="M842" s="14">
        <v>5500.0</v>
      </c>
      <c r="N842" s="14">
        <f t="shared" si="3"/>
        <v>5500</v>
      </c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 ht="15.75" customHeight="1">
      <c r="A843" s="10">
        <v>842.0</v>
      </c>
      <c r="B843" s="10" t="s">
        <v>25</v>
      </c>
      <c r="C843" s="10" t="str">
        <f>VLOOKUP($E843,'Определяем вид'!$A$2:$B$16,2,0)</f>
        <v>Товар</v>
      </c>
      <c r="D843" s="10" t="s">
        <v>16</v>
      </c>
      <c r="E843" s="10" t="s">
        <v>30</v>
      </c>
      <c r="F843" s="11">
        <v>45687.0</v>
      </c>
      <c r="G843" s="12">
        <f t="shared" si="1"/>
        <v>1</v>
      </c>
      <c r="H843" s="10"/>
      <c r="I843" s="10" t="str">
        <f>IFNA(VLOOKUP($H843,'Промокоды'!$A$2:$B$115,2,0),"")</f>
        <v/>
      </c>
      <c r="J843" s="10" t="str">
        <f>IFNA(VLOOKUP($I843,'Промокоды'!$E$2:$F$8,2,0),"")</f>
        <v/>
      </c>
      <c r="K843" s="10" t="str">
        <f>IFNA(VLOOKUP($H843,'Промокоды'!$A$2:$C$115,3,0),"")</f>
        <v/>
      </c>
      <c r="L843" s="13">
        <f t="shared" si="2"/>
        <v>0</v>
      </c>
      <c r="M843" s="14">
        <v>300.0</v>
      </c>
      <c r="N843" s="14">
        <f t="shared" si="3"/>
        <v>300</v>
      </c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 ht="15.75" customHeight="1">
      <c r="A844" s="10">
        <v>843.0</v>
      </c>
      <c r="B844" s="10" t="s">
        <v>15</v>
      </c>
      <c r="C844" s="10" t="str">
        <f>VLOOKUP($E844,'Определяем вид'!$A$2:$B$16,2,0)</f>
        <v>Услуга</v>
      </c>
      <c r="D844" s="10" t="s">
        <v>16</v>
      </c>
      <c r="E844" s="10" t="s">
        <v>21</v>
      </c>
      <c r="F844" s="11">
        <v>45688.0</v>
      </c>
      <c r="G844" s="12">
        <f t="shared" si="1"/>
        <v>1</v>
      </c>
      <c r="H844" s="10"/>
      <c r="I844" s="10" t="str">
        <f>IFNA(VLOOKUP($H844,'Промокоды'!$A$2:$B$115,2,0),"")</f>
        <v/>
      </c>
      <c r="J844" s="10" t="str">
        <f>IFNA(VLOOKUP($I844,'Промокоды'!$E$2:$F$8,2,0),"")</f>
        <v/>
      </c>
      <c r="K844" s="10" t="str">
        <f>IFNA(VLOOKUP($H844,'Промокоды'!$A$2:$C$115,3,0),"")</f>
        <v/>
      </c>
      <c r="L844" s="13">
        <f t="shared" si="2"/>
        <v>0</v>
      </c>
      <c r="M844" s="14">
        <v>5500.0</v>
      </c>
      <c r="N844" s="14">
        <f t="shared" si="3"/>
        <v>5500</v>
      </c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 ht="15.75" customHeight="1">
      <c r="A845" s="10">
        <v>844.0</v>
      </c>
      <c r="B845" s="10" t="s">
        <v>15</v>
      </c>
      <c r="C845" s="10" t="str">
        <f>VLOOKUP($E845,'Определяем вид'!$A$2:$B$16,2,0)</f>
        <v>Услуга</v>
      </c>
      <c r="D845" s="10" t="s">
        <v>16</v>
      </c>
      <c r="E845" s="10" t="s">
        <v>18</v>
      </c>
      <c r="F845" s="11">
        <v>45688.0</v>
      </c>
      <c r="G845" s="12">
        <f t="shared" si="1"/>
        <v>1</v>
      </c>
      <c r="H845" s="10"/>
      <c r="I845" s="10" t="str">
        <f>IFNA(VLOOKUP($H845,'Промокоды'!$A$2:$B$115,2,0),"")</f>
        <v/>
      </c>
      <c r="J845" s="10" t="str">
        <f>IFNA(VLOOKUP($I845,'Промокоды'!$E$2:$F$8,2,0),"")</f>
        <v/>
      </c>
      <c r="K845" s="10" t="str">
        <f>IFNA(VLOOKUP($H845,'Промокоды'!$A$2:$C$115,3,0),"")</f>
        <v/>
      </c>
      <c r="L845" s="13">
        <f t="shared" si="2"/>
        <v>0</v>
      </c>
      <c r="M845" s="14">
        <v>3500.0</v>
      </c>
      <c r="N845" s="14">
        <f t="shared" si="3"/>
        <v>3500</v>
      </c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 ht="15.75" customHeight="1">
      <c r="A846" s="10">
        <v>845.0</v>
      </c>
      <c r="B846" s="10" t="s">
        <v>15</v>
      </c>
      <c r="C846" s="10" t="str">
        <f>VLOOKUP($E846,'Определяем вид'!$A$2:$B$16,2,0)</f>
        <v>Услуга</v>
      </c>
      <c r="D846" s="10" t="s">
        <v>16</v>
      </c>
      <c r="E846" s="10" t="s">
        <v>17</v>
      </c>
      <c r="F846" s="11">
        <v>45688.0</v>
      </c>
      <c r="G846" s="12">
        <f t="shared" si="1"/>
        <v>1</v>
      </c>
      <c r="H846" s="10"/>
      <c r="I846" s="10" t="str">
        <f>IFNA(VLOOKUP($H846,'Промокоды'!$A$2:$B$115,2,0),"")</f>
        <v/>
      </c>
      <c r="J846" s="10" t="str">
        <f>IFNA(VLOOKUP($I846,'Промокоды'!$E$2:$F$8,2,0),"")</f>
        <v/>
      </c>
      <c r="K846" s="10" t="str">
        <f>IFNA(VLOOKUP($H846,'Промокоды'!$A$2:$C$115,3,0),"")</f>
        <v/>
      </c>
      <c r="L846" s="13">
        <f t="shared" si="2"/>
        <v>0</v>
      </c>
      <c r="M846" s="14">
        <v>4500.0</v>
      </c>
      <c r="N846" s="14">
        <f t="shared" si="3"/>
        <v>4500</v>
      </c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 ht="15.75" customHeight="1">
      <c r="A847" s="10">
        <v>846.0</v>
      </c>
      <c r="B847" s="10" t="s">
        <v>15</v>
      </c>
      <c r="C847" s="10" t="str">
        <f>VLOOKUP($E847,'Определяем вид'!$A$2:$B$16,2,0)</f>
        <v>Услуга</v>
      </c>
      <c r="D847" s="10" t="s">
        <v>16</v>
      </c>
      <c r="E847" s="10" t="s">
        <v>17</v>
      </c>
      <c r="F847" s="11">
        <v>45688.0</v>
      </c>
      <c r="G847" s="12">
        <f t="shared" si="1"/>
        <v>1</v>
      </c>
      <c r="H847" s="10" t="s">
        <v>125</v>
      </c>
      <c r="I847" s="10">
        <f>IFNA(VLOOKUP($H847,'Промокоды'!$A$2:$B$115,2,0),"")</f>
        <v>5</v>
      </c>
      <c r="J847" s="10" t="str">
        <f>IFNA(VLOOKUP($I847,'Промокоды'!$E$2:$F$8,2,0),"")</f>
        <v>Посты в VK</v>
      </c>
      <c r="K847" s="10">
        <f>IFNA(VLOOKUP($H847,'Промокоды'!$A$2:$C$115,3,0),"")</f>
        <v>0.15</v>
      </c>
      <c r="L847" s="13">
        <f t="shared" si="2"/>
        <v>675</v>
      </c>
      <c r="M847" s="14">
        <v>4500.0</v>
      </c>
      <c r="N847" s="14">
        <f t="shared" si="3"/>
        <v>3825</v>
      </c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 ht="15.75" customHeight="1">
      <c r="A848" s="10">
        <v>847.0</v>
      </c>
      <c r="B848" s="10" t="s">
        <v>25</v>
      </c>
      <c r="C848" s="10" t="str">
        <f>VLOOKUP($E848,'Определяем вид'!$A$2:$B$16,2,0)</f>
        <v>Товар</v>
      </c>
      <c r="D848" s="10" t="s">
        <v>16</v>
      </c>
      <c r="E848" s="10" t="s">
        <v>33</v>
      </c>
      <c r="F848" s="11">
        <v>45688.0</v>
      </c>
      <c r="G848" s="12">
        <f t="shared" si="1"/>
        <v>1</v>
      </c>
      <c r="H848" s="10"/>
      <c r="I848" s="10" t="str">
        <f>IFNA(VLOOKUP($H848,'Промокоды'!$A$2:$B$115,2,0),"")</f>
        <v/>
      </c>
      <c r="J848" s="10" t="str">
        <f>IFNA(VLOOKUP($I848,'Промокоды'!$E$2:$F$8,2,0),"")</f>
        <v/>
      </c>
      <c r="K848" s="10" t="str">
        <f>IFNA(VLOOKUP($H848,'Промокоды'!$A$2:$C$115,3,0),"")</f>
        <v/>
      </c>
      <c r="L848" s="13">
        <f t="shared" si="2"/>
        <v>0</v>
      </c>
      <c r="M848" s="14">
        <v>1000.0</v>
      </c>
      <c r="N848" s="14">
        <f t="shared" si="3"/>
        <v>1000</v>
      </c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 ht="15.75" customHeight="1">
      <c r="A849" s="10">
        <v>848.0</v>
      </c>
      <c r="B849" s="10" t="s">
        <v>15</v>
      </c>
      <c r="C849" s="10" t="str">
        <f>VLOOKUP($E849,'Определяем вид'!$A$2:$B$16,2,0)</f>
        <v>Товар</v>
      </c>
      <c r="D849" s="10" t="s">
        <v>16</v>
      </c>
      <c r="E849" s="10" t="s">
        <v>23</v>
      </c>
      <c r="F849" s="11">
        <v>45688.0</v>
      </c>
      <c r="G849" s="12">
        <f t="shared" si="1"/>
        <v>1</v>
      </c>
      <c r="H849" s="10"/>
      <c r="I849" s="10" t="str">
        <f>IFNA(VLOOKUP($H849,'Промокоды'!$A$2:$B$115,2,0),"")</f>
        <v/>
      </c>
      <c r="J849" s="10" t="str">
        <f>IFNA(VLOOKUP($I849,'Промокоды'!$E$2:$F$8,2,0),"")</f>
        <v/>
      </c>
      <c r="K849" s="10" t="str">
        <f>IFNA(VLOOKUP($H849,'Промокоды'!$A$2:$C$115,3,0),"")</f>
        <v/>
      </c>
      <c r="L849" s="13">
        <f t="shared" si="2"/>
        <v>0</v>
      </c>
      <c r="M849" s="14">
        <v>1000.0</v>
      </c>
      <c r="N849" s="14">
        <f t="shared" si="3"/>
        <v>1000</v>
      </c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 ht="15.75" customHeight="1">
      <c r="A850" s="10">
        <v>849.0</v>
      </c>
      <c r="B850" s="10" t="s">
        <v>25</v>
      </c>
      <c r="C850" s="10" t="str">
        <f>VLOOKUP($E850,'Определяем вид'!$A$2:$B$16,2,0)</f>
        <v>Товар</v>
      </c>
      <c r="D850" s="10" t="s">
        <v>16</v>
      </c>
      <c r="E850" s="10" t="s">
        <v>35</v>
      </c>
      <c r="F850" s="11">
        <v>45688.0</v>
      </c>
      <c r="G850" s="12">
        <f t="shared" si="1"/>
        <v>1</v>
      </c>
      <c r="H850" s="10"/>
      <c r="I850" s="10" t="str">
        <f>IFNA(VLOOKUP($H850,'Промокоды'!$A$2:$B$115,2,0),"")</f>
        <v/>
      </c>
      <c r="J850" s="10" t="str">
        <f>IFNA(VLOOKUP($I850,'Промокоды'!$E$2:$F$8,2,0),"")</f>
        <v/>
      </c>
      <c r="K850" s="10" t="str">
        <f>IFNA(VLOOKUP($H850,'Промокоды'!$A$2:$C$115,3,0),"")</f>
        <v/>
      </c>
      <c r="L850" s="13">
        <f t="shared" si="2"/>
        <v>0</v>
      </c>
      <c r="M850" s="14">
        <v>500.0</v>
      </c>
      <c r="N850" s="14">
        <f t="shared" si="3"/>
        <v>500</v>
      </c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 ht="15.75" customHeight="1">
      <c r="A851" s="10">
        <v>850.0</v>
      </c>
      <c r="B851" s="10" t="s">
        <v>15</v>
      </c>
      <c r="C851" s="10" t="str">
        <f>VLOOKUP($E851,'Определяем вид'!$A$2:$B$16,2,0)</f>
        <v>Услуга</v>
      </c>
      <c r="D851" s="10" t="s">
        <v>16</v>
      </c>
      <c r="E851" s="10" t="s">
        <v>18</v>
      </c>
      <c r="F851" s="11">
        <v>45688.0</v>
      </c>
      <c r="G851" s="12">
        <f t="shared" si="1"/>
        <v>1</v>
      </c>
      <c r="H851" s="10"/>
      <c r="I851" s="10" t="str">
        <f>IFNA(VLOOKUP($H851,'Промокоды'!$A$2:$B$115,2,0),"")</f>
        <v/>
      </c>
      <c r="J851" s="10" t="str">
        <f>IFNA(VLOOKUP($I851,'Промокоды'!$E$2:$F$8,2,0),"")</f>
        <v/>
      </c>
      <c r="K851" s="10" t="str">
        <f>IFNA(VLOOKUP($H851,'Промокоды'!$A$2:$C$115,3,0),"")</f>
        <v/>
      </c>
      <c r="L851" s="13">
        <f t="shared" si="2"/>
        <v>0</v>
      </c>
      <c r="M851" s="14">
        <v>3500.0</v>
      </c>
      <c r="N851" s="14">
        <f t="shared" si="3"/>
        <v>3500</v>
      </c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 ht="15.75" customHeight="1">
      <c r="A852" s="10">
        <v>851.0</v>
      </c>
      <c r="B852" s="10" t="s">
        <v>15</v>
      </c>
      <c r="C852" s="10" t="str">
        <f>VLOOKUP($E852,'Определяем вид'!$A$2:$B$16,2,0)</f>
        <v>Услуга</v>
      </c>
      <c r="D852" s="10" t="s">
        <v>19</v>
      </c>
      <c r="E852" s="10" t="s">
        <v>21</v>
      </c>
      <c r="F852" s="11">
        <v>45688.0</v>
      </c>
      <c r="G852" s="12">
        <f t="shared" si="1"/>
        <v>1</v>
      </c>
      <c r="H852" s="10"/>
      <c r="I852" s="10" t="str">
        <f>IFNA(VLOOKUP($H852,'Промокоды'!$A$2:$B$115,2,0),"")</f>
        <v/>
      </c>
      <c r="J852" s="10" t="str">
        <f>IFNA(VLOOKUP($I852,'Промокоды'!$E$2:$F$8,2,0),"")</f>
        <v/>
      </c>
      <c r="K852" s="10" t="str">
        <f>IFNA(VLOOKUP($H852,'Промокоды'!$A$2:$C$115,3,0),"")</f>
        <v/>
      </c>
      <c r="L852" s="13">
        <f t="shared" si="2"/>
        <v>0</v>
      </c>
      <c r="M852" s="14">
        <v>5500.0</v>
      </c>
      <c r="N852" s="14">
        <f t="shared" si="3"/>
        <v>5500</v>
      </c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 ht="15.75" customHeight="1">
      <c r="A853" s="10">
        <v>852.0</v>
      </c>
      <c r="B853" s="10" t="s">
        <v>15</v>
      </c>
      <c r="C853" s="10" t="str">
        <f>VLOOKUP($E853,'Определяем вид'!$A$2:$B$16,2,0)</f>
        <v>Услуга</v>
      </c>
      <c r="D853" s="10" t="s">
        <v>16</v>
      </c>
      <c r="E853" s="10" t="s">
        <v>21</v>
      </c>
      <c r="F853" s="11">
        <v>45688.0</v>
      </c>
      <c r="G853" s="12">
        <f t="shared" si="1"/>
        <v>1</v>
      </c>
      <c r="H853" s="10"/>
      <c r="I853" s="10" t="str">
        <f>IFNA(VLOOKUP($H853,'Промокоды'!$A$2:$B$115,2,0),"")</f>
        <v/>
      </c>
      <c r="J853" s="10" t="str">
        <f>IFNA(VLOOKUP($I853,'Промокоды'!$E$2:$F$8,2,0),"")</f>
        <v/>
      </c>
      <c r="K853" s="10" t="str">
        <f>IFNA(VLOOKUP($H853,'Промокоды'!$A$2:$C$115,3,0),"")</f>
        <v/>
      </c>
      <c r="L853" s="13">
        <f t="shared" si="2"/>
        <v>0</v>
      </c>
      <c r="M853" s="14">
        <v>5500.0</v>
      </c>
      <c r="N853" s="14">
        <f t="shared" si="3"/>
        <v>5500</v>
      </c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 ht="15.75" customHeight="1">
      <c r="A854" s="10">
        <v>853.0</v>
      </c>
      <c r="B854" s="10" t="s">
        <v>15</v>
      </c>
      <c r="C854" s="10" t="str">
        <f>VLOOKUP($E854,'Определяем вид'!$A$2:$B$16,2,0)</f>
        <v>Услуга</v>
      </c>
      <c r="D854" s="10" t="s">
        <v>16</v>
      </c>
      <c r="E854" s="10" t="s">
        <v>21</v>
      </c>
      <c r="F854" s="11">
        <v>45688.0</v>
      </c>
      <c r="G854" s="12">
        <f t="shared" si="1"/>
        <v>1</v>
      </c>
      <c r="H854" s="10"/>
      <c r="I854" s="10" t="str">
        <f>IFNA(VLOOKUP($H854,'Промокоды'!$A$2:$B$115,2,0),"")</f>
        <v/>
      </c>
      <c r="J854" s="10" t="str">
        <f>IFNA(VLOOKUP($I854,'Промокоды'!$E$2:$F$8,2,0),"")</f>
        <v/>
      </c>
      <c r="K854" s="10" t="str">
        <f>IFNA(VLOOKUP($H854,'Промокоды'!$A$2:$C$115,3,0),"")</f>
        <v/>
      </c>
      <c r="L854" s="13">
        <f t="shared" si="2"/>
        <v>0</v>
      </c>
      <c r="M854" s="14">
        <v>5500.0</v>
      </c>
      <c r="N854" s="14">
        <f t="shared" si="3"/>
        <v>5500</v>
      </c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 ht="15.75" customHeight="1">
      <c r="A855" s="10">
        <v>854.0</v>
      </c>
      <c r="B855" s="10" t="s">
        <v>15</v>
      </c>
      <c r="C855" s="10" t="str">
        <f>VLOOKUP($E855,'Определяем вид'!$A$2:$B$16,2,0)</f>
        <v>Услуга</v>
      </c>
      <c r="D855" s="10" t="s">
        <v>16</v>
      </c>
      <c r="E855" s="10" t="s">
        <v>17</v>
      </c>
      <c r="F855" s="11">
        <v>45688.0</v>
      </c>
      <c r="G855" s="12">
        <f t="shared" si="1"/>
        <v>1</v>
      </c>
      <c r="H855" s="10"/>
      <c r="I855" s="10" t="str">
        <f>IFNA(VLOOKUP($H855,'Промокоды'!$A$2:$B$115,2,0),"")</f>
        <v/>
      </c>
      <c r="J855" s="10" t="str">
        <f>IFNA(VLOOKUP($I855,'Промокоды'!$E$2:$F$8,2,0),"")</f>
        <v/>
      </c>
      <c r="K855" s="10" t="str">
        <f>IFNA(VLOOKUP($H855,'Промокоды'!$A$2:$C$115,3,0),"")</f>
        <v/>
      </c>
      <c r="L855" s="13">
        <f t="shared" si="2"/>
        <v>0</v>
      </c>
      <c r="M855" s="14">
        <v>4500.0</v>
      </c>
      <c r="N855" s="14">
        <f t="shared" si="3"/>
        <v>4500</v>
      </c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ht="15.75" customHeight="1">
      <c r="A856" s="10">
        <v>855.0</v>
      </c>
      <c r="B856" s="10" t="s">
        <v>15</v>
      </c>
      <c r="C856" s="10" t="str">
        <f>VLOOKUP($E856,'Определяем вид'!$A$2:$B$16,2,0)</f>
        <v>Товар</v>
      </c>
      <c r="D856" s="10" t="s">
        <v>16</v>
      </c>
      <c r="E856" s="10" t="s">
        <v>20</v>
      </c>
      <c r="F856" s="11">
        <v>45688.0</v>
      </c>
      <c r="G856" s="12">
        <f t="shared" si="1"/>
        <v>1</v>
      </c>
      <c r="H856" s="10"/>
      <c r="I856" s="10" t="str">
        <f>IFNA(VLOOKUP($H856,'Промокоды'!$A$2:$B$115,2,0),"")</f>
        <v/>
      </c>
      <c r="J856" s="10" t="str">
        <f>IFNA(VLOOKUP($I856,'Промокоды'!$E$2:$F$8,2,0),"")</f>
        <v/>
      </c>
      <c r="K856" s="10" t="str">
        <f>IFNA(VLOOKUP($H856,'Промокоды'!$A$2:$C$115,3,0),"")</f>
        <v/>
      </c>
      <c r="L856" s="13">
        <f t="shared" si="2"/>
        <v>0</v>
      </c>
      <c r="M856" s="14">
        <v>500.0</v>
      </c>
      <c r="N856" s="14">
        <f t="shared" si="3"/>
        <v>500</v>
      </c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 ht="15.75" customHeight="1">
      <c r="A857" s="10">
        <v>856.0</v>
      </c>
      <c r="B857" s="10" t="s">
        <v>15</v>
      </c>
      <c r="C857" s="10" t="str">
        <f>VLOOKUP($E857,'Определяем вид'!$A$2:$B$16,2,0)</f>
        <v>Услуга</v>
      </c>
      <c r="D857" s="10" t="s">
        <v>16</v>
      </c>
      <c r="E857" s="10" t="s">
        <v>17</v>
      </c>
      <c r="F857" s="11">
        <v>45688.0</v>
      </c>
      <c r="G857" s="12">
        <f t="shared" si="1"/>
        <v>1</v>
      </c>
      <c r="H857" s="10"/>
      <c r="I857" s="10" t="str">
        <f>IFNA(VLOOKUP($H857,'Промокоды'!$A$2:$B$115,2,0),"")</f>
        <v/>
      </c>
      <c r="J857" s="10" t="str">
        <f>IFNA(VLOOKUP($I857,'Промокоды'!$E$2:$F$8,2,0),"")</f>
        <v/>
      </c>
      <c r="K857" s="10" t="str">
        <f>IFNA(VLOOKUP($H857,'Промокоды'!$A$2:$C$115,3,0),"")</f>
        <v/>
      </c>
      <c r="L857" s="13">
        <f t="shared" si="2"/>
        <v>0</v>
      </c>
      <c r="M857" s="14">
        <v>4500.0</v>
      </c>
      <c r="N857" s="14">
        <f t="shared" si="3"/>
        <v>4500</v>
      </c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 ht="15.75" customHeight="1">
      <c r="A858" s="10">
        <v>857.0</v>
      </c>
      <c r="B858" s="10" t="s">
        <v>15</v>
      </c>
      <c r="C858" s="10" t="str">
        <f>VLOOKUP($E858,'Определяем вид'!$A$2:$B$16,2,0)</f>
        <v>Услуга</v>
      </c>
      <c r="D858" s="10" t="s">
        <v>16</v>
      </c>
      <c r="E858" s="10" t="s">
        <v>21</v>
      </c>
      <c r="F858" s="11">
        <v>45688.0</v>
      </c>
      <c r="G858" s="12">
        <f t="shared" si="1"/>
        <v>1</v>
      </c>
      <c r="H858" s="10"/>
      <c r="I858" s="10" t="str">
        <f>IFNA(VLOOKUP($H858,'Промокоды'!$A$2:$B$115,2,0),"")</f>
        <v/>
      </c>
      <c r="J858" s="10" t="str">
        <f>IFNA(VLOOKUP($I858,'Промокоды'!$E$2:$F$8,2,0),"")</f>
        <v/>
      </c>
      <c r="K858" s="10" t="str">
        <f>IFNA(VLOOKUP($H858,'Промокоды'!$A$2:$C$115,3,0),"")</f>
        <v/>
      </c>
      <c r="L858" s="13">
        <f t="shared" si="2"/>
        <v>0</v>
      </c>
      <c r="M858" s="14">
        <v>5500.0</v>
      </c>
      <c r="N858" s="14">
        <f t="shared" si="3"/>
        <v>5500</v>
      </c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ht="15.75" customHeight="1">
      <c r="A859" s="10">
        <v>858.0</v>
      </c>
      <c r="B859" s="10" t="s">
        <v>15</v>
      </c>
      <c r="C859" s="10" t="str">
        <f>VLOOKUP($E859,'Определяем вид'!$A$2:$B$16,2,0)</f>
        <v>Товар</v>
      </c>
      <c r="D859" s="10" t="s">
        <v>16</v>
      </c>
      <c r="E859" s="10" t="s">
        <v>20</v>
      </c>
      <c r="F859" s="11">
        <v>45688.0</v>
      </c>
      <c r="G859" s="12">
        <f t="shared" si="1"/>
        <v>1</v>
      </c>
      <c r="H859" s="10"/>
      <c r="I859" s="10" t="str">
        <f>IFNA(VLOOKUP($H859,'Промокоды'!$A$2:$B$115,2,0),"")</f>
        <v/>
      </c>
      <c r="J859" s="10" t="str">
        <f>IFNA(VLOOKUP($I859,'Промокоды'!$E$2:$F$8,2,0),"")</f>
        <v/>
      </c>
      <c r="K859" s="10" t="str">
        <f>IFNA(VLOOKUP($H859,'Промокоды'!$A$2:$C$115,3,0),"")</f>
        <v/>
      </c>
      <c r="L859" s="13">
        <f t="shared" si="2"/>
        <v>0</v>
      </c>
      <c r="M859" s="14">
        <v>500.0</v>
      </c>
      <c r="N859" s="14">
        <f t="shared" si="3"/>
        <v>500</v>
      </c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 ht="15.75" customHeight="1">
      <c r="A860" s="10">
        <v>859.0</v>
      </c>
      <c r="B860" s="10" t="s">
        <v>15</v>
      </c>
      <c r="C860" s="10" t="str">
        <f>VLOOKUP($E860,'Определяем вид'!$A$2:$B$16,2,0)</f>
        <v>Услуга</v>
      </c>
      <c r="D860" s="10" t="s">
        <v>16</v>
      </c>
      <c r="E860" s="10" t="s">
        <v>18</v>
      </c>
      <c r="F860" s="11">
        <v>45688.0</v>
      </c>
      <c r="G860" s="12">
        <f t="shared" si="1"/>
        <v>1</v>
      </c>
      <c r="H860" s="10"/>
      <c r="I860" s="10" t="str">
        <f>IFNA(VLOOKUP($H860,'Промокоды'!$A$2:$B$115,2,0),"")</f>
        <v/>
      </c>
      <c r="J860" s="10" t="str">
        <f>IFNA(VLOOKUP($I860,'Промокоды'!$E$2:$F$8,2,0),"")</f>
        <v/>
      </c>
      <c r="K860" s="10" t="str">
        <f>IFNA(VLOOKUP($H860,'Промокоды'!$A$2:$C$115,3,0),"")</f>
        <v/>
      </c>
      <c r="L860" s="13">
        <f t="shared" si="2"/>
        <v>0</v>
      </c>
      <c r="M860" s="14">
        <v>3500.0</v>
      </c>
      <c r="N860" s="14">
        <f t="shared" si="3"/>
        <v>3500</v>
      </c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 ht="15.75" customHeight="1">
      <c r="A861" s="10">
        <v>860.0</v>
      </c>
      <c r="B861" s="10" t="s">
        <v>15</v>
      </c>
      <c r="C861" s="10" t="str">
        <f>VLOOKUP($E861,'Определяем вид'!$A$2:$B$16,2,0)</f>
        <v>Услуга</v>
      </c>
      <c r="D861" s="10" t="s">
        <v>16</v>
      </c>
      <c r="E861" s="10" t="s">
        <v>21</v>
      </c>
      <c r="F861" s="11">
        <v>45688.0</v>
      </c>
      <c r="G861" s="12">
        <f t="shared" si="1"/>
        <v>1</v>
      </c>
      <c r="H861" s="10"/>
      <c r="I861" s="10" t="str">
        <f>IFNA(VLOOKUP($H861,'Промокоды'!$A$2:$B$115,2,0),"")</f>
        <v/>
      </c>
      <c r="J861" s="10" t="str">
        <f>IFNA(VLOOKUP($I861,'Промокоды'!$E$2:$F$8,2,0),"")</f>
        <v/>
      </c>
      <c r="K861" s="10" t="str">
        <f>IFNA(VLOOKUP($H861,'Промокоды'!$A$2:$C$115,3,0),"")</f>
        <v/>
      </c>
      <c r="L861" s="13">
        <f t="shared" si="2"/>
        <v>0</v>
      </c>
      <c r="M861" s="14">
        <v>5500.0</v>
      </c>
      <c r="N861" s="14">
        <f t="shared" si="3"/>
        <v>5500</v>
      </c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 ht="15.75" customHeight="1">
      <c r="A862" s="10">
        <v>861.0</v>
      </c>
      <c r="B862" s="10" t="s">
        <v>25</v>
      </c>
      <c r="C862" s="10" t="str">
        <f>VLOOKUP($E862,'Определяем вид'!$A$2:$B$16,2,0)</f>
        <v>Товар</v>
      </c>
      <c r="D862" s="16" t="s">
        <v>16</v>
      </c>
      <c r="E862" s="10" t="s">
        <v>35</v>
      </c>
      <c r="F862" s="11">
        <v>45688.0</v>
      </c>
      <c r="G862" s="12">
        <f t="shared" si="1"/>
        <v>1</v>
      </c>
      <c r="H862" s="10"/>
      <c r="I862" s="10" t="str">
        <f>IFNA(VLOOKUP($H862,'Промокоды'!$A$2:$B$115,2,0),"")</f>
        <v/>
      </c>
      <c r="J862" s="10" t="str">
        <f>IFNA(VLOOKUP($I862,'Промокоды'!$E$2:$F$8,2,0),"")</f>
        <v/>
      </c>
      <c r="K862" s="10" t="str">
        <f>IFNA(VLOOKUP($H862,'Промокоды'!$A$2:$C$115,3,0),"")</f>
        <v/>
      </c>
      <c r="L862" s="13">
        <f t="shared" si="2"/>
        <v>0</v>
      </c>
      <c r="M862" s="14">
        <v>500.0</v>
      </c>
      <c r="N862" s="14">
        <f t="shared" si="3"/>
        <v>500</v>
      </c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 ht="15.75" customHeight="1">
      <c r="A863" s="10">
        <v>862.0</v>
      </c>
      <c r="B863" s="10" t="s">
        <v>15</v>
      </c>
      <c r="C863" s="10" t="str">
        <f>VLOOKUP($E863,'Определяем вид'!$A$2:$B$16,2,0)</f>
        <v>Услуга</v>
      </c>
      <c r="D863" s="16" t="s">
        <v>16</v>
      </c>
      <c r="E863" s="10" t="s">
        <v>18</v>
      </c>
      <c r="F863" s="11">
        <v>45688.0</v>
      </c>
      <c r="G863" s="12">
        <f t="shared" si="1"/>
        <v>1</v>
      </c>
      <c r="H863" s="10"/>
      <c r="I863" s="10" t="str">
        <f>IFNA(VLOOKUP($H863,'Промокоды'!$A$2:$B$115,2,0),"")</f>
        <v/>
      </c>
      <c r="J863" s="10" t="str">
        <f>IFNA(VLOOKUP($I863,'Промокоды'!$E$2:$F$8,2,0),"")</f>
        <v/>
      </c>
      <c r="K863" s="10" t="str">
        <f>IFNA(VLOOKUP($H863,'Промокоды'!$A$2:$C$115,3,0),"")</f>
        <v/>
      </c>
      <c r="L863" s="13">
        <f t="shared" si="2"/>
        <v>0</v>
      </c>
      <c r="M863" s="14">
        <v>3500.0</v>
      </c>
      <c r="N863" s="14">
        <f t="shared" si="3"/>
        <v>3500</v>
      </c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 ht="15.75" customHeight="1">
      <c r="A864" s="10">
        <v>863.0</v>
      </c>
      <c r="B864" s="10" t="s">
        <v>15</v>
      </c>
      <c r="C864" s="10" t="str">
        <f>VLOOKUP($E864,'Определяем вид'!$A$2:$B$16,2,0)</f>
        <v>Услуга</v>
      </c>
      <c r="D864" s="16" t="s">
        <v>16</v>
      </c>
      <c r="E864" s="10" t="s">
        <v>17</v>
      </c>
      <c r="F864" s="11">
        <v>45688.0</v>
      </c>
      <c r="G864" s="12">
        <f t="shared" si="1"/>
        <v>1</v>
      </c>
      <c r="H864" s="10"/>
      <c r="I864" s="10" t="str">
        <f>IFNA(VLOOKUP($H864,'Промокоды'!$A$2:$B$115,2,0),"")</f>
        <v/>
      </c>
      <c r="J864" s="10" t="str">
        <f>IFNA(VLOOKUP($I864,'Промокоды'!$E$2:$F$8,2,0),"")</f>
        <v/>
      </c>
      <c r="K864" s="10" t="str">
        <f>IFNA(VLOOKUP($H864,'Промокоды'!$A$2:$C$115,3,0),"")</f>
        <v/>
      </c>
      <c r="L864" s="13">
        <f t="shared" si="2"/>
        <v>0</v>
      </c>
      <c r="M864" s="14">
        <v>4500.0</v>
      </c>
      <c r="N864" s="14">
        <f t="shared" si="3"/>
        <v>4500</v>
      </c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 ht="15.75" customHeight="1">
      <c r="A865" s="10">
        <v>864.0</v>
      </c>
      <c r="B865" s="10" t="s">
        <v>15</v>
      </c>
      <c r="C865" s="10" t="str">
        <f>VLOOKUP($E865,'Определяем вид'!$A$2:$B$16,2,0)</f>
        <v>Услуга</v>
      </c>
      <c r="D865" s="16" t="s">
        <v>16</v>
      </c>
      <c r="E865" s="10" t="s">
        <v>21</v>
      </c>
      <c r="F865" s="11">
        <v>45688.0</v>
      </c>
      <c r="G865" s="12">
        <f t="shared" si="1"/>
        <v>1</v>
      </c>
      <c r="H865" s="10"/>
      <c r="I865" s="10" t="str">
        <f>IFNA(VLOOKUP($H865,'Промокоды'!$A$2:$B$115,2,0),"")</f>
        <v/>
      </c>
      <c r="J865" s="10" t="str">
        <f>IFNA(VLOOKUP($I865,'Промокоды'!$E$2:$F$8,2,0),"")</f>
        <v/>
      </c>
      <c r="K865" s="10" t="str">
        <f>IFNA(VLOOKUP($H865,'Промокоды'!$A$2:$C$115,3,0),"")</f>
        <v/>
      </c>
      <c r="L865" s="13">
        <f t="shared" si="2"/>
        <v>0</v>
      </c>
      <c r="M865" s="14">
        <v>5500.0</v>
      </c>
      <c r="N865" s="14">
        <f t="shared" si="3"/>
        <v>5500</v>
      </c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 ht="15.75" customHeight="1">
      <c r="A866" s="10">
        <v>865.0</v>
      </c>
      <c r="B866" s="10" t="s">
        <v>15</v>
      </c>
      <c r="C866" s="10" t="str">
        <f>VLOOKUP($E866,'Определяем вид'!$A$2:$B$16,2,0)</f>
        <v>Товар</v>
      </c>
      <c r="D866" s="10" t="s">
        <v>16</v>
      </c>
      <c r="E866" s="10" t="s">
        <v>20</v>
      </c>
      <c r="F866" s="11">
        <v>45688.0</v>
      </c>
      <c r="G866" s="12">
        <f t="shared" si="1"/>
        <v>1</v>
      </c>
      <c r="H866" s="10"/>
      <c r="I866" s="10" t="str">
        <f>IFNA(VLOOKUP($H866,'Промокоды'!$A$2:$B$115,2,0),"")</f>
        <v/>
      </c>
      <c r="J866" s="10" t="str">
        <f>IFNA(VLOOKUP($I866,'Промокоды'!$E$2:$F$8,2,0),"")</f>
        <v/>
      </c>
      <c r="K866" s="10" t="str">
        <f>IFNA(VLOOKUP($H866,'Промокоды'!$A$2:$C$115,3,0),"")</f>
        <v/>
      </c>
      <c r="L866" s="13">
        <f t="shared" si="2"/>
        <v>0</v>
      </c>
      <c r="M866" s="14">
        <v>500.0</v>
      </c>
      <c r="N866" s="14">
        <f t="shared" si="3"/>
        <v>500</v>
      </c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 ht="15.75" customHeight="1">
      <c r="A867" s="10">
        <v>866.0</v>
      </c>
      <c r="B867" s="10" t="s">
        <v>25</v>
      </c>
      <c r="C867" s="10" t="str">
        <f>VLOOKUP($E867,'Определяем вид'!$A$2:$B$16,2,0)</f>
        <v>Товар</v>
      </c>
      <c r="D867" s="10" t="s">
        <v>16</v>
      </c>
      <c r="E867" s="10" t="s">
        <v>33</v>
      </c>
      <c r="F867" s="11">
        <v>45688.0</v>
      </c>
      <c r="G867" s="12">
        <f t="shared" si="1"/>
        <v>1</v>
      </c>
      <c r="H867" s="10"/>
      <c r="I867" s="10" t="str">
        <f>IFNA(VLOOKUP($H867,'Промокоды'!$A$2:$B$115,2,0),"")</f>
        <v/>
      </c>
      <c r="J867" s="10" t="str">
        <f>IFNA(VLOOKUP($I867,'Промокоды'!$E$2:$F$8,2,0),"")</f>
        <v/>
      </c>
      <c r="K867" s="10" t="str">
        <f>IFNA(VLOOKUP($H867,'Промокоды'!$A$2:$C$115,3,0),"")</f>
        <v/>
      </c>
      <c r="L867" s="13">
        <f t="shared" si="2"/>
        <v>0</v>
      </c>
      <c r="M867" s="14">
        <v>1000.0</v>
      </c>
      <c r="N867" s="14">
        <f t="shared" si="3"/>
        <v>1000</v>
      </c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ht="15.75" customHeight="1">
      <c r="A868" s="10">
        <v>867.0</v>
      </c>
      <c r="B868" s="10" t="s">
        <v>15</v>
      </c>
      <c r="C868" s="10" t="str">
        <f>VLOOKUP($E868,'Определяем вид'!$A$2:$B$16,2,0)</f>
        <v>Услуга</v>
      </c>
      <c r="D868" s="10" t="s">
        <v>16</v>
      </c>
      <c r="E868" s="10" t="s">
        <v>18</v>
      </c>
      <c r="F868" s="11">
        <v>45688.0</v>
      </c>
      <c r="G868" s="12">
        <f t="shared" si="1"/>
        <v>1</v>
      </c>
      <c r="H868" s="10"/>
      <c r="I868" s="10" t="str">
        <f>IFNA(VLOOKUP($H868,'Промокоды'!$A$2:$B$115,2,0),"")</f>
        <v/>
      </c>
      <c r="J868" s="10" t="str">
        <f>IFNA(VLOOKUP($I868,'Промокоды'!$E$2:$F$8,2,0),"")</f>
        <v/>
      </c>
      <c r="K868" s="10" t="str">
        <f>IFNA(VLOOKUP($H868,'Промокоды'!$A$2:$C$115,3,0),"")</f>
        <v/>
      </c>
      <c r="L868" s="13">
        <f t="shared" si="2"/>
        <v>0</v>
      </c>
      <c r="M868" s="14">
        <v>3500.0</v>
      </c>
      <c r="N868" s="14">
        <f t="shared" si="3"/>
        <v>3500</v>
      </c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 ht="15.75" customHeight="1">
      <c r="A869" s="10">
        <v>868.0</v>
      </c>
      <c r="B869" s="10" t="s">
        <v>15</v>
      </c>
      <c r="C869" s="10" t="str">
        <f>VLOOKUP($E869,'Определяем вид'!$A$2:$B$16,2,0)</f>
        <v>Услуга</v>
      </c>
      <c r="D869" s="10" t="s">
        <v>16</v>
      </c>
      <c r="E869" s="10" t="s">
        <v>17</v>
      </c>
      <c r="F869" s="11">
        <v>45688.0</v>
      </c>
      <c r="G869" s="12">
        <f t="shared" si="1"/>
        <v>1</v>
      </c>
      <c r="H869" s="10"/>
      <c r="I869" s="10" t="str">
        <f>IFNA(VLOOKUP($H869,'Промокоды'!$A$2:$B$115,2,0),"")</f>
        <v/>
      </c>
      <c r="J869" s="10" t="str">
        <f>IFNA(VLOOKUP($I869,'Промокоды'!$E$2:$F$8,2,0),"")</f>
        <v/>
      </c>
      <c r="K869" s="10" t="str">
        <f>IFNA(VLOOKUP($H869,'Промокоды'!$A$2:$C$115,3,0),"")</f>
        <v/>
      </c>
      <c r="L869" s="13">
        <f t="shared" si="2"/>
        <v>0</v>
      </c>
      <c r="M869" s="14">
        <v>4500.0</v>
      </c>
      <c r="N869" s="14">
        <f t="shared" si="3"/>
        <v>4500</v>
      </c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 ht="15.75" customHeight="1">
      <c r="A870" s="10">
        <v>869.0</v>
      </c>
      <c r="B870" s="10" t="s">
        <v>15</v>
      </c>
      <c r="C870" s="10" t="str">
        <f>VLOOKUP($E870,'Определяем вид'!$A$2:$B$16,2,0)</f>
        <v>Товар</v>
      </c>
      <c r="D870" s="10" t="s">
        <v>16</v>
      </c>
      <c r="E870" s="10" t="s">
        <v>28</v>
      </c>
      <c r="F870" s="11">
        <v>45688.0</v>
      </c>
      <c r="G870" s="12">
        <f t="shared" si="1"/>
        <v>1</v>
      </c>
      <c r="H870" s="10"/>
      <c r="I870" s="10" t="str">
        <f>IFNA(VLOOKUP($H870,'Промокоды'!$A$2:$B$115,2,0),"")</f>
        <v/>
      </c>
      <c r="J870" s="10" t="str">
        <f>IFNA(VLOOKUP($I870,'Промокоды'!$E$2:$F$8,2,0),"")</f>
        <v/>
      </c>
      <c r="K870" s="10" t="str">
        <f>IFNA(VLOOKUP($H870,'Промокоды'!$A$2:$C$115,3,0),"")</f>
        <v/>
      </c>
      <c r="L870" s="13">
        <f t="shared" si="2"/>
        <v>0</v>
      </c>
      <c r="M870" s="14">
        <v>300.0</v>
      </c>
      <c r="N870" s="14">
        <f t="shared" si="3"/>
        <v>300</v>
      </c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ht="15.75" customHeight="1">
      <c r="A871" s="10">
        <v>870.0</v>
      </c>
      <c r="B871" s="10" t="s">
        <v>15</v>
      </c>
      <c r="C871" s="10" t="str">
        <f>VLOOKUP($E871,'Определяем вид'!$A$2:$B$16,2,0)</f>
        <v>Товар</v>
      </c>
      <c r="D871" s="10" t="s">
        <v>16</v>
      </c>
      <c r="E871" s="10" t="s">
        <v>23</v>
      </c>
      <c r="F871" s="11">
        <v>45688.0</v>
      </c>
      <c r="G871" s="12">
        <f t="shared" si="1"/>
        <v>1</v>
      </c>
      <c r="H871" s="10"/>
      <c r="I871" s="10" t="str">
        <f>IFNA(VLOOKUP($H871,'Промокоды'!$A$2:$B$115,2,0),"")</f>
        <v/>
      </c>
      <c r="J871" s="10" t="str">
        <f>IFNA(VLOOKUP($I871,'Промокоды'!$E$2:$F$8,2,0),"")</f>
        <v/>
      </c>
      <c r="K871" s="10" t="str">
        <f>IFNA(VLOOKUP($H871,'Промокоды'!$A$2:$C$115,3,0),"")</f>
        <v/>
      </c>
      <c r="L871" s="13">
        <f t="shared" si="2"/>
        <v>0</v>
      </c>
      <c r="M871" s="14">
        <v>1000.0</v>
      </c>
      <c r="N871" s="14">
        <f t="shared" si="3"/>
        <v>1000</v>
      </c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 ht="15.75" customHeight="1">
      <c r="A872" s="10">
        <v>871.0</v>
      </c>
      <c r="B872" s="10" t="s">
        <v>15</v>
      </c>
      <c r="C872" s="10" t="str">
        <f>VLOOKUP($E872,'Определяем вид'!$A$2:$B$16,2,0)</f>
        <v>Услуга</v>
      </c>
      <c r="D872" s="10" t="s">
        <v>16</v>
      </c>
      <c r="E872" s="10" t="s">
        <v>18</v>
      </c>
      <c r="F872" s="11">
        <v>45689.0</v>
      </c>
      <c r="G872" s="12">
        <f t="shared" si="1"/>
        <v>2</v>
      </c>
      <c r="H872" s="10"/>
      <c r="I872" s="10" t="str">
        <f>IFNA(VLOOKUP($H872,'Промокоды'!$A$2:$B$115,2,0),"")</f>
        <v/>
      </c>
      <c r="J872" s="10" t="str">
        <f>IFNA(VLOOKUP($I872,'Промокоды'!$E$2:$F$8,2,0),"")</f>
        <v/>
      </c>
      <c r="K872" s="10" t="str">
        <f>IFNA(VLOOKUP($H872,'Промокоды'!$A$2:$C$115,3,0),"")</f>
        <v/>
      </c>
      <c r="L872" s="13">
        <f t="shared" si="2"/>
        <v>0</v>
      </c>
      <c r="M872" s="14">
        <v>3500.0</v>
      </c>
      <c r="N872" s="14">
        <f t="shared" si="3"/>
        <v>3500</v>
      </c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 ht="15.75" customHeight="1">
      <c r="A873" s="10">
        <v>872.0</v>
      </c>
      <c r="B873" s="10" t="s">
        <v>15</v>
      </c>
      <c r="C873" s="10" t="str">
        <f>VLOOKUP($E873,'Определяем вид'!$A$2:$B$16,2,0)</f>
        <v>Товар</v>
      </c>
      <c r="D873" s="10" t="s">
        <v>19</v>
      </c>
      <c r="E873" s="10" t="s">
        <v>20</v>
      </c>
      <c r="F873" s="11">
        <v>45689.0</v>
      </c>
      <c r="G873" s="12">
        <f t="shared" si="1"/>
        <v>2</v>
      </c>
      <c r="H873" s="10"/>
      <c r="I873" s="10" t="str">
        <f>IFNA(VLOOKUP($H873,'Промокоды'!$A$2:$B$115,2,0),"")</f>
        <v/>
      </c>
      <c r="J873" s="10" t="str">
        <f>IFNA(VLOOKUP($I873,'Промокоды'!$E$2:$F$8,2,0),"")</f>
        <v/>
      </c>
      <c r="K873" s="10" t="str">
        <f>IFNA(VLOOKUP($H873,'Промокоды'!$A$2:$C$115,3,0),"")</f>
        <v/>
      </c>
      <c r="L873" s="13">
        <f t="shared" si="2"/>
        <v>0</v>
      </c>
      <c r="M873" s="14">
        <v>500.0</v>
      </c>
      <c r="N873" s="14">
        <f t="shared" si="3"/>
        <v>500</v>
      </c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 ht="15.75" customHeight="1">
      <c r="A874" s="10">
        <v>873.0</v>
      </c>
      <c r="B874" s="10" t="s">
        <v>25</v>
      </c>
      <c r="C874" s="10" t="str">
        <f>VLOOKUP($E874,'Определяем вид'!$A$2:$B$16,2,0)</f>
        <v>Товар</v>
      </c>
      <c r="D874" s="10" t="s">
        <v>16</v>
      </c>
      <c r="E874" s="10" t="s">
        <v>33</v>
      </c>
      <c r="F874" s="11">
        <v>45689.0</v>
      </c>
      <c r="G874" s="12">
        <f t="shared" si="1"/>
        <v>2</v>
      </c>
      <c r="H874" s="10"/>
      <c r="I874" s="10" t="str">
        <f>IFNA(VLOOKUP($H874,'Промокоды'!$A$2:$B$115,2,0),"")</f>
        <v/>
      </c>
      <c r="J874" s="10" t="str">
        <f>IFNA(VLOOKUP($I874,'Промокоды'!$E$2:$F$8,2,0),"")</f>
        <v/>
      </c>
      <c r="K874" s="10" t="str">
        <f>IFNA(VLOOKUP($H874,'Промокоды'!$A$2:$C$115,3,0),"")</f>
        <v/>
      </c>
      <c r="L874" s="13">
        <f t="shared" si="2"/>
        <v>0</v>
      </c>
      <c r="M874" s="14">
        <v>1000.0</v>
      </c>
      <c r="N874" s="14">
        <f t="shared" si="3"/>
        <v>1000</v>
      </c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 ht="15.75" customHeight="1">
      <c r="A875" s="10">
        <v>874.0</v>
      </c>
      <c r="B875" s="10" t="s">
        <v>15</v>
      </c>
      <c r="C875" s="10" t="str">
        <f>VLOOKUP($E875,'Определяем вид'!$A$2:$B$16,2,0)</f>
        <v>Услуга</v>
      </c>
      <c r="D875" s="10" t="s">
        <v>16</v>
      </c>
      <c r="E875" s="10" t="s">
        <v>18</v>
      </c>
      <c r="F875" s="11">
        <v>45689.0</v>
      </c>
      <c r="G875" s="12">
        <f t="shared" si="1"/>
        <v>2</v>
      </c>
      <c r="H875" s="10"/>
      <c r="I875" s="10" t="str">
        <f>IFNA(VLOOKUP($H875,'Промокоды'!$A$2:$B$115,2,0),"")</f>
        <v/>
      </c>
      <c r="J875" s="10" t="str">
        <f>IFNA(VLOOKUP($I875,'Промокоды'!$E$2:$F$8,2,0),"")</f>
        <v/>
      </c>
      <c r="K875" s="10" t="str">
        <f>IFNA(VLOOKUP($H875,'Промокоды'!$A$2:$C$115,3,0),"")</f>
        <v/>
      </c>
      <c r="L875" s="13">
        <f t="shared" si="2"/>
        <v>0</v>
      </c>
      <c r="M875" s="14">
        <v>3500.0</v>
      </c>
      <c r="N875" s="14">
        <f t="shared" si="3"/>
        <v>3500</v>
      </c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 ht="15.75" customHeight="1">
      <c r="A876" s="10">
        <v>875.0</v>
      </c>
      <c r="B876" s="10" t="s">
        <v>15</v>
      </c>
      <c r="C876" s="10" t="str">
        <f>VLOOKUP($E876,'Определяем вид'!$A$2:$B$16,2,0)</f>
        <v>Услуга</v>
      </c>
      <c r="D876" s="10" t="s">
        <v>16</v>
      </c>
      <c r="E876" s="10" t="s">
        <v>21</v>
      </c>
      <c r="F876" s="11">
        <v>45689.0</v>
      </c>
      <c r="G876" s="12">
        <f t="shared" si="1"/>
        <v>2</v>
      </c>
      <c r="H876" s="10"/>
      <c r="I876" s="10" t="str">
        <f>IFNA(VLOOKUP($H876,'Промокоды'!$A$2:$B$115,2,0),"")</f>
        <v/>
      </c>
      <c r="J876" s="10" t="str">
        <f>IFNA(VLOOKUP($I876,'Промокоды'!$E$2:$F$8,2,0),"")</f>
        <v/>
      </c>
      <c r="K876" s="10" t="str">
        <f>IFNA(VLOOKUP($H876,'Промокоды'!$A$2:$C$115,3,0),"")</f>
        <v/>
      </c>
      <c r="L876" s="13">
        <f t="shared" si="2"/>
        <v>0</v>
      </c>
      <c r="M876" s="14">
        <v>5500.0</v>
      </c>
      <c r="N876" s="14">
        <f t="shared" si="3"/>
        <v>5500</v>
      </c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 ht="15.75" customHeight="1">
      <c r="A877" s="10">
        <v>876.0</v>
      </c>
      <c r="B877" s="10" t="s">
        <v>15</v>
      </c>
      <c r="C877" s="10" t="str">
        <f>VLOOKUP($E877,'Определяем вид'!$A$2:$B$16,2,0)</f>
        <v>Услуга</v>
      </c>
      <c r="D877" s="10" t="s">
        <v>16</v>
      </c>
      <c r="E877" s="10" t="s">
        <v>18</v>
      </c>
      <c r="F877" s="11">
        <v>45689.0</v>
      </c>
      <c r="G877" s="12">
        <f t="shared" si="1"/>
        <v>2</v>
      </c>
      <c r="H877" s="10"/>
      <c r="I877" s="10" t="str">
        <f>IFNA(VLOOKUP($H877,'Промокоды'!$A$2:$B$115,2,0),"")</f>
        <v/>
      </c>
      <c r="J877" s="10" t="str">
        <f>IFNA(VLOOKUP($I877,'Промокоды'!$E$2:$F$8,2,0),"")</f>
        <v/>
      </c>
      <c r="K877" s="10" t="str">
        <f>IFNA(VLOOKUP($H877,'Промокоды'!$A$2:$C$115,3,0),"")</f>
        <v/>
      </c>
      <c r="L877" s="13">
        <f t="shared" si="2"/>
        <v>0</v>
      </c>
      <c r="M877" s="14">
        <v>3500.0</v>
      </c>
      <c r="N877" s="14">
        <f t="shared" si="3"/>
        <v>3500</v>
      </c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 ht="15.75" customHeight="1">
      <c r="A878" s="10">
        <v>877.0</v>
      </c>
      <c r="B878" s="10" t="s">
        <v>15</v>
      </c>
      <c r="C878" s="10" t="str">
        <f>VLOOKUP($E878,'Определяем вид'!$A$2:$B$16,2,0)</f>
        <v>Товар</v>
      </c>
      <c r="D878" s="10" t="s">
        <v>19</v>
      </c>
      <c r="E878" s="10" t="s">
        <v>23</v>
      </c>
      <c r="F878" s="11">
        <v>45689.0</v>
      </c>
      <c r="G878" s="12">
        <f t="shared" si="1"/>
        <v>2</v>
      </c>
      <c r="H878" s="10"/>
      <c r="I878" s="10" t="str">
        <f>IFNA(VLOOKUP($H878,'Промокоды'!$A$2:$B$115,2,0),"")</f>
        <v/>
      </c>
      <c r="J878" s="10" t="str">
        <f>IFNA(VLOOKUP($I878,'Промокоды'!$E$2:$F$8,2,0),"")</f>
        <v/>
      </c>
      <c r="K878" s="10" t="str">
        <f>IFNA(VLOOKUP($H878,'Промокоды'!$A$2:$C$115,3,0),"")</f>
        <v/>
      </c>
      <c r="L878" s="13">
        <f t="shared" si="2"/>
        <v>0</v>
      </c>
      <c r="M878" s="14">
        <v>1000.0</v>
      </c>
      <c r="N878" s="14">
        <f t="shared" si="3"/>
        <v>1000</v>
      </c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 ht="15.75" customHeight="1">
      <c r="A879" s="10">
        <v>878.0</v>
      </c>
      <c r="B879" s="10" t="s">
        <v>15</v>
      </c>
      <c r="C879" s="10" t="str">
        <f>VLOOKUP($E879,'Определяем вид'!$A$2:$B$16,2,0)</f>
        <v>Услуга</v>
      </c>
      <c r="D879" s="10" t="s">
        <v>19</v>
      </c>
      <c r="E879" s="10" t="s">
        <v>18</v>
      </c>
      <c r="F879" s="11">
        <v>45689.0</v>
      </c>
      <c r="G879" s="12">
        <f t="shared" si="1"/>
        <v>2</v>
      </c>
      <c r="H879" s="10"/>
      <c r="I879" s="10" t="str">
        <f>IFNA(VLOOKUP($H879,'Промокоды'!$A$2:$B$115,2,0),"")</f>
        <v/>
      </c>
      <c r="J879" s="10" t="str">
        <f>IFNA(VLOOKUP($I879,'Промокоды'!$E$2:$F$8,2,0),"")</f>
        <v/>
      </c>
      <c r="K879" s="10" t="str">
        <f>IFNA(VLOOKUP($H879,'Промокоды'!$A$2:$C$115,3,0),"")</f>
        <v/>
      </c>
      <c r="L879" s="13">
        <f t="shared" si="2"/>
        <v>0</v>
      </c>
      <c r="M879" s="14">
        <v>3500.0</v>
      </c>
      <c r="N879" s="14">
        <f t="shared" si="3"/>
        <v>3500</v>
      </c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ht="15.75" customHeight="1">
      <c r="A880" s="10">
        <v>879.0</v>
      </c>
      <c r="B880" s="10" t="s">
        <v>15</v>
      </c>
      <c r="C880" s="10" t="str">
        <f>VLOOKUP($E880,'Определяем вид'!$A$2:$B$16,2,0)</f>
        <v>Услуга</v>
      </c>
      <c r="D880" s="10" t="s">
        <v>16</v>
      </c>
      <c r="E880" s="10" t="s">
        <v>18</v>
      </c>
      <c r="F880" s="11">
        <v>45689.0</v>
      </c>
      <c r="G880" s="12">
        <f t="shared" si="1"/>
        <v>2</v>
      </c>
      <c r="H880" s="10"/>
      <c r="I880" s="10" t="str">
        <f>IFNA(VLOOKUP($H880,'Промокоды'!$A$2:$B$115,2,0),"")</f>
        <v/>
      </c>
      <c r="J880" s="10" t="str">
        <f>IFNA(VLOOKUP($I880,'Промокоды'!$E$2:$F$8,2,0),"")</f>
        <v/>
      </c>
      <c r="K880" s="10" t="str">
        <f>IFNA(VLOOKUP($H880,'Промокоды'!$A$2:$C$115,3,0),"")</f>
        <v/>
      </c>
      <c r="L880" s="13">
        <f t="shared" si="2"/>
        <v>0</v>
      </c>
      <c r="M880" s="14">
        <v>3500.0</v>
      </c>
      <c r="N880" s="14">
        <f t="shared" si="3"/>
        <v>3500</v>
      </c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 ht="15.75" customHeight="1">
      <c r="A881" s="10">
        <v>880.0</v>
      </c>
      <c r="B881" s="10" t="s">
        <v>15</v>
      </c>
      <c r="C881" s="10" t="str">
        <f>VLOOKUP($E881,'Определяем вид'!$A$2:$B$16,2,0)</f>
        <v>Услуга</v>
      </c>
      <c r="D881" s="10" t="s">
        <v>16</v>
      </c>
      <c r="E881" s="10" t="s">
        <v>18</v>
      </c>
      <c r="F881" s="11">
        <v>45689.0</v>
      </c>
      <c r="G881" s="12">
        <f t="shared" si="1"/>
        <v>2</v>
      </c>
      <c r="H881" s="10"/>
      <c r="I881" s="10" t="str">
        <f>IFNA(VLOOKUP($H881,'Промокоды'!$A$2:$B$115,2,0),"")</f>
        <v/>
      </c>
      <c r="J881" s="10" t="str">
        <f>IFNA(VLOOKUP($I881,'Промокоды'!$E$2:$F$8,2,0),"")</f>
        <v/>
      </c>
      <c r="K881" s="10" t="str">
        <f>IFNA(VLOOKUP($H881,'Промокоды'!$A$2:$C$115,3,0),"")</f>
        <v/>
      </c>
      <c r="L881" s="13">
        <f t="shared" si="2"/>
        <v>0</v>
      </c>
      <c r="M881" s="14">
        <v>3500.0</v>
      </c>
      <c r="N881" s="14">
        <f t="shared" si="3"/>
        <v>3500</v>
      </c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 ht="15.75" customHeight="1">
      <c r="A882" s="10">
        <v>881.0</v>
      </c>
      <c r="B882" s="10" t="s">
        <v>15</v>
      </c>
      <c r="C882" s="10" t="str">
        <f>VLOOKUP($E882,'Определяем вид'!$A$2:$B$16,2,0)</f>
        <v>Услуга</v>
      </c>
      <c r="D882" s="10" t="s">
        <v>16</v>
      </c>
      <c r="E882" s="10" t="s">
        <v>21</v>
      </c>
      <c r="F882" s="11">
        <v>45689.0</v>
      </c>
      <c r="G882" s="12">
        <f t="shared" si="1"/>
        <v>2</v>
      </c>
      <c r="H882" s="10"/>
      <c r="I882" s="10" t="str">
        <f>IFNA(VLOOKUP($H882,'Промокоды'!$A$2:$B$115,2,0),"")</f>
        <v/>
      </c>
      <c r="J882" s="10" t="str">
        <f>IFNA(VLOOKUP($I882,'Промокоды'!$E$2:$F$8,2,0),"")</f>
        <v/>
      </c>
      <c r="K882" s="10" t="str">
        <f>IFNA(VLOOKUP($H882,'Промокоды'!$A$2:$C$115,3,0),"")</f>
        <v/>
      </c>
      <c r="L882" s="13">
        <f t="shared" si="2"/>
        <v>0</v>
      </c>
      <c r="M882" s="14">
        <v>5500.0</v>
      </c>
      <c r="N882" s="14">
        <f t="shared" si="3"/>
        <v>5500</v>
      </c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ht="15.75" customHeight="1">
      <c r="A883" s="10">
        <v>882.0</v>
      </c>
      <c r="B883" s="10" t="s">
        <v>15</v>
      </c>
      <c r="C883" s="10" t="str">
        <f>VLOOKUP($E883,'Определяем вид'!$A$2:$B$16,2,0)</f>
        <v>Товар</v>
      </c>
      <c r="D883" s="10" t="s">
        <v>16</v>
      </c>
      <c r="E883" s="10" t="s">
        <v>28</v>
      </c>
      <c r="F883" s="11">
        <v>45689.0</v>
      </c>
      <c r="G883" s="12">
        <f t="shared" si="1"/>
        <v>2</v>
      </c>
      <c r="H883" s="10"/>
      <c r="I883" s="10" t="str">
        <f>IFNA(VLOOKUP($H883,'Промокоды'!$A$2:$B$115,2,0),"")</f>
        <v/>
      </c>
      <c r="J883" s="10" t="str">
        <f>IFNA(VLOOKUP($I883,'Промокоды'!$E$2:$F$8,2,0),"")</f>
        <v/>
      </c>
      <c r="K883" s="10" t="str">
        <f>IFNA(VLOOKUP($H883,'Промокоды'!$A$2:$C$115,3,0),"")</f>
        <v/>
      </c>
      <c r="L883" s="13">
        <f t="shared" si="2"/>
        <v>0</v>
      </c>
      <c r="M883" s="14">
        <v>300.0</v>
      </c>
      <c r="N883" s="14">
        <f t="shared" si="3"/>
        <v>300</v>
      </c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 ht="15.75" customHeight="1">
      <c r="A884" s="10">
        <v>883.0</v>
      </c>
      <c r="B884" s="10" t="s">
        <v>15</v>
      </c>
      <c r="C884" s="10" t="str">
        <f>VLOOKUP($E884,'Определяем вид'!$A$2:$B$16,2,0)</f>
        <v>Услуга</v>
      </c>
      <c r="D884" s="10" t="s">
        <v>16</v>
      </c>
      <c r="E884" s="10" t="s">
        <v>17</v>
      </c>
      <c r="F884" s="11">
        <v>45689.0</v>
      </c>
      <c r="G884" s="12">
        <f t="shared" si="1"/>
        <v>2</v>
      </c>
      <c r="H884" s="10"/>
      <c r="I884" s="10" t="str">
        <f>IFNA(VLOOKUP($H884,'Промокоды'!$A$2:$B$115,2,0),"")</f>
        <v/>
      </c>
      <c r="J884" s="10" t="str">
        <f>IFNA(VLOOKUP($I884,'Промокоды'!$E$2:$F$8,2,0),"")</f>
        <v/>
      </c>
      <c r="K884" s="10" t="str">
        <f>IFNA(VLOOKUP($H884,'Промокоды'!$A$2:$C$115,3,0),"")</f>
        <v/>
      </c>
      <c r="L884" s="13">
        <f t="shared" si="2"/>
        <v>0</v>
      </c>
      <c r="M884" s="14">
        <v>4500.0</v>
      </c>
      <c r="N884" s="14">
        <f t="shared" si="3"/>
        <v>4500</v>
      </c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 ht="15.75" customHeight="1">
      <c r="A885" s="10">
        <v>884.0</v>
      </c>
      <c r="B885" s="10" t="s">
        <v>15</v>
      </c>
      <c r="C885" s="10" t="str">
        <f>VLOOKUP($E885,'Определяем вид'!$A$2:$B$16,2,0)</f>
        <v>Услуга</v>
      </c>
      <c r="D885" s="10" t="s">
        <v>16</v>
      </c>
      <c r="E885" s="10" t="s">
        <v>17</v>
      </c>
      <c r="F885" s="11">
        <v>45689.0</v>
      </c>
      <c r="G885" s="12">
        <f t="shared" si="1"/>
        <v>2</v>
      </c>
      <c r="H885" s="10"/>
      <c r="I885" s="10" t="str">
        <f>IFNA(VLOOKUP($H885,'Промокоды'!$A$2:$B$115,2,0),"")</f>
        <v/>
      </c>
      <c r="J885" s="10" t="str">
        <f>IFNA(VLOOKUP($I885,'Промокоды'!$E$2:$F$8,2,0),"")</f>
        <v/>
      </c>
      <c r="K885" s="10" t="str">
        <f>IFNA(VLOOKUP($H885,'Промокоды'!$A$2:$C$115,3,0),"")</f>
        <v/>
      </c>
      <c r="L885" s="13">
        <f t="shared" si="2"/>
        <v>0</v>
      </c>
      <c r="M885" s="14">
        <v>4500.0</v>
      </c>
      <c r="N885" s="14">
        <f t="shared" si="3"/>
        <v>4500</v>
      </c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 ht="15.75" customHeight="1">
      <c r="A886" s="10">
        <v>885.0</v>
      </c>
      <c r="B886" s="10" t="s">
        <v>15</v>
      </c>
      <c r="C886" s="10" t="str">
        <f>VLOOKUP($E886,'Определяем вид'!$A$2:$B$16,2,0)</f>
        <v>Услуга</v>
      </c>
      <c r="D886" s="10" t="s">
        <v>19</v>
      </c>
      <c r="E886" s="10" t="s">
        <v>18</v>
      </c>
      <c r="F886" s="11">
        <v>45689.0</v>
      </c>
      <c r="G886" s="12">
        <f t="shared" si="1"/>
        <v>2</v>
      </c>
      <c r="H886" s="10"/>
      <c r="I886" s="10" t="str">
        <f>IFNA(VLOOKUP($H886,'Промокоды'!$A$2:$B$115,2,0),"")</f>
        <v/>
      </c>
      <c r="J886" s="10" t="str">
        <f>IFNA(VLOOKUP($I886,'Промокоды'!$E$2:$F$8,2,0),"")</f>
        <v/>
      </c>
      <c r="K886" s="10" t="str">
        <f>IFNA(VLOOKUP($H886,'Промокоды'!$A$2:$C$115,3,0),"")</f>
        <v/>
      </c>
      <c r="L886" s="13">
        <f t="shared" si="2"/>
        <v>0</v>
      </c>
      <c r="M886" s="14">
        <v>3500.0</v>
      </c>
      <c r="N886" s="14">
        <f t="shared" si="3"/>
        <v>3500</v>
      </c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 ht="15.75" customHeight="1">
      <c r="A887" s="10">
        <v>886.0</v>
      </c>
      <c r="B887" s="10" t="s">
        <v>25</v>
      </c>
      <c r="C887" s="10" t="str">
        <f>VLOOKUP($E887,'Определяем вид'!$A$2:$B$16,2,0)</f>
        <v>Товар</v>
      </c>
      <c r="D887" s="10" t="s">
        <v>16</v>
      </c>
      <c r="E887" s="10" t="s">
        <v>30</v>
      </c>
      <c r="F887" s="11">
        <v>45689.0</v>
      </c>
      <c r="G887" s="12">
        <f t="shared" si="1"/>
        <v>2</v>
      </c>
      <c r="H887" s="10"/>
      <c r="I887" s="10" t="str">
        <f>IFNA(VLOOKUP($H887,'Промокоды'!$A$2:$B$115,2,0),"")</f>
        <v/>
      </c>
      <c r="J887" s="10" t="str">
        <f>IFNA(VLOOKUP($I887,'Промокоды'!$E$2:$F$8,2,0),"")</f>
        <v/>
      </c>
      <c r="K887" s="10" t="str">
        <f>IFNA(VLOOKUP($H887,'Промокоды'!$A$2:$C$115,3,0),"")</f>
        <v/>
      </c>
      <c r="L887" s="13">
        <f t="shared" si="2"/>
        <v>0</v>
      </c>
      <c r="M887" s="14">
        <v>300.0</v>
      </c>
      <c r="N887" s="14">
        <f t="shared" si="3"/>
        <v>300</v>
      </c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 ht="15.75" customHeight="1">
      <c r="A888" s="10">
        <v>887.0</v>
      </c>
      <c r="B888" s="10" t="s">
        <v>15</v>
      </c>
      <c r="C888" s="10" t="str">
        <f>VLOOKUP($E888,'Определяем вид'!$A$2:$B$16,2,0)</f>
        <v>Услуга</v>
      </c>
      <c r="D888" s="10" t="s">
        <v>16</v>
      </c>
      <c r="E888" s="10" t="s">
        <v>18</v>
      </c>
      <c r="F888" s="11">
        <v>45689.0</v>
      </c>
      <c r="G888" s="12">
        <f t="shared" si="1"/>
        <v>2</v>
      </c>
      <c r="H888" s="10"/>
      <c r="I888" s="10" t="str">
        <f>IFNA(VLOOKUP($H888,'Промокоды'!$A$2:$B$115,2,0),"")</f>
        <v/>
      </c>
      <c r="J888" s="10" t="str">
        <f>IFNA(VLOOKUP($I888,'Промокоды'!$E$2:$F$8,2,0),"")</f>
        <v/>
      </c>
      <c r="K888" s="10" t="str">
        <f>IFNA(VLOOKUP($H888,'Промокоды'!$A$2:$C$115,3,0),"")</f>
        <v/>
      </c>
      <c r="L888" s="13">
        <f t="shared" si="2"/>
        <v>0</v>
      </c>
      <c r="M888" s="14">
        <v>3500.0</v>
      </c>
      <c r="N888" s="14">
        <f t="shared" si="3"/>
        <v>3500</v>
      </c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 ht="15.75" customHeight="1">
      <c r="A889" s="10">
        <v>888.0</v>
      </c>
      <c r="B889" s="10" t="s">
        <v>15</v>
      </c>
      <c r="C889" s="10" t="str">
        <f>VLOOKUP($E889,'Определяем вид'!$A$2:$B$16,2,0)</f>
        <v>Услуга</v>
      </c>
      <c r="D889" s="10" t="s">
        <v>19</v>
      </c>
      <c r="E889" s="10" t="s">
        <v>17</v>
      </c>
      <c r="F889" s="11">
        <v>45689.0</v>
      </c>
      <c r="G889" s="12">
        <f t="shared" si="1"/>
        <v>2</v>
      </c>
      <c r="H889" s="10"/>
      <c r="I889" s="10" t="str">
        <f>IFNA(VLOOKUP($H889,'Промокоды'!$A$2:$B$115,2,0),"")</f>
        <v/>
      </c>
      <c r="J889" s="10" t="str">
        <f>IFNA(VLOOKUP($I889,'Промокоды'!$E$2:$F$8,2,0),"")</f>
        <v/>
      </c>
      <c r="K889" s="10" t="str">
        <f>IFNA(VLOOKUP($H889,'Промокоды'!$A$2:$C$115,3,0),"")</f>
        <v/>
      </c>
      <c r="L889" s="13">
        <f t="shared" si="2"/>
        <v>0</v>
      </c>
      <c r="M889" s="14">
        <v>4500.0</v>
      </c>
      <c r="N889" s="14">
        <f t="shared" si="3"/>
        <v>4500</v>
      </c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 ht="15.75" customHeight="1">
      <c r="A890" s="10">
        <v>889.0</v>
      </c>
      <c r="B890" s="10" t="s">
        <v>25</v>
      </c>
      <c r="C890" s="10" t="str">
        <f>VLOOKUP($E890,'Определяем вид'!$A$2:$B$16,2,0)</f>
        <v>Товар</v>
      </c>
      <c r="D890" s="10" t="s">
        <v>16</v>
      </c>
      <c r="E890" s="10" t="s">
        <v>35</v>
      </c>
      <c r="F890" s="11">
        <v>45689.0</v>
      </c>
      <c r="G890" s="12">
        <f t="shared" si="1"/>
        <v>2</v>
      </c>
      <c r="H890" s="10"/>
      <c r="I890" s="10" t="str">
        <f>IFNA(VLOOKUP($H890,'Промокоды'!$A$2:$B$115,2,0),"")</f>
        <v/>
      </c>
      <c r="J890" s="10" t="str">
        <f>IFNA(VLOOKUP($I890,'Промокоды'!$E$2:$F$8,2,0),"")</f>
        <v/>
      </c>
      <c r="K890" s="10" t="str">
        <f>IFNA(VLOOKUP($H890,'Промокоды'!$A$2:$C$115,3,0),"")</f>
        <v/>
      </c>
      <c r="L890" s="13">
        <f t="shared" si="2"/>
        <v>0</v>
      </c>
      <c r="M890" s="14">
        <v>500.0</v>
      </c>
      <c r="N890" s="14">
        <f t="shared" si="3"/>
        <v>500</v>
      </c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 ht="15.75" customHeight="1">
      <c r="A891" s="10">
        <v>890.0</v>
      </c>
      <c r="B891" s="10" t="s">
        <v>15</v>
      </c>
      <c r="C891" s="10" t="str">
        <f>VLOOKUP($E891,'Определяем вид'!$A$2:$B$16,2,0)</f>
        <v>Услуга</v>
      </c>
      <c r="D891" s="10" t="s">
        <v>16</v>
      </c>
      <c r="E891" s="10" t="s">
        <v>17</v>
      </c>
      <c r="F891" s="11">
        <v>45689.0</v>
      </c>
      <c r="G891" s="12">
        <f t="shared" si="1"/>
        <v>2</v>
      </c>
      <c r="H891" s="10"/>
      <c r="I891" s="10" t="str">
        <f>IFNA(VLOOKUP($H891,'Промокоды'!$A$2:$B$115,2,0),"")</f>
        <v/>
      </c>
      <c r="J891" s="10" t="str">
        <f>IFNA(VLOOKUP($I891,'Промокоды'!$E$2:$F$8,2,0),"")</f>
        <v/>
      </c>
      <c r="K891" s="10" t="str">
        <f>IFNA(VLOOKUP($H891,'Промокоды'!$A$2:$C$115,3,0),"")</f>
        <v/>
      </c>
      <c r="L891" s="13">
        <f t="shared" si="2"/>
        <v>0</v>
      </c>
      <c r="M891" s="14">
        <v>4500.0</v>
      </c>
      <c r="N891" s="14">
        <f t="shared" si="3"/>
        <v>4500</v>
      </c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 ht="15.75" customHeight="1">
      <c r="A892" s="10">
        <v>891.0</v>
      </c>
      <c r="B892" s="10" t="s">
        <v>15</v>
      </c>
      <c r="C892" s="10" t="str">
        <f>VLOOKUP($E892,'Определяем вид'!$A$2:$B$16,2,0)</f>
        <v>Услуга</v>
      </c>
      <c r="D892" s="10" t="s">
        <v>16</v>
      </c>
      <c r="E892" s="10" t="s">
        <v>17</v>
      </c>
      <c r="F892" s="11">
        <v>45689.0</v>
      </c>
      <c r="G892" s="12">
        <f t="shared" si="1"/>
        <v>2</v>
      </c>
      <c r="H892" s="10"/>
      <c r="I892" s="10" t="str">
        <f>IFNA(VLOOKUP($H892,'Промокоды'!$A$2:$B$115,2,0),"")</f>
        <v/>
      </c>
      <c r="J892" s="10" t="str">
        <f>IFNA(VLOOKUP($I892,'Промокоды'!$E$2:$F$8,2,0),"")</f>
        <v/>
      </c>
      <c r="K892" s="10" t="str">
        <f>IFNA(VLOOKUP($H892,'Промокоды'!$A$2:$C$115,3,0),"")</f>
        <v/>
      </c>
      <c r="L892" s="13">
        <f t="shared" si="2"/>
        <v>0</v>
      </c>
      <c r="M892" s="14">
        <v>4500.0</v>
      </c>
      <c r="N892" s="14">
        <f t="shared" si="3"/>
        <v>4500</v>
      </c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 ht="15.75" customHeight="1">
      <c r="A893" s="10">
        <v>892.0</v>
      </c>
      <c r="B893" s="10" t="s">
        <v>15</v>
      </c>
      <c r="C893" s="10" t="str">
        <f>VLOOKUP($E893,'Определяем вид'!$A$2:$B$16,2,0)</f>
        <v>Товар</v>
      </c>
      <c r="D893" s="10" t="s">
        <v>16</v>
      </c>
      <c r="E893" s="10" t="s">
        <v>20</v>
      </c>
      <c r="F893" s="11">
        <v>45689.0</v>
      </c>
      <c r="G893" s="12">
        <f t="shared" si="1"/>
        <v>2</v>
      </c>
      <c r="H893" s="10"/>
      <c r="I893" s="10" t="str">
        <f>IFNA(VLOOKUP($H893,'Промокоды'!$A$2:$B$115,2,0),"")</f>
        <v/>
      </c>
      <c r="J893" s="10" t="str">
        <f>IFNA(VLOOKUP($I893,'Промокоды'!$E$2:$F$8,2,0),"")</f>
        <v/>
      </c>
      <c r="K893" s="10" t="str">
        <f>IFNA(VLOOKUP($H893,'Промокоды'!$A$2:$C$115,3,0),"")</f>
        <v/>
      </c>
      <c r="L893" s="13">
        <f t="shared" si="2"/>
        <v>0</v>
      </c>
      <c r="M893" s="14">
        <v>500.0</v>
      </c>
      <c r="N893" s="14">
        <f t="shared" si="3"/>
        <v>500</v>
      </c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 ht="15.75" customHeight="1">
      <c r="A894" s="10">
        <v>893.0</v>
      </c>
      <c r="B894" s="10" t="s">
        <v>15</v>
      </c>
      <c r="C894" s="10" t="str">
        <f>VLOOKUP($E894,'Определяем вид'!$A$2:$B$16,2,0)</f>
        <v>Услуга</v>
      </c>
      <c r="D894" s="10" t="s">
        <v>16</v>
      </c>
      <c r="E894" s="10" t="s">
        <v>18</v>
      </c>
      <c r="F894" s="11">
        <v>45689.0</v>
      </c>
      <c r="G894" s="12">
        <f t="shared" si="1"/>
        <v>2</v>
      </c>
      <c r="H894" s="10"/>
      <c r="I894" s="10" t="str">
        <f>IFNA(VLOOKUP($H894,'Промокоды'!$A$2:$B$115,2,0),"")</f>
        <v/>
      </c>
      <c r="J894" s="10" t="str">
        <f>IFNA(VLOOKUP($I894,'Промокоды'!$E$2:$F$8,2,0),"")</f>
        <v/>
      </c>
      <c r="K894" s="10" t="str">
        <f>IFNA(VLOOKUP($H894,'Промокоды'!$A$2:$C$115,3,0),"")</f>
        <v/>
      </c>
      <c r="L894" s="13">
        <f t="shared" si="2"/>
        <v>0</v>
      </c>
      <c r="M894" s="14">
        <v>3500.0</v>
      </c>
      <c r="N894" s="14">
        <f t="shared" si="3"/>
        <v>3500</v>
      </c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 ht="15.75" customHeight="1">
      <c r="A895" s="10">
        <v>894.0</v>
      </c>
      <c r="B895" s="10" t="s">
        <v>15</v>
      </c>
      <c r="C895" s="10" t="str">
        <f>VLOOKUP($E895,'Определяем вид'!$A$2:$B$16,2,0)</f>
        <v>Услуга</v>
      </c>
      <c r="D895" s="10" t="s">
        <v>16</v>
      </c>
      <c r="E895" s="10" t="s">
        <v>18</v>
      </c>
      <c r="F895" s="11">
        <v>45689.0</v>
      </c>
      <c r="G895" s="12">
        <f t="shared" si="1"/>
        <v>2</v>
      </c>
      <c r="H895" s="10"/>
      <c r="I895" s="10" t="str">
        <f>IFNA(VLOOKUP($H895,'Промокоды'!$A$2:$B$115,2,0),"")</f>
        <v/>
      </c>
      <c r="J895" s="10" t="str">
        <f>IFNA(VLOOKUP($I895,'Промокоды'!$E$2:$F$8,2,0),"")</f>
        <v/>
      </c>
      <c r="K895" s="10" t="str">
        <f>IFNA(VLOOKUP($H895,'Промокоды'!$A$2:$C$115,3,0),"")</f>
        <v/>
      </c>
      <c r="L895" s="13">
        <f t="shared" si="2"/>
        <v>0</v>
      </c>
      <c r="M895" s="14">
        <v>3500.0</v>
      </c>
      <c r="N895" s="14">
        <f t="shared" si="3"/>
        <v>3500</v>
      </c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 ht="15.75" customHeight="1">
      <c r="A896" s="10">
        <v>895.0</v>
      </c>
      <c r="B896" s="10" t="s">
        <v>15</v>
      </c>
      <c r="C896" s="10" t="str">
        <f>VLOOKUP($E896,'Определяем вид'!$A$2:$B$16,2,0)</f>
        <v>Товар</v>
      </c>
      <c r="D896" s="10" t="s">
        <v>16</v>
      </c>
      <c r="E896" s="10" t="s">
        <v>20</v>
      </c>
      <c r="F896" s="11">
        <v>45689.0</v>
      </c>
      <c r="G896" s="12">
        <f t="shared" si="1"/>
        <v>2</v>
      </c>
      <c r="H896" s="10"/>
      <c r="I896" s="10" t="str">
        <f>IFNA(VLOOKUP($H896,'Промокоды'!$A$2:$B$115,2,0),"")</f>
        <v/>
      </c>
      <c r="J896" s="10" t="str">
        <f>IFNA(VLOOKUP($I896,'Промокоды'!$E$2:$F$8,2,0),"")</f>
        <v/>
      </c>
      <c r="K896" s="10" t="str">
        <f>IFNA(VLOOKUP($H896,'Промокоды'!$A$2:$C$115,3,0),"")</f>
        <v/>
      </c>
      <c r="L896" s="13">
        <f t="shared" si="2"/>
        <v>0</v>
      </c>
      <c r="M896" s="14">
        <v>500.0</v>
      </c>
      <c r="N896" s="14">
        <f t="shared" si="3"/>
        <v>500</v>
      </c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 ht="15.75" customHeight="1">
      <c r="A897" s="10">
        <v>896.0</v>
      </c>
      <c r="B897" s="10" t="s">
        <v>15</v>
      </c>
      <c r="C897" s="10" t="str">
        <f>VLOOKUP($E897,'Определяем вид'!$A$2:$B$16,2,0)</f>
        <v>Услуга</v>
      </c>
      <c r="D897" s="10" t="s">
        <v>19</v>
      </c>
      <c r="E897" s="10" t="s">
        <v>17</v>
      </c>
      <c r="F897" s="11">
        <v>45689.0</v>
      </c>
      <c r="G897" s="12">
        <f t="shared" si="1"/>
        <v>2</v>
      </c>
      <c r="H897" s="10"/>
      <c r="I897" s="10" t="str">
        <f>IFNA(VLOOKUP($H897,'Промокоды'!$A$2:$B$115,2,0),"")</f>
        <v/>
      </c>
      <c r="J897" s="10" t="str">
        <f>IFNA(VLOOKUP($I897,'Промокоды'!$E$2:$F$8,2,0),"")</f>
        <v/>
      </c>
      <c r="K897" s="10" t="str">
        <f>IFNA(VLOOKUP($H897,'Промокоды'!$A$2:$C$115,3,0),"")</f>
        <v/>
      </c>
      <c r="L897" s="13">
        <f t="shared" si="2"/>
        <v>0</v>
      </c>
      <c r="M897" s="14">
        <v>4500.0</v>
      </c>
      <c r="N897" s="14">
        <f t="shared" si="3"/>
        <v>4500</v>
      </c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 ht="15.75" customHeight="1">
      <c r="A898" s="10">
        <v>897.0</v>
      </c>
      <c r="B898" s="10" t="s">
        <v>25</v>
      </c>
      <c r="C898" s="10" t="str">
        <f>VLOOKUP($E898,'Определяем вид'!$A$2:$B$16,2,0)</f>
        <v>Товар</v>
      </c>
      <c r="D898" s="10" t="s">
        <v>16</v>
      </c>
      <c r="E898" s="10" t="s">
        <v>33</v>
      </c>
      <c r="F898" s="11">
        <v>45689.0</v>
      </c>
      <c r="G898" s="12">
        <f t="shared" si="1"/>
        <v>2</v>
      </c>
      <c r="H898" s="10"/>
      <c r="I898" s="10" t="str">
        <f>IFNA(VLOOKUP($H898,'Промокоды'!$A$2:$B$115,2,0),"")</f>
        <v/>
      </c>
      <c r="J898" s="10" t="str">
        <f>IFNA(VLOOKUP($I898,'Промокоды'!$E$2:$F$8,2,0),"")</f>
        <v/>
      </c>
      <c r="K898" s="10" t="str">
        <f>IFNA(VLOOKUP($H898,'Промокоды'!$A$2:$C$115,3,0),"")</f>
        <v/>
      </c>
      <c r="L898" s="13">
        <f t="shared" si="2"/>
        <v>0</v>
      </c>
      <c r="M898" s="14">
        <v>1000.0</v>
      </c>
      <c r="N898" s="14">
        <f t="shared" si="3"/>
        <v>1000</v>
      </c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ht="15.75" customHeight="1">
      <c r="A899" s="10">
        <v>898.0</v>
      </c>
      <c r="B899" s="10" t="s">
        <v>15</v>
      </c>
      <c r="C899" s="10" t="str">
        <f>VLOOKUP($E899,'Определяем вид'!$A$2:$B$16,2,0)</f>
        <v>Услуга</v>
      </c>
      <c r="D899" s="10" t="s">
        <v>16</v>
      </c>
      <c r="E899" s="10" t="s">
        <v>17</v>
      </c>
      <c r="F899" s="11">
        <v>45689.0</v>
      </c>
      <c r="G899" s="12">
        <f t="shared" si="1"/>
        <v>2</v>
      </c>
      <c r="H899" s="10"/>
      <c r="I899" s="10" t="str">
        <f>IFNA(VLOOKUP($H899,'Промокоды'!$A$2:$B$115,2,0),"")</f>
        <v/>
      </c>
      <c r="J899" s="10" t="str">
        <f>IFNA(VLOOKUP($I899,'Промокоды'!$E$2:$F$8,2,0),"")</f>
        <v/>
      </c>
      <c r="K899" s="10" t="str">
        <f>IFNA(VLOOKUP($H899,'Промокоды'!$A$2:$C$115,3,0),"")</f>
        <v/>
      </c>
      <c r="L899" s="13">
        <f t="shared" si="2"/>
        <v>0</v>
      </c>
      <c r="M899" s="14">
        <v>4500.0</v>
      </c>
      <c r="N899" s="14">
        <f t="shared" si="3"/>
        <v>4500</v>
      </c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 ht="15.75" customHeight="1">
      <c r="A900" s="10">
        <v>899.0</v>
      </c>
      <c r="B900" s="10" t="s">
        <v>15</v>
      </c>
      <c r="C900" s="10" t="str">
        <f>VLOOKUP($E900,'Определяем вид'!$A$2:$B$16,2,0)</f>
        <v>Услуга</v>
      </c>
      <c r="D900" s="10" t="s">
        <v>16</v>
      </c>
      <c r="E900" s="10" t="s">
        <v>18</v>
      </c>
      <c r="F900" s="11">
        <v>45689.0</v>
      </c>
      <c r="G900" s="12">
        <f t="shared" si="1"/>
        <v>2</v>
      </c>
      <c r="H900" s="10"/>
      <c r="I900" s="10" t="str">
        <f>IFNA(VLOOKUP($H900,'Промокоды'!$A$2:$B$115,2,0),"")</f>
        <v/>
      </c>
      <c r="J900" s="10" t="str">
        <f>IFNA(VLOOKUP($I900,'Промокоды'!$E$2:$F$8,2,0),"")</f>
        <v/>
      </c>
      <c r="K900" s="10" t="str">
        <f>IFNA(VLOOKUP($H900,'Промокоды'!$A$2:$C$115,3,0),"")</f>
        <v/>
      </c>
      <c r="L900" s="13">
        <f t="shared" si="2"/>
        <v>0</v>
      </c>
      <c r="M900" s="14">
        <v>3500.0</v>
      </c>
      <c r="N900" s="14">
        <f t="shared" si="3"/>
        <v>3500</v>
      </c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 ht="15.75" customHeight="1">
      <c r="A901" s="10">
        <v>900.0</v>
      </c>
      <c r="B901" s="10" t="s">
        <v>25</v>
      </c>
      <c r="C901" s="10" t="str">
        <f>VLOOKUP($E901,'Определяем вид'!$A$2:$B$16,2,0)</f>
        <v>Товар</v>
      </c>
      <c r="D901" s="10" t="s">
        <v>16</v>
      </c>
      <c r="E901" s="10" t="s">
        <v>30</v>
      </c>
      <c r="F901" s="11">
        <v>45689.0</v>
      </c>
      <c r="G901" s="12">
        <f t="shared" si="1"/>
        <v>2</v>
      </c>
      <c r="H901" s="10"/>
      <c r="I901" s="10" t="str">
        <f>IFNA(VLOOKUP($H901,'Промокоды'!$A$2:$B$115,2,0),"")</f>
        <v/>
      </c>
      <c r="J901" s="10" t="str">
        <f>IFNA(VLOOKUP($I901,'Промокоды'!$E$2:$F$8,2,0),"")</f>
        <v/>
      </c>
      <c r="K901" s="10" t="str">
        <f>IFNA(VLOOKUP($H901,'Промокоды'!$A$2:$C$115,3,0),"")</f>
        <v/>
      </c>
      <c r="L901" s="13">
        <f t="shared" si="2"/>
        <v>0</v>
      </c>
      <c r="M901" s="14">
        <v>300.0</v>
      </c>
      <c r="N901" s="14">
        <f t="shared" si="3"/>
        <v>300</v>
      </c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ht="15.75" customHeight="1">
      <c r="A902" s="10">
        <v>901.0</v>
      </c>
      <c r="B902" s="10" t="s">
        <v>15</v>
      </c>
      <c r="C902" s="10" t="str">
        <f>VLOOKUP($E902,'Определяем вид'!$A$2:$B$16,2,0)</f>
        <v>Услуга</v>
      </c>
      <c r="D902" s="10" t="s">
        <v>16</v>
      </c>
      <c r="E902" s="10" t="s">
        <v>17</v>
      </c>
      <c r="F902" s="11">
        <v>45689.0</v>
      </c>
      <c r="G902" s="12">
        <f t="shared" si="1"/>
        <v>2</v>
      </c>
      <c r="H902" s="10"/>
      <c r="I902" s="10" t="str">
        <f>IFNA(VLOOKUP($H902,'Промокоды'!$A$2:$B$115,2,0),"")</f>
        <v/>
      </c>
      <c r="J902" s="10" t="str">
        <f>IFNA(VLOOKUP($I902,'Промокоды'!$E$2:$F$8,2,0),"")</f>
        <v/>
      </c>
      <c r="K902" s="10" t="str">
        <f>IFNA(VLOOKUP($H902,'Промокоды'!$A$2:$C$115,3,0),"")</f>
        <v/>
      </c>
      <c r="L902" s="13">
        <f t="shared" si="2"/>
        <v>0</v>
      </c>
      <c r="M902" s="14">
        <v>4500.0</v>
      </c>
      <c r="N902" s="14">
        <f t="shared" si="3"/>
        <v>4500</v>
      </c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 ht="15.75" customHeight="1">
      <c r="A903" s="10">
        <v>902.0</v>
      </c>
      <c r="B903" s="10" t="s">
        <v>15</v>
      </c>
      <c r="C903" s="10" t="str">
        <f>VLOOKUP($E903,'Определяем вид'!$A$2:$B$16,2,0)</f>
        <v>Услуга</v>
      </c>
      <c r="D903" s="10" t="s">
        <v>16</v>
      </c>
      <c r="E903" s="10" t="s">
        <v>21</v>
      </c>
      <c r="F903" s="11">
        <v>45690.0</v>
      </c>
      <c r="G903" s="12">
        <f t="shared" si="1"/>
        <v>2</v>
      </c>
      <c r="H903" s="10"/>
      <c r="I903" s="10" t="str">
        <f>IFNA(VLOOKUP($H903,'Промокоды'!$A$2:$B$115,2,0),"")</f>
        <v/>
      </c>
      <c r="J903" s="10" t="str">
        <f>IFNA(VLOOKUP($I903,'Промокоды'!$E$2:$F$8,2,0),"")</f>
        <v/>
      </c>
      <c r="K903" s="10" t="str">
        <f>IFNA(VLOOKUP($H903,'Промокоды'!$A$2:$C$115,3,0),"")</f>
        <v/>
      </c>
      <c r="L903" s="13">
        <f t="shared" si="2"/>
        <v>0</v>
      </c>
      <c r="M903" s="14">
        <v>5500.0</v>
      </c>
      <c r="N903" s="14">
        <f t="shared" si="3"/>
        <v>5500</v>
      </c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 ht="15.75" customHeight="1">
      <c r="A904" s="10">
        <v>903.0</v>
      </c>
      <c r="B904" s="10" t="s">
        <v>15</v>
      </c>
      <c r="C904" s="10" t="str">
        <f>VLOOKUP($E904,'Определяем вид'!$A$2:$B$16,2,0)</f>
        <v>Услуга</v>
      </c>
      <c r="D904" s="10" t="s">
        <v>16</v>
      </c>
      <c r="E904" s="10" t="s">
        <v>21</v>
      </c>
      <c r="F904" s="11">
        <v>45690.0</v>
      </c>
      <c r="G904" s="12">
        <f t="shared" si="1"/>
        <v>2</v>
      </c>
      <c r="H904" s="10"/>
      <c r="I904" s="10" t="str">
        <f>IFNA(VLOOKUP($H904,'Промокоды'!$A$2:$B$115,2,0),"")</f>
        <v/>
      </c>
      <c r="J904" s="10" t="str">
        <f>IFNA(VLOOKUP($I904,'Промокоды'!$E$2:$F$8,2,0),"")</f>
        <v/>
      </c>
      <c r="K904" s="10" t="str">
        <f>IFNA(VLOOKUP($H904,'Промокоды'!$A$2:$C$115,3,0),"")</f>
        <v/>
      </c>
      <c r="L904" s="13">
        <f t="shared" si="2"/>
        <v>0</v>
      </c>
      <c r="M904" s="14">
        <v>5500.0</v>
      </c>
      <c r="N904" s="14">
        <f t="shared" si="3"/>
        <v>5500</v>
      </c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 ht="15.75" customHeight="1">
      <c r="A905" s="10">
        <v>904.0</v>
      </c>
      <c r="B905" s="10" t="s">
        <v>15</v>
      </c>
      <c r="C905" s="10" t="str">
        <f>VLOOKUP($E905,'Определяем вид'!$A$2:$B$16,2,0)</f>
        <v>Услуга</v>
      </c>
      <c r="D905" s="10" t="s">
        <v>19</v>
      </c>
      <c r="E905" s="10" t="s">
        <v>21</v>
      </c>
      <c r="F905" s="11">
        <v>45690.0</v>
      </c>
      <c r="G905" s="12">
        <f t="shared" si="1"/>
        <v>2</v>
      </c>
      <c r="H905" s="10"/>
      <c r="I905" s="10" t="str">
        <f>IFNA(VLOOKUP($H905,'Промокоды'!$A$2:$B$115,2,0),"")</f>
        <v/>
      </c>
      <c r="J905" s="10" t="str">
        <f>IFNA(VLOOKUP($I905,'Промокоды'!$E$2:$F$8,2,0),"")</f>
        <v/>
      </c>
      <c r="K905" s="10" t="str">
        <f>IFNA(VLOOKUP($H905,'Промокоды'!$A$2:$C$115,3,0),"")</f>
        <v/>
      </c>
      <c r="L905" s="13">
        <f t="shared" si="2"/>
        <v>0</v>
      </c>
      <c r="M905" s="14">
        <v>5500.0</v>
      </c>
      <c r="N905" s="14">
        <f t="shared" si="3"/>
        <v>5500</v>
      </c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 ht="15.75" customHeight="1">
      <c r="A906" s="10">
        <v>905.0</v>
      </c>
      <c r="B906" s="10" t="s">
        <v>25</v>
      </c>
      <c r="C906" s="10" t="str">
        <f>VLOOKUP($E906,'Определяем вид'!$A$2:$B$16,2,0)</f>
        <v>Товар</v>
      </c>
      <c r="D906" s="10" t="s">
        <v>16</v>
      </c>
      <c r="E906" s="10" t="s">
        <v>33</v>
      </c>
      <c r="F906" s="11">
        <v>45690.0</v>
      </c>
      <c r="G906" s="12">
        <f t="shared" si="1"/>
        <v>2</v>
      </c>
      <c r="H906" s="10"/>
      <c r="I906" s="10" t="str">
        <f>IFNA(VLOOKUP($H906,'Промокоды'!$A$2:$B$115,2,0),"")</f>
        <v/>
      </c>
      <c r="J906" s="10" t="str">
        <f>IFNA(VLOOKUP($I906,'Промокоды'!$E$2:$F$8,2,0),"")</f>
        <v/>
      </c>
      <c r="K906" s="10" t="str">
        <f>IFNA(VLOOKUP($H906,'Промокоды'!$A$2:$C$115,3,0),"")</f>
        <v/>
      </c>
      <c r="L906" s="13">
        <f t="shared" si="2"/>
        <v>0</v>
      </c>
      <c r="M906" s="14">
        <v>1000.0</v>
      </c>
      <c r="N906" s="14">
        <f t="shared" si="3"/>
        <v>1000</v>
      </c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 ht="15.75" customHeight="1">
      <c r="A907" s="10">
        <v>906.0</v>
      </c>
      <c r="B907" s="10" t="s">
        <v>15</v>
      </c>
      <c r="C907" s="10" t="str">
        <f>VLOOKUP($E907,'Определяем вид'!$A$2:$B$16,2,0)</f>
        <v>Услуга</v>
      </c>
      <c r="D907" s="10" t="s">
        <v>16</v>
      </c>
      <c r="E907" s="10" t="s">
        <v>21</v>
      </c>
      <c r="F907" s="11">
        <v>45690.0</v>
      </c>
      <c r="G907" s="12">
        <f t="shared" si="1"/>
        <v>2</v>
      </c>
      <c r="H907" s="10"/>
      <c r="I907" s="10" t="str">
        <f>IFNA(VLOOKUP($H907,'Промокоды'!$A$2:$B$115,2,0),"")</f>
        <v/>
      </c>
      <c r="J907" s="10" t="str">
        <f>IFNA(VLOOKUP($I907,'Промокоды'!$E$2:$F$8,2,0),"")</f>
        <v/>
      </c>
      <c r="K907" s="10" t="str">
        <f>IFNA(VLOOKUP($H907,'Промокоды'!$A$2:$C$115,3,0),"")</f>
        <v/>
      </c>
      <c r="L907" s="13">
        <f t="shared" si="2"/>
        <v>0</v>
      </c>
      <c r="M907" s="14">
        <v>5500.0</v>
      </c>
      <c r="N907" s="14">
        <f t="shared" si="3"/>
        <v>5500</v>
      </c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 ht="15.75" customHeight="1">
      <c r="A908" s="10">
        <v>907.0</v>
      </c>
      <c r="B908" s="10" t="s">
        <v>15</v>
      </c>
      <c r="C908" s="10" t="str">
        <f>VLOOKUP($E908,'Определяем вид'!$A$2:$B$16,2,0)</f>
        <v>Услуга</v>
      </c>
      <c r="D908" s="10" t="s">
        <v>16</v>
      </c>
      <c r="E908" s="10" t="s">
        <v>17</v>
      </c>
      <c r="F908" s="11">
        <v>45690.0</v>
      </c>
      <c r="G908" s="12">
        <f t="shared" si="1"/>
        <v>2</v>
      </c>
      <c r="H908" s="10"/>
      <c r="I908" s="10" t="str">
        <f>IFNA(VLOOKUP($H908,'Промокоды'!$A$2:$B$115,2,0),"")</f>
        <v/>
      </c>
      <c r="J908" s="10" t="str">
        <f>IFNA(VLOOKUP($I908,'Промокоды'!$E$2:$F$8,2,0),"")</f>
        <v/>
      </c>
      <c r="K908" s="10" t="str">
        <f>IFNA(VLOOKUP($H908,'Промокоды'!$A$2:$C$115,3,0),"")</f>
        <v/>
      </c>
      <c r="L908" s="13">
        <f t="shared" si="2"/>
        <v>0</v>
      </c>
      <c r="M908" s="14">
        <v>4500.0</v>
      </c>
      <c r="N908" s="14">
        <f t="shared" si="3"/>
        <v>4500</v>
      </c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 ht="15.75" customHeight="1">
      <c r="A909" s="10">
        <v>908.0</v>
      </c>
      <c r="B909" s="10" t="s">
        <v>15</v>
      </c>
      <c r="C909" s="10" t="str">
        <f>VLOOKUP($E909,'Определяем вид'!$A$2:$B$16,2,0)</f>
        <v>Услуга</v>
      </c>
      <c r="D909" s="10" t="s">
        <v>19</v>
      </c>
      <c r="E909" s="10" t="s">
        <v>17</v>
      </c>
      <c r="F909" s="11">
        <v>45690.0</v>
      </c>
      <c r="G909" s="12">
        <f t="shared" si="1"/>
        <v>2</v>
      </c>
      <c r="H909" s="10"/>
      <c r="I909" s="10" t="str">
        <f>IFNA(VLOOKUP($H909,'Промокоды'!$A$2:$B$115,2,0),"")</f>
        <v/>
      </c>
      <c r="J909" s="10" t="str">
        <f>IFNA(VLOOKUP($I909,'Промокоды'!$E$2:$F$8,2,0),"")</f>
        <v/>
      </c>
      <c r="K909" s="10" t="str">
        <f>IFNA(VLOOKUP($H909,'Промокоды'!$A$2:$C$115,3,0),"")</f>
        <v/>
      </c>
      <c r="L909" s="13">
        <f t="shared" si="2"/>
        <v>0</v>
      </c>
      <c r="M909" s="14">
        <v>4500.0</v>
      </c>
      <c r="N909" s="14">
        <f t="shared" si="3"/>
        <v>4500</v>
      </c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 ht="15.75" customHeight="1">
      <c r="A910" s="10">
        <v>909.0</v>
      </c>
      <c r="B910" s="10" t="s">
        <v>15</v>
      </c>
      <c r="C910" s="10" t="str">
        <f>VLOOKUP($E910,'Определяем вид'!$A$2:$B$16,2,0)</f>
        <v>Товар</v>
      </c>
      <c r="D910" s="10" t="s">
        <v>16</v>
      </c>
      <c r="E910" s="10" t="s">
        <v>23</v>
      </c>
      <c r="F910" s="11">
        <v>45690.0</v>
      </c>
      <c r="G910" s="12">
        <f t="shared" si="1"/>
        <v>2</v>
      </c>
      <c r="H910" s="10"/>
      <c r="I910" s="10" t="str">
        <f>IFNA(VLOOKUP($H910,'Промокоды'!$A$2:$B$115,2,0),"")</f>
        <v/>
      </c>
      <c r="J910" s="10" t="str">
        <f>IFNA(VLOOKUP($I910,'Промокоды'!$E$2:$F$8,2,0),"")</f>
        <v/>
      </c>
      <c r="K910" s="10" t="str">
        <f>IFNA(VLOOKUP($H910,'Промокоды'!$A$2:$C$115,3,0),"")</f>
        <v/>
      </c>
      <c r="L910" s="13">
        <f t="shared" si="2"/>
        <v>0</v>
      </c>
      <c r="M910" s="14">
        <v>1000.0</v>
      </c>
      <c r="N910" s="14">
        <f t="shared" si="3"/>
        <v>1000</v>
      </c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 ht="15.75" customHeight="1">
      <c r="A911" s="10">
        <v>910.0</v>
      </c>
      <c r="B911" s="10" t="s">
        <v>15</v>
      </c>
      <c r="C911" s="10" t="str">
        <f>VLOOKUP($E911,'Определяем вид'!$A$2:$B$16,2,0)</f>
        <v>Товар</v>
      </c>
      <c r="D911" s="10" t="s">
        <v>16</v>
      </c>
      <c r="E911" s="10" t="s">
        <v>20</v>
      </c>
      <c r="F911" s="11">
        <v>45690.0</v>
      </c>
      <c r="G911" s="12">
        <f t="shared" si="1"/>
        <v>2</v>
      </c>
      <c r="H911" s="10"/>
      <c r="I911" s="10" t="str">
        <f>IFNA(VLOOKUP($H911,'Промокоды'!$A$2:$B$115,2,0),"")</f>
        <v/>
      </c>
      <c r="J911" s="10" t="str">
        <f>IFNA(VLOOKUP($I911,'Промокоды'!$E$2:$F$8,2,0),"")</f>
        <v/>
      </c>
      <c r="K911" s="10" t="str">
        <f>IFNA(VLOOKUP($H911,'Промокоды'!$A$2:$C$115,3,0),"")</f>
        <v/>
      </c>
      <c r="L911" s="13">
        <f t="shared" si="2"/>
        <v>0</v>
      </c>
      <c r="M911" s="14">
        <v>500.0</v>
      </c>
      <c r="N911" s="14">
        <f t="shared" si="3"/>
        <v>500</v>
      </c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 ht="15.75" customHeight="1">
      <c r="A912" s="10">
        <v>911.0</v>
      </c>
      <c r="B912" s="10" t="s">
        <v>15</v>
      </c>
      <c r="C912" s="10" t="str">
        <f>VLOOKUP($E912,'Определяем вид'!$A$2:$B$16,2,0)</f>
        <v>Услуга</v>
      </c>
      <c r="D912" s="10" t="s">
        <v>16</v>
      </c>
      <c r="E912" s="10" t="s">
        <v>21</v>
      </c>
      <c r="F912" s="11">
        <v>45690.0</v>
      </c>
      <c r="G912" s="12">
        <f t="shared" si="1"/>
        <v>2</v>
      </c>
      <c r="H912" s="10"/>
      <c r="I912" s="10" t="str">
        <f>IFNA(VLOOKUP($H912,'Промокоды'!$A$2:$B$115,2,0),"")</f>
        <v/>
      </c>
      <c r="J912" s="10" t="str">
        <f>IFNA(VLOOKUP($I912,'Промокоды'!$E$2:$F$8,2,0),"")</f>
        <v/>
      </c>
      <c r="K912" s="10" t="str">
        <f>IFNA(VLOOKUP($H912,'Промокоды'!$A$2:$C$115,3,0),"")</f>
        <v/>
      </c>
      <c r="L912" s="13">
        <f t="shared" si="2"/>
        <v>0</v>
      </c>
      <c r="M912" s="14">
        <v>5500.0</v>
      </c>
      <c r="N912" s="14">
        <f t="shared" si="3"/>
        <v>5500</v>
      </c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 ht="15.75" customHeight="1">
      <c r="A913" s="10">
        <v>912.0</v>
      </c>
      <c r="B913" s="10" t="s">
        <v>15</v>
      </c>
      <c r="C913" s="10" t="str">
        <f>VLOOKUP($E913,'Определяем вид'!$A$2:$B$16,2,0)</f>
        <v>Товар</v>
      </c>
      <c r="D913" s="10" t="s">
        <v>16</v>
      </c>
      <c r="E913" s="10" t="s">
        <v>28</v>
      </c>
      <c r="F913" s="11">
        <v>45690.0</v>
      </c>
      <c r="G913" s="12">
        <f t="shared" si="1"/>
        <v>2</v>
      </c>
      <c r="H913" s="10"/>
      <c r="I913" s="10" t="str">
        <f>IFNA(VLOOKUP($H913,'Промокоды'!$A$2:$B$115,2,0),"")</f>
        <v/>
      </c>
      <c r="J913" s="10" t="str">
        <f>IFNA(VLOOKUP($I913,'Промокоды'!$E$2:$F$8,2,0),"")</f>
        <v/>
      </c>
      <c r="K913" s="10" t="str">
        <f>IFNA(VLOOKUP($H913,'Промокоды'!$A$2:$C$115,3,0),"")</f>
        <v/>
      </c>
      <c r="L913" s="13">
        <f t="shared" si="2"/>
        <v>0</v>
      </c>
      <c r="M913" s="14">
        <v>300.0</v>
      </c>
      <c r="N913" s="14">
        <f t="shared" si="3"/>
        <v>300</v>
      </c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 ht="15.75" customHeight="1">
      <c r="A914" s="10">
        <v>913.0</v>
      </c>
      <c r="B914" s="10" t="s">
        <v>15</v>
      </c>
      <c r="C914" s="10" t="str">
        <f>VLOOKUP($E914,'Определяем вид'!$A$2:$B$16,2,0)</f>
        <v>Товар</v>
      </c>
      <c r="D914" s="10" t="s">
        <v>16</v>
      </c>
      <c r="E914" s="10" t="s">
        <v>23</v>
      </c>
      <c r="F914" s="11">
        <v>45690.0</v>
      </c>
      <c r="G914" s="12">
        <f t="shared" si="1"/>
        <v>2</v>
      </c>
      <c r="H914" s="10"/>
      <c r="I914" s="10" t="str">
        <f>IFNA(VLOOKUP($H914,'Промокоды'!$A$2:$B$115,2,0),"")</f>
        <v/>
      </c>
      <c r="J914" s="10" t="str">
        <f>IFNA(VLOOKUP($I914,'Промокоды'!$E$2:$F$8,2,0),"")</f>
        <v/>
      </c>
      <c r="K914" s="10" t="str">
        <f>IFNA(VLOOKUP($H914,'Промокоды'!$A$2:$C$115,3,0),"")</f>
        <v/>
      </c>
      <c r="L914" s="13">
        <f t="shared" si="2"/>
        <v>0</v>
      </c>
      <c r="M914" s="14">
        <v>1000.0</v>
      </c>
      <c r="N914" s="14">
        <f t="shared" si="3"/>
        <v>1000</v>
      </c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 ht="15.75" customHeight="1">
      <c r="A915" s="10">
        <v>914.0</v>
      </c>
      <c r="B915" s="10" t="s">
        <v>15</v>
      </c>
      <c r="C915" s="10" t="str">
        <f>VLOOKUP($E915,'Определяем вид'!$A$2:$B$16,2,0)</f>
        <v>Услуга</v>
      </c>
      <c r="D915" s="10" t="s">
        <v>16</v>
      </c>
      <c r="E915" s="10" t="s">
        <v>18</v>
      </c>
      <c r="F915" s="11">
        <v>45690.0</v>
      </c>
      <c r="G915" s="12">
        <f t="shared" si="1"/>
        <v>2</v>
      </c>
      <c r="H915" s="10"/>
      <c r="I915" s="10" t="str">
        <f>IFNA(VLOOKUP($H915,'Промокоды'!$A$2:$B$115,2,0),"")</f>
        <v/>
      </c>
      <c r="J915" s="10" t="str">
        <f>IFNA(VLOOKUP($I915,'Промокоды'!$E$2:$F$8,2,0),"")</f>
        <v/>
      </c>
      <c r="K915" s="10" t="str">
        <f>IFNA(VLOOKUP($H915,'Промокоды'!$A$2:$C$115,3,0),"")</f>
        <v/>
      </c>
      <c r="L915" s="13">
        <f t="shared" si="2"/>
        <v>0</v>
      </c>
      <c r="M915" s="14">
        <v>3500.0</v>
      </c>
      <c r="N915" s="14">
        <f t="shared" si="3"/>
        <v>3500</v>
      </c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 ht="15.75" customHeight="1">
      <c r="A916" s="10">
        <v>915.0</v>
      </c>
      <c r="B916" s="10" t="s">
        <v>15</v>
      </c>
      <c r="C916" s="10" t="str">
        <f>VLOOKUP($E916,'Определяем вид'!$A$2:$B$16,2,0)</f>
        <v>Товар</v>
      </c>
      <c r="D916" s="10" t="s">
        <v>16</v>
      </c>
      <c r="E916" s="10" t="s">
        <v>23</v>
      </c>
      <c r="F916" s="11">
        <v>45690.0</v>
      </c>
      <c r="G916" s="12">
        <f t="shared" si="1"/>
        <v>2</v>
      </c>
      <c r="H916" s="10"/>
      <c r="I916" s="10" t="str">
        <f>IFNA(VLOOKUP($H916,'Промокоды'!$A$2:$B$115,2,0),"")</f>
        <v/>
      </c>
      <c r="J916" s="10" t="str">
        <f>IFNA(VLOOKUP($I916,'Промокоды'!$E$2:$F$8,2,0),"")</f>
        <v/>
      </c>
      <c r="K916" s="10" t="str">
        <f>IFNA(VLOOKUP($H916,'Промокоды'!$A$2:$C$115,3,0),"")</f>
        <v/>
      </c>
      <c r="L916" s="13">
        <f t="shared" si="2"/>
        <v>0</v>
      </c>
      <c r="M916" s="14">
        <v>1000.0</v>
      </c>
      <c r="N916" s="14">
        <f t="shared" si="3"/>
        <v>1000</v>
      </c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 ht="15.75" customHeight="1">
      <c r="A917" s="10">
        <v>916.0</v>
      </c>
      <c r="B917" s="10" t="s">
        <v>15</v>
      </c>
      <c r="C917" s="10" t="str">
        <f>VLOOKUP($E917,'Определяем вид'!$A$2:$B$16,2,0)</f>
        <v>Услуга</v>
      </c>
      <c r="D917" s="10" t="s">
        <v>16</v>
      </c>
      <c r="E917" s="10" t="s">
        <v>21</v>
      </c>
      <c r="F917" s="11">
        <v>45690.0</v>
      </c>
      <c r="G917" s="12">
        <f t="shared" si="1"/>
        <v>2</v>
      </c>
      <c r="H917" s="10"/>
      <c r="I917" s="10" t="str">
        <f>IFNA(VLOOKUP($H917,'Промокоды'!$A$2:$B$115,2,0),"")</f>
        <v/>
      </c>
      <c r="J917" s="10" t="str">
        <f>IFNA(VLOOKUP($I917,'Промокоды'!$E$2:$F$8,2,0),"")</f>
        <v/>
      </c>
      <c r="K917" s="10" t="str">
        <f>IFNA(VLOOKUP($H917,'Промокоды'!$A$2:$C$115,3,0),"")</f>
        <v/>
      </c>
      <c r="L917" s="13">
        <f t="shared" si="2"/>
        <v>0</v>
      </c>
      <c r="M917" s="14">
        <v>5500.0</v>
      </c>
      <c r="N917" s="14">
        <f t="shared" si="3"/>
        <v>5500</v>
      </c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 ht="15.75" customHeight="1">
      <c r="A918" s="10">
        <v>917.0</v>
      </c>
      <c r="B918" s="10" t="s">
        <v>15</v>
      </c>
      <c r="C918" s="10" t="str">
        <f>VLOOKUP($E918,'Определяем вид'!$A$2:$B$16,2,0)</f>
        <v>Услуга</v>
      </c>
      <c r="D918" s="10" t="s">
        <v>16</v>
      </c>
      <c r="E918" s="10" t="s">
        <v>17</v>
      </c>
      <c r="F918" s="11">
        <v>45690.0</v>
      </c>
      <c r="G918" s="12">
        <f t="shared" si="1"/>
        <v>2</v>
      </c>
      <c r="H918" s="10" t="s">
        <v>126</v>
      </c>
      <c r="I918" s="10">
        <f>IFNA(VLOOKUP($H918,'Промокоды'!$A$2:$B$115,2,0),"")</f>
        <v>3</v>
      </c>
      <c r="J918" s="10" t="str">
        <f>IFNA(VLOOKUP($I918,'Промокоды'!$E$2:$F$8,2,0),"")</f>
        <v>Поисковые запросы в Яндексе</v>
      </c>
      <c r="K918" s="10">
        <f>IFNA(VLOOKUP($H918,'Промокоды'!$A$2:$C$115,3,0),"")</f>
        <v>0.05</v>
      </c>
      <c r="L918" s="13">
        <f t="shared" si="2"/>
        <v>225</v>
      </c>
      <c r="M918" s="14">
        <v>4500.0</v>
      </c>
      <c r="N918" s="14">
        <f t="shared" si="3"/>
        <v>4275</v>
      </c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 ht="15.75" customHeight="1">
      <c r="A919" s="10">
        <v>918.0</v>
      </c>
      <c r="B919" s="10" t="s">
        <v>15</v>
      </c>
      <c r="C919" s="10" t="str">
        <f>VLOOKUP($E919,'Определяем вид'!$A$2:$B$16,2,0)</f>
        <v>Услуга</v>
      </c>
      <c r="D919" s="10" t="s">
        <v>19</v>
      </c>
      <c r="E919" s="10" t="s">
        <v>18</v>
      </c>
      <c r="F919" s="11">
        <v>45690.0</v>
      </c>
      <c r="G919" s="12">
        <f t="shared" si="1"/>
        <v>2</v>
      </c>
      <c r="H919" s="10"/>
      <c r="I919" s="10" t="str">
        <f>IFNA(VLOOKUP($H919,'Промокоды'!$A$2:$B$115,2,0),"")</f>
        <v/>
      </c>
      <c r="J919" s="10" t="str">
        <f>IFNA(VLOOKUP($I919,'Промокоды'!$E$2:$F$8,2,0),"")</f>
        <v/>
      </c>
      <c r="K919" s="10" t="str">
        <f>IFNA(VLOOKUP($H919,'Промокоды'!$A$2:$C$115,3,0),"")</f>
        <v/>
      </c>
      <c r="L919" s="13">
        <f t="shared" si="2"/>
        <v>0</v>
      </c>
      <c r="M919" s="14">
        <v>3500.0</v>
      </c>
      <c r="N919" s="14">
        <f t="shared" si="3"/>
        <v>3500</v>
      </c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 ht="15.75" customHeight="1">
      <c r="A920" s="10">
        <v>919.0</v>
      </c>
      <c r="B920" s="10" t="s">
        <v>15</v>
      </c>
      <c r="C920" s="10" t="str">
        <f>VLOOKUP($E920,'Определяем вид'!$A$2:$B$16,2,0)</f>
        <v>Услуга</v>
      </c>
      <c r="D920" s="10" t="s">
        <v>16</v>
      </c>
      <c r="E920" s="10" t="s">
        <v>18</v>
      </c>
      <c r="F920" s="11">
        <v>45690.0</v>
      </c>
      <c r="G920" s="12">
        <f t="shared" si="1"/>
        <v>2</v>
      </c>
      <c r="H920" s="10"/>
      <c r="I920" s="10" t="str">
        <f>IFNA(VLOOKUP($H920,'Промокоды'!$A$2:$B$115,2,0),"")</f>
        <v/>
      </c>
      <c r="J920" s="10" t="str">
        <f>IFNA(VLOOKUP($I920,'Промокоды'!$E$2:$F$8,2,0),"")</f>
        <v/>
      </c>
      <c r="K920" s="10" t="str">
        <f>IFNA(VLOOKUP($H920,'Промокоды'!$A$2:$C$115,3,0),"")</f>
        <v/>
      </c>
      <c r="L920" s="13">
        <f t="shared" si="2"/>
        <v>0</v>
      </c>
      <c r="M920" s="14">
        <v>3500.0</v>
      </c>
      <c r="N920" s="14">
        <f t="shared" si="3"/>
        <v>3500</v>
      </c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 ht="15.75" customHeight="1">
      <c r="A921" s="10">
        <v>920.0</v>
      </c>
      <c r="B921" s="10" t="s">
        <v>15</v>
      </c>
      <c r="C921" s="10" t="str">
        <f>VLOOKUP($E921,'Определяем вид'!$A$2:$B$16,2,0)</f>
        <v>Услуга</v>
      </c>
      <c r="D921" s="10" t="s">
        <v>19</v>
      </c>
      <c r="E921" s="10" t="s">
        <v>17</v>
      </c>
      <c r="F921" s="11">
        <v>45690.0</v>
      </c>
      <c r="G921" s="12">
        <f t="shared" si="1"/>
        <v>2</v>
      </c>
      <c r="H921" s="10"/>
      <c r="I921" s="10" t="str">
        <f>IFNA(VLOOKUP($H921,'Промокоды'!$A$2:$B$115,2,0),"")</f>
        <v/>
      </c>
      <c r="J921" s="10" t="str">
        <f>IFNA(VLOOKUP($I921,'Промокоды'!$E$2:$F$8,2,0),"")</f>
        <v/>
      </c>
      <c r="K921" s="10" t="str">
        <f>IFNA(VLOOKUP($H921,'Промокоды'!$A$2:$C$115,3,0),"")</f>
        <v/>
      </c>
      <c r="L921" s="13">
        <f t="shared" si="2"/>
        <v>0</v>
      </c>
      <c r="M921" s="14">
        <v>4500.0</v>
      </c>
      <c r="N921" s="14">
        <f t="shared" si="3"/>
        <v>4500</v>
      </c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 ht="15.75" customHeight="1">
      <c r="A922" s="10">
        <v>921.0</v>
      </c>
      <c r="B922" s="10" t="s">
        <v>15</v>
      </c>
      <c r="C922" s="10" t="str">
        <f>VLOOKUP($E922,'Определяем вид'!$A$2:$B$16,2,0)</f>
        <v>Услуга</v>
      </c>
      <c r="D922" s="10" t="s">
        <v>19</v>
      </c>
      <c r="E922" s="10" t="s">
        <v>21</v>
      </c>
      <c r="F922" s="11">
        <v>45690.0</v>
      </c>
      <c r="G922" s="12">
        <f t="shared" si="1"/>
        <v>2</v>
      </c>
      <c r="H922" s="10"/>
      <c r="I922" s="10" t="str">
        <f>IFNA(VLOOKUP($H922,'Промокоды'!$A$2:$B$115,2,0),"")</f>
        <v/>
      </c>
      <c r="J922" s="10" t="str">
        <f>IFNA(VLOOKUP($I922,'Промокоды'!$E$2:$F$8,2,0),"")</f>
        <v/>
      </c>
      <c r="K922" s="10" t="str">
        <f>IFNA(VLOOKUP($H922,'Промокоды'!$A$2:$C$115,3,0),"")</f>
        <v/>
      </c>
      <c r="L922" s="13">
        <f t="shared" si="2"/>
        <v>0</v>
      </c>
      <c r="M922" s="14">
        <v>5500.0</v>
      </c>
      <c r="N922" s="14">
        <f t="shared" si="3"/>
        <v>5500</v>
      </c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 ht="15.75" customHeight="1">
      <c r="A923" s="10">
        <v>922.0</v>
      </c>
      <c r="B923" s="10" t="s">
        <v>25</v>
      </c>
      <c r="C923" s="10" t="str">
        <f>VLOOKUP($E923,'Определяем вид'!$A$2:$B$16,2,0)</f>
        <v>Товар</v>
      </c>
      <c r="D923" s="10" t="s">
        <v>16</v>
      </c>
      <c r="E923" s="10" t="s">
        <v>35</v>
      </c>
      <c r="F923" s="11">
        <v>45690.0</v>
      </c>
      <c r="G923" s="12">
        <f t="shared" si="1"/>
        <v>2</v>
      </c>
      <c r="H923" s="10"/>
      <c r="I923" s="10" t="str">
        <f>IFNA(VLOOKUP($H923,'Промокоды'!$A$2:$B$115,2,0),"")</f>
        <v/>
      </c>
      <c r="J923" s="10" t="str">
        <f>IFNA(VLOOKUP($I923,'Промокоды'!$E$2:$F$8,2,0),"")</f>
        <v/>
      </c>
      <c r="K923" s="10" t="str">
        <f>IFNA(VLOOKUP($H923,'Промокоды'!$A$2:$C$115,3,0),"")</f>
        <v/>
      </c>
      <c r="L923" s="13">
        <f t="shared" si="2"/>
        <v>0</v>
      </c>
      <c r="M923" s="14">
        <v>500.0</v>
      </c>
      <c r="N923" s="14">
        <f t="shared" si="3"/>
        <v>500</v>
      </c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ht="15.75" customHeight="1">
      <c r="A924" s="10">
        <v>923.0</v>
      </c>
      <c r="B924" s="10" t="s">
        <v>15</v>
      </c>
      <c r="C924" s="10" t="str">
        <f>VLOOKUP($E924,'Определяем вид'!$A$2:$B$16,2,0)</f>
        <v>Услуга</v>
      </c>
      <c r="D924" s="10" t="s">
        <v>16</v>
      </c>
      <c r="E924" s="10" t="s">
        <v>18</v>
      </c>
      <c r="F924" s="11">
        <v>45690.0</v>
      </c>
      <c r="G924" s="12">
        <f t="shared" si="1"/>
        <v>2</v>
      </c>
      <c r="H924" s="10"/>
      <c r="I924" s="10" t="str">
        <f>IFNA(VLOOKUP($H924,'Промокоды'!$A$2:$B$115,2,0),"")</f>
        <v/>
      </c>
      <c r="J924" s="10" t="str">
        <f>IFNA(VLOOKUP($I924,'Промокоды'!$E$2:$F$8,2,0),"")</f>
        <v/>
      </c>
      <c r="K924" s="10" t="str">
        <f>IFNA(VLOOKUP($H924,'Промокоды'!$A$2:$C$115,3,0),"")</f>
        <v/>
      </c>
      <c r="L924" s="13">
        <f t="shared" si="2"/>
        <v>0</v>
      </c>
      <c r="M924" s="14">
        <v>3500.0</v>
      </c>
      <c r="N924" s="14">
        <f t="shared" si="3"/>
        <v>3500</v>
      </c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 ht="15.75" customHeight="1">
      <c r="A925" s="10">
        <v>924.0</v>
      </c>
      <c r="B925" s="10" t="s">
        <v>15</v>
      </c>
      <c r="C925" s="10" t="str">
        <f>VLOOKUP($E925,'Определяем вид'!$A$2:$B$16,2,0)</f>
        <v>Услуга</v>
      </c>
      <c r="D925" s="10" t="s">
        <v>16</v>
      </c>
      <c r="E925" s="10" t="s">
        <v>17</v>
      </c>
      <c r="F925" s="11">
        <v>45690.0</v>
      </c>
      <c r="G925" s="12">
        <f t="shared" si="1"/>
        <v>2</v>
      </c>
      <c r="H925" s="10"/>
      <c r="I925" s="10" t="str">
        <f>IFNA(VLOOKUP($H925,'Промокоды'!$A$2:$B$115,2,0),"")</f>
        <v/>
      </c>
      <c r="J925" s="10" t="str">
        <f>IFNA(VLOOKUP($I925,'Промокоды'!$E$2:$F$8,2,0),"")</f>
        <v/>
      </c>
      <c r="K925" s="10" t="str">
        <f>IFNA(VLOOKUP($H925,'Промокоды'!$A$2:$C$115,3,0),"")</f>
        <v/>
      </c>
      <c r="L925" s="13">
        <f t="shared" si="2"/>
        <v>0</v>
      </c>
      <c r="M925" s="14">
        <v>4500.0</v>
      </c>
      <c r="N925" s="14">
        <f t="shared" si="3"/>
        <v>4500</v>
      </c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 ht="15.75" customHeight="1">
      <c r="A926" s="10">
        <v>925.0</v>
      </c>
      <c r="B926" s="10" t="s">
        <v>15</v>
      </c>
      <c r="C926" s="10" t="str">
        <f>VLOOKUP($E926,'Определяем вид'!$A$2:$B$16,2,0)</f>
        <v>Услуга</v>
      </c>
      <c r="D926" s="10" t="s">
        <v>16</v>
      </c>
      <c r="E926" s="10" t="s">
        <v>17</v>
      </c>
      <c r="F926" s="11">
        <v>45690.0</v>
      </c>
      <c r="G926" s="12">
        <f t="shared" si="1"/>
        <v>2</v>
      </c>
      <c r="H926" s="10"/>
      <c r="I926" s="10" t="str">
        <f>IFNA(VLOOKUP($H926,'Промокоды'!$A$2:$B$115,2,0),"")</f>
        <v/>
      </c>
      <c r="J926" s="10" t="str">
        <f>IFNA(VLOOKUP($I926,'Промокоды'!$E$2:$F$8,2,0),"")</f>
        <v/>
      </c>
      <c r="K926" s="10" t="str">
        <f>IFNA(VLOOKUP($H926,'Промокоды'!$A$2:$C$115,3,0),"")</f>
        <v/>
      </c>
      <c r="L926" s="13">
        <f t="shared" si="2"/>
        <v>0</v>
      </c>
      <c r="M926" s="14">
        <v>4500.0</v>
      </c>
      <c r="N926" s="14">
        <f t="shared" si="3"/>
        <v>4500</v>
      </c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ht="15.75" customHeight="1">
      <c r="A927" s="10">
        <v>926.0</v>
      </c>
      <c r="B927" s="10" t="s">
        <v>25</v>
      </c>
      <c r="C927" s="10" t="str">
        <f>VLOOKUP($E927,'Определяем вид'!$A$2:$B$16,2,0)</f>
        <v>Товар</v>
      </c>
      <c r="D927" s="10" t="s">
        <v>16</v>
      </c>
      <c r="E927" s="10" t="s">
        <v>33</v>
      </c>
      <c r="F927" s="11">
        <v>45690.0</v>
      </c>
      <c r="G927" s="12">
        <f t="shared" si="1"/>
        <v>2</v>
      </c>
      <c r="H927" s="10"/>
      <c r="I927" s="10" t="str">
        <f>IFNA(VLOOKUP($H927,'Промокоды'!$A$2:$B$115,2,0),"")</f>
        <v/>
      </c>
      <c r="J927" s="10" t="str">
        <f>IFNA(VLOOKUP($I927,'Промокоды'!$E$2:$F$8,2,0),"")</f>
        <v/>
      </c>
      <c r="K927" s="10" t="str">
        <f>IFNA(VLOOKUP($H927,'Промокоды'!$A$2:$C$115,3,0),"")</f>
        <v/>
      </c>
      <c r="L927" s="13">
        <f t="shared" si="2"/>
        <v>0</v>
      </c>
      <c r="M927" s="14">
        <v>1000.0</v>
      </c>
      <c r="N927" s="14">
        <f t="shared" si="3"/>
        <v>1000</v>
      </c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 ht="15.75" customHeight="1">
      <c r="A928" s="10">
        <v>927.0</v>
      </c>
      <c r="B928" s="10" t="s">
        <v>15</v>
      </c>
      <c r="C928" s="10" t="str">
        <f>VLOOKUP($E928,'Определяем вид'!$A$2:$B$16,2,0)</f>
        <v>Услуга</v>
      </c>
      <c r="D928" s="10" t="s">
        <v>16</v>
      </c>
      <c r="E928" s="10" t="s">
        <v>21</v>
      </c>
      <c r="F928" s="11">
        <v>45690.0</v>
      </c>
      <c r="G928" s="12">
        <f t="shared" si="1"/>
        <v>2</v>
      </c>
      <c r="H928" s="10" t="s">
        <v>127</v>
      </c>
      <c r="I928" s="10">
        <f>IFNA(VLOOKUP($H928,'Промокоды'!$A$2:$B$115,2,0),"")</f>
        <v>3</v>
      </c>
      <c r="J928" s="10" t="str">
        <f>IFNA(VLOOKUP($I928,'Промокоды'!$E$2:$F$8,2,0),"")</f>
        <v>Поисковые запросы в Яндексе</v>
      </c>
      <c r="K928" s="10">
        <f>IFNA(VLOOKUP($H928,'Промокоды'!$A$2:$C$115,3,0),"")</f>
        <v>0.05</v>
      </c>
      <c r="L928" s="13">
        <f t="shared" si="2"/>
        <v>275</v>
      </c>
      <c r="M928" s="14">
        <v>5500.0</v>
      </c>
      <c r="N928" s="14">
        <f t="shared" si="3"/>
        <v>5225</v>
      </c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 ht="15.75" customHeight="1">
      <c r="A929" s="10">
        <v>928.0</v>
      </c>
      <c r="B929" s="10" t="s">
        <v>15</v>
      </c>
      <c r="C929" s="10" t="str">
        <f>VLOOKUP($E929,'Определяем вид'!$A$2:$B$16,2,0)</f>
        <v>Услуга</v>
      </c>
      <c r="D929" s="10" t="s">
        <v>16</v>
      </c>
      <c r="E929" s="10" t="s">
        <v>21</v>
      </c>
      <c r="F929" s="11">
        <v>45690.0</v>
      </c>
      <c r="G929" s="12">
        <f t="shared" si="1"/>
        <v>2</v>
      </c>
      <c r="H929" s="10"/>
      <c r="I929" s="10" t="str">
        <f>IFNA(VLOOKUP($H929,'Промокоды'!$A$2:$B$115,2,0),"")</f>
        <v/>
      </c>
      <c r="J929" s="10" t="str">
        <f>IFNA(VLOOKUP($I929,'Промокоды'!$E$2:$F$8,2,0),"")</f>
        <v/>
      </c>
      <c r="K929" s="10" t="str">
        <f>IFNA(VLOOKUP($H929,'Промокоды'!$A$2:$C$115,3,0),"")</f>
        <v/>
      </c>
      <c r="L929" s="13">
        <f t="shared" si="2"/>
        <v>0</v>
      </c>
      <c r="M929" s="14">
        <v>5500.0</v>
      </c>
      <c r="N929" s="14">
        <f t="shared" si="3"/>
        <v>5500</v>
      </c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 ht="15.75" customHeight="1">
      <c r="A930" s="10">
        <v>929.0</v>
      </c>
      <c r="B930" s="10" t="s">
        <v>15</v>
      </c>
      <c r="C930" s="10" t="str">
        <f>VLOOKUP($E930,'Определяем вид'!$A$2:$B$16,2,0)</f>
        <v>Услуга</v>
      </c>
      <c r="D930" s="10" t="s">
        <v>16</v>
      </c>
      <c r="E930" s="10" t="s">
        <v>18</v>
      </c>
      <c r="F930" s="11">
        <v>45690.0</v>
      </c>
      <c r="G930" s="12">
        <f t="shared" si="1"/>
        <v>2</v>
      </c>
      <c r="H930" s="10" t="s">
        <v>128</v>
      </c>
      <c r="I930" s="10">
        <f>IFNA(VLOOKUP($H930,'Промокоды'!$A$2:$B$115,2,0),"")</f>
        <v>5</v>
      </c>
      <c r="J930" s="10" t="str">
        <f>IFNA(VLOOKUP($I930,'Промокоды'!$E$2:$F$8,2,0),"")</f>
        <v>Посты в VK</v>
      </c>
      <c r="K930" s="10">
        <f>IFNA(VLOOKUP($H930,'Промокоды'!$A$2:$C$115,3,0),"")</f>
        <v>0.15</v>
      </c>
      <c r="L930" s="13">
        <f t="shared" si="2"/>
        <v>525</v>
      </c>
      <c r="M930" s="14">
        <v>3500.0</v>
      </c>
      <c r="N930" s="14">
        <f t="shared" si="3"/>
        <v>2975</v>
      </c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ht="15.75" customHeight="1">
      <c r="A931" s="10">
        <v>930.0</v>
      </c>
      <c r="B931" s="10" t="s">
        <v>15</v>
      </c>
      <c r="C931" s="10" t="str">
        <f>VLOOKUP($E931,'Определяем вид'!$A$2:$B$16,2,0)</f>
        <v>Услуга</v>
      </c>
      <c r="D931" s="10" t="s">
        <v>16</v>
      </c>
      <c r="E931" s="10" t="s">
        <v>18</v>
      </c>
      <c r="F931" s="11">
        <v>45690.0</v>
      </c>
      <c r="G931" s="12">
        <f t="shared" si="1"/>
        <v>2</v>
      </c>
      <c r="H931" s="10"/>
      <c r="I931" s="10" t="str">
        <f>IFNA(VLOOKUP($H931,'Промокоды'!$A$2:$B$115,2,0),"")</f>
        <v/>
      </c>
      <c r="J931" s="10" t="str">
        <f>IFNA(VLOOKUP($I931,'Промокоды'!$E$2:$F$8,2,0),"")</f>
        <v/>
      </c>
      <c r="K931" s="10" t="str">
        <f>IFNA(VLOOKUP($H931,'Промокоды'!$A$2:$C$115,3,0),"")</f>
        <v/>
      </c>
      <c r="L931" s="13">
        <f t="shared" si="2"/>
        <v>0</v>
      </c>
      <c r="M931" s="14">
        <v>3500.0</v>
      </c>
      <c r="N931" s="14">
        <f t="shared" si="3"/>
        <v>3500</v>
      </c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 ht="15.75" customHeight="1">
      <c r="A932" s="10">
        <v>931.0</v>
      </c>
      <c r="B932" s="10" t="s">
        <v>15</v>
      </c>
      <c r="C932" s="10" t="str">
        <f>VLOOKUP($E932,'Определяем вид'!$A$2:$B$16,2,0)</f>
        <v>Товар</v>
      </c>
      <c r="D932" s="10" t="s">
        <v>16</v>
      </c>
      <c r="E932" s="10" t="s">
        <v>20</v>
      </c>
      <c r="F932" s="11">
        <v>45690.0</v>
      </c>
      <c r="G932" s="12">
        <f t="shared" si="1"/>
        <v>2</v>
      </c>
      <c r="H932" s="10"/>
      <c r="I932" s="10" t="str">
        <f>IFNA(VLOOKUP($H932,'Промокоды'!$A$2:$B$115,2,0),"")</f>
        <v/>
      </c>
      <c r="J932" s="10" t="str">
        <f>IFNA(VLOOKUP($I932,'Промокоды'!$E$2:$F$8,2,0),"")</f>
        <v/>
      </c>
      <c r="K932" s="10" t="str">
        <f>IFNA(VLOOKUP($H932,'Промокоды'!$A$2:$C$115,3,0),"")</f>
        <v/>
      </c>
      <c r="L932" s="13">
        <f t="shared" si="2"/>
        <v>0</v>
      </c>
      <c r="M932" s="14">
        <v>500.0</v>
      </c>
      <c r="N932" s="14">
        <f t="shared" si="3"/>
        <v>500</v>
      </c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 ht="15.75" customHeight="1">
      <c r="A933" s="10">
        <v>932.0</v>
      </c>
      <c r="B933" s="10" t="s">
        <v>15</v>
      </c>
      <c r="C933" s="10" t="str">
        <f>VLOOKUP($E933,'Определяем вид'!$A$2:$B$16,2,0)</f>
        <v>Услуга</v>
      </c>
      <c r="D933" s="10" t="s">
        <v>19</v>
      </c>
      <c r="E933" s="10" t="s">
        <v>21</v>
      </c>
      <c r="F933" s="11">
        <v>45690.0</v>
      </c>
      <c r="G933" s="12">
        <f t="shared" si="1"/>
        <v>2</v>
      </c>
      <c r="H933" s="10" t="s">
        <v>129</v>
      </c>
      <c r="I933" s="10">
        <f>IFNA(VLOOKUP($H933,'Промокоды'!$A$2:$B$115,2,0),"")</f>
        <v>4</v>
      </c>
      <c r="J933" s="10" t="str">
        <f>IFNA(VLOOKUP($I933,'Промокоды'!$E$2:$F$8,2,0),"")</f>
        <v>Посты в Telegram</v>
      </c>
      <c r="K933" s="10">
        <f>IFNA(VLOOKUP($H933,'Промокоды'!$A$2:$C$115,3,0),"")</f>
        <v>0.5</v>
      </c>
      <c r="L933" s="13">
        <f t="shared" si="2"/>
        <v>2750</v>
      </c>
      <c r="M933" s="14">
        <v>5500.0</v>
      </c>
      <c r="N933" s="14">
        <f t="shared" si="3"/>
        <v>2750</v>
      </c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 ht="15.75" customHeight="1">
      <c r="A934" s="10">
        <v>933.0</v>
      </c>
      <c r="B934" s="10" t="s">
        <v>15</v>
      </c>
      <c r="C934" s="10" t="str">
        <f>VLOOKUP($E934,'Определяем вид'!$A$2:$B$16,2,0)</f>
        <v>Услуга</v>
      </c>
      <c r="D934" s="10" t="s">
        <v>16</v>
      </c>
      <c r="E934" s="10" t="s">
        <v>21</v>
      </c>
      <c r="F934" s="11">
        <v>45691.0</v>
      </c>
      <c r="G934" s="12">
        <f t="shared" si="1"/>
        <v>2</v>
      </c>
      <c r="H934" s="10" t="s">
        <v>130</v>
      </c>
      <c r="I934" s="10">
        <f>IFNA(VLOOKUP($H934,'Промокоды'!$A$2:$B$115,2,0),"")</f>
        <v>7</v>
      </c>
      <c r="J934" s="10" t="str">
        <f>IFNA(VLOOKUP($I934,'Промокоды'!$E$2:$F$8,2,0),"")</f>
        <v>Сторис в VK</v>
      </c>
      <c r="K934" s="10">
        <f>IFNA(VLOOKUP($H934,'Промокоды'!$A$2:$C$115,3,0),"")</f>
        <v>0.15</v>
      </c>
      <c r="L934" s="13">
        <f t="shared" si="2"/>
        <v>825</v>
      </c>
      <c r="M934" s="14">
        <v>5500.0</v>
      </c>
      <c r="N934" s="14">
        <f t="shared" si="3"/>
        <v>4675</v>
      </c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 ht="15.75" customHeight="1">
      <c r="A935" s="10">
        <v>934.0</v>
      </c>
      <c r="B935" s="10" t="s">
        <v>15</v>
      </c>
      <c r="C935" s="10" t="str">
        <f>VLOOKUP($E935,'Определяем вид'!$A$2:$B$16,2,0)</f>
        <v>Услуга</v>
      </c>
      <c r="D935" s="10" t="s">
        <v>16</v>
      </c>
      <c r="E935" s="10" t="s">
        <v>18</v>
      </c>
      <c r="F935" s="11">
        <v>45691.0</v>
      </c>
      <c r="G935" s="12">
        <f t="shared" si="1"/>
        <v>2</v>
      </c>
      <c r="H935" s="10"/>
      <c r="I935" s="10" t="str">
        <f>IFNA(VLOOKUP($H935,'Промокоды'!$A$2:$B$115,2,0),"")</f>
        <v/>
      </c>
      <c r="J935" s="10" t="str">
        <f>IFNA(VLOOKUP($I935,'Промокоды'!$E$2:$F$8,2,0),"")</f>
        <v/>
      </c>
      <c r="K935" s="10" t="str">
        <f>IFNA(VLOOKUP($H935,'Промокоды'!$A$2:$C$115,3,0),"")</f>
        <v/>
      </c>
      <c r="L935" s="13">
        <f t="shared" si="2"/>
        <v>0</v>
      </c>
      <c r="M935" s="14">
        <v>3500.0</v>
      </c>
      <c r="N935" s="14">
        <f t="shared" si="3"/>
        <v>3500</v>
      </c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 ht="15.75" customHeight="1">
      <c r="A936" s="10">
        <v>935.0</v>
      </c>
      <c r="B936" s="10" t="s">
        <v>15</v>
      </c>
      <c r="C936" s="10" t="str">
        <f>VLOOKUP($E936,'Определяем вид'!$A$2:$B$16,2,0)</f>
        <v>Услуга</v>
      </c>
      <c r="D936" s="10" t="s">
        <v>16</v>
      </c>
      <c r="E936" s="10" t="s">
        <v>21</v>
      </c>
      <c r="F936" s="11">
        <v>45691.0</v>
      </c>
      <c r="G936" s="12">
        <f t="shared" si="1"/>
        <v>2</v>
      </c>
      <c r="H936" s="10"/>
      <c r="I936" s="10" t="str">
        <f>IFNA(VLOOKUP($H936,'Промокоды'!$A$2:$B$115,2,0),"")</f>
        <v/>
      </c>
      <c r="J936" s="10" t="str">
        <f>IFNA(VLOOKUP($I936,'Промокоды'!$E$2:$F$8,2,0),"")</f>
        <v/>
      </c>
      <c r="K936" s="10" t="str">
        <f>IFNA(VLOOKUP($H936,'Промокоды'!$A$2:$C$115,3,0),"")</f>
        <v/>
      </c>
      <c r="L936" s="13">
        <f t="shared" si="2"/>
        <v>0</v>
      </c>
      <c r="M936" s="14">
        <v>5500.0</v>
      </c>
      <c r="N936" s="14">
        <f t="shared" si="3"/>
        <v>5500</v>
      </c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 ht="15.75" customHeight="1">
      <c r="A937" s="10">
        <v>936.0</v>
      </c>
      <c r="B937" s="10" t="s">
        <v>15</v>
      </c>
      <c r="C937" s="10" t="str">
        <f>VLOOKUP($E937,'Определяем вид'!$A$2:$B$16,2,0)</f>
        <v>Товар</v>
      </c>
      <c r="D937" s="10" t="s">
        <v>16</v>
      </c>
      <c r="E937" s="10" t="s">
        <v>20</v>
      </c>
      <c r="F937" s="11">
        <v>45691.0</v>
      </c>
      <c r="G937" s="12">
        <f t="shared" si="1"/>
        <v>2</v>
      </c>
      <c r="H937" s="10"/>
      <c r="I937" s="10" t="str">
        <f>IFNA(VLOOKUP($H937,'Промокоды'!$A$2:$B$115,2,0),"")</f>
        <v/>
      </c>
      <c r="J937" s="10" t="str">
        <f>IFNA(VLOOKUP($I937,'Промокоды'!$E$2:$F$8,2,0),"")</f>
        <v/>
      </c>
      <c r="K937" s="10" t="str">
        <f>IFNA(VLOOKUP($H937,'Промокоды'!$A$2:$C$115,3,0),"")</f>
        <v/>
      </c>
      <c r="L937" s="13">
        <f t="shared" si="2"/>
        <v>0</v>
      </c>
      <c r="M937" s="14">
        <v>500.0</v>
      </c>
      <c r="N937" s="14">
        <f t="shared" si="3"/>
        <v>500</v>
      </c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 ht="15.75" customHeight="1">
      <c r="A938" s="10">
        <v>937.0</v>
      </c>
      <c r="B938" s="10" t="s">
        <v>15</v>
      </c>
      <c r="C938" s="10" t="str">
        <f>VLOOKUP($E938,'Определяем вид'!$A$2:$B$16,2,0)</f>
        <v>Услуга</v>
      </c>
      <c r="D938" s="10" t="s">
        <v>16</v>
      </c>
      <c r="E938" s="10" t="s">
        <v>17</v>
      </c>
      <c r="F938" s="11">
        <v>45691.0</v>
      </c>
      <c r="G938" s="12">
        <f t="shared" si="1"/>
        <v>2</v>
      </c>
      <c r="H938" s="10"/>
      <c r="I938" s="10" t="str">
        <f>IFNA(VLOOKUP($H938,'Промокоды'!$A$2:$B$115,2,0),"")</f>
        <v/>
      </c>
      <c r="J938" s="10" t="str">
        <f>IFNA(VLOOKUP($I938,'Промокоды'!$E$2:$F$8,2,0),"")</f>
        <v/>
      </c>
      <c r="K938" s="10" t="str">
        <f>IFNA(VLOOKUP($H938,'Промокоды'!$A$2:$C$115,3,0),"")</f>
        <v/>
      </c>
      <c r="L938" s="13">
        <f t="shared" si="2"/>
        <v>0</v>
      </c>
      <c r="M938" s="14">
        <v>4500.0</v>
      </c>
      <c r="N938" s="14">
        <f t="shared" si="3"/>
        <v>4500</v>
      </c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 ht="15.75" customHeight="1">
      <c r="A939" s="10">
        <v>938.0</v>
      </c>
      <c r="B939" s="10" t="s">
        <v>15</v>
      </c>
      <c r="C939" s="10" t="str">
        <f>VLOOKUP($E939,'Определяем вид'!$A$2:$B$16,2,0)</f>
        <v>Услуга</v>
      </c>
      <c r="D939" s="10" t="s">
        <v>16</v>
      </c>
      <c r="E939" s="10" t="s">
        <v>21</v>
      </c>
      <c r="F939" s="11">
        <v>45691.0</v>
      </c>
      <c r="G939" s="12">
        <f t="shared" si="1"/>
        <v>2</v>
      </c>
      <c r="H939" s="10" t="s">
        <v>131</v>
      </c>
      <c r="I939" s="10">
        <f>IFNA(VLOOKUP($H939,'Промокоды'!$A$2:$B$115,2,0),"")</f>
        <v>7</v>
      </c>
      <c r="J939" s="10" t="str">
        <f>IFNA(VLOOKUP($I939,'Промокоды'!$E$2:$F$8,2,0),"")</f>
        <v>Сторис в VK</v>
      </c>
      <c r="K939" s="10">
        <f>IFNA(VLOOKUP($H939,'Промокоды'!$A$2:$C$115,3,0),"")</f>
        <v>0.15</v>
      </c>
      <c r="L939" s="13">
        <f t="shared" si="2"/>
        <v>825</v>
      </c>
      <c r="M939" s="14">
        <v>5500.0</v>
      </c>
      <c r="N939" s="14">
        <f t="shared" si="3"/>
        <v>4675</v>
      </c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 ht="15.75" customHeight="1">
      <c r="A940" s="10">
        <v>939.0</v>
      </c>
      <c r="B940" s="10" t="s">
        <v>15</v>
      </c>
      <c r="C940" s="10" t="str">
        <f>VLOOKUP($E940,'Определяем вид'!$A$2:$B$16,2,0)</f>
        <v>Услуга</v>
      </c>
      <c r="D940" s="10" t="s">
        <v>16</v>
      </c>
      <c r="E940" s="10" t="s">
        <v>18</v>
      </c>
      <c r="F940" s="11">
        <v>45691.0</v>
      </c>
      <c r="G940" s="12">
        <f t="shared" si="1"/>
        <v>2</v>
      </c>
      <c r="H940" s="10"/>
      <c r="I940" s="10" t="str">
        <f>IFNA(VLOOKUP($H940,'Промокоды'!$A$2:$B$115,2,0),"")</f>
        <v/>
      </c>
      <c r="J940" s="10" t="str">
        <f>IFNA(VLOOKUP($I940,'Промокоды'!$E$2:$F$8,2,0),"")</f>
        <v/>
      </c>
      <c r="K940" s="10" t="str">
        <f>IFNA(VLOOKUP($H940,'Промокоды'!$A$2:$C$115,3,0),"")</f>
        <v/>
      </c>
      <c r="L940" s="13">
        <f t="shared" si="2"/>
        <v>0</v>
      </c>
      <c r="M940" s="14">
        <v>3500.0</v>
      </c>
      <c r="N940" s="14">
        <f t="shared" si="3"/>
        <v>3500</v>
      </c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 ht="15.75" customHeight="1">
      <c r="A941" s="10">
        <v>940.0</v>
      </c>
      <c r="B941" s="10" t="s">
        <v>15</v>
      </c>
      <c r="C941" s="10" t="str">
        <f>VLOOKUP($E941,'Определяем вид'!$A$2:$B$16,2,0)</f>
        <v>Услуга</v>
      </c>
      <c r="D941" s="10" t="s">
        <v>19</v>
      </c>
      <c r="E941" s="10" t="s">
        <v>18</v>
      </c>
      <c r="F941" s="11">
        <v>45691.0</v>
      </c>
      <c r="G941" s="12">
        <f t="shared" si="1"/>
        <v>2</v>
      </c>
      <c r="H941" s="10"/>
      <c r="I941" s="10" t="str">
        <f>IFNA(VLOOKUP($H941,'Промокоды'!$A$2:$B$115,2,0),"")</f>
        <v/>
      </c>
      <c r="J941" s="10" t="str">
        <f>IFNA(VLOOKUP($I941,'Промокоды'!$E$2:$F$8,2,0),"")</f>
        <v/>
      </c>
      <c r="K941" s="10" t="str">
        <f>IFNA(VLOOKUP($H941,'Промокоды'!$A$2:$C$115,3,0),"")</f>
        <v/>
      </c>
      <c r="L941" s="13">
        <f t="shared" si="2"/>
        <v>0</v>
      </c>
      <c r="M941" s="14">
        <v>3500.0</v>
      </c>
      <c r="N941" s="14">
        <f t="shared" si="3"/>
        <v>3500</v>
      </c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 ht="15.75" customHeight="1">
      <c r="A942" s="10">
        <v>941.0</v>
      </c>
      <c r="B942" s="10" t="s">
        <v>15</v>
      </c>
      <c r="C942" s="10" t="str">
        <f>VLOOKUP($E942,'Определяем вид'!$A$2:$B$16,2,0)</f>
        <v>Услуга</v>
      </c>
      <c r="D942" s="10" t="s">
        <v>16</v>
      </c>
      <c r="E942" s="10" t="s">
        <v>17</v>
      </c>
      <c r="F942" s="11">
        <v>45691.0</v>
      </c>
      <c r="G942" s="12">
        <f t="shared" si="1"/>
        <v>2</v>
      </c>
      <c r="H942" s="10"/>
      <c r="I942" s="10" t="str">
        <f>IFNA(VLOOKUP($H942,'Промокоды'!$A$2:$B$115,2,0),"")</f>
        <v/>
      </c>
      <c r="J942" s="10" t="str">
        <f>IFNA(VLOOKUP($I942,'Промокоды'!$E$2:$F$8,2,0),"")</f>
        <v/>
      </c>
      <c r="K942" s="10" t="str">
        <f>IFNA(VLOOKUP($H942,'Промокоды'!$A$2:$C$115,3,0),"")</f>
        <v/>
      </c>
      <c r="L942" s="13">
        <f t="shared" si="2"/>
        <v>0</v>
      </c>
      <c r="M942" s="14">
        <v>4500.0</v>
      </c>
      <c r="N942" s="14">
        <f t="shared" si="3"/>
        <v>4500</v>
      </c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 ht="15.75" customHeight="1">
      <c r="A943" s="10">
        <v>942.0</v>
      </c>
      <c r="B943" s="10" t="s">
        <v>15</v>
      </c>
      <c r="C943" s="10" t="str">
        <f>VLOOKUP($E943,'Определяем вид'!$A$2:$B$16,2,0)</f>
        <v>Услуга</v>
      </c>
      <c r="D943" s="10" t="s">
        <v>16</v>
      </c>
      <c r="E943" s="10" t="s">
        <v>18</v>
      </c>
      <c r="F943" s="11">
        <v>45691.0</v>
      </c>
      <c r="G943" s="12">
        <f t="shared" si="1"/>
        <v>2</v>
      </c>
      <c r="H943" s="10"/>
      <c r="I943" s="10" t="str">
        <f>IFNA(VLOOKUP($H943,'Промокоды'!$A$2:$B$115,2,0),"")</f>
        <v/>
      </c>
      <c r="J943" s="10" t="str">
        <f>IFNA(VLOOKUP($I943,'Промокоды'!$E$2:$F$8,2,0),"")</f>
        <v/>
      </c>
      <c r="K943" s="10" t="str">
        <f>IFNA(VLOOKUP($H943,'Промокоды'!$A$2:$C$115,3,0),"")</f>
        <v/>
      </c>
      <c r="L943" s="13">
        <f t="shared" si="2"/>
        <v>0</v>
      </c>
      <c r="M943" s="14">
        <v>3500.0</v>
      </c>
      <c r="N943" s="14">
        <f t="shared" si="3"/>
        <v>3500</v>
      </c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 ht="15.75" customHeight="1">
      <c r="A944" s="10">
        <v>943.0</v>
      </c>
      <c r="B944" s="10" t="s">
        <v>15</v>
      </c>
      <c r="C944" s="10" t="str">
        <f>VLOOKUP($E944,'Определяем вид'!$A$2:$B$16,2,0)</f>
        <v>Услуга</v>
      </c>
      <c r="D944" s="10" t="s">
        <v>16</v>
      </c>
      <c r="E944" s="10" t="s">
        <v>18</v>
      </c>
      <c r="F944" s="11">
        <v>45691.0</v>
      </c>
      <c r="G944" s="12">
        <f t="shared" si="1"/>
        <v>2</v>
      </c>
      <c r="H944" s="10"/>
      <c r="I944" s="10" t="str">
        <f>IFNA(VLOOKUP($H944,'Промокоды'!$A$2:$B$115,2,0),"")</f>
        <v/>
      </c>
      <c r="J944" s="10" t="str">
        <f>IFNA(VLOOKUP($I944,'Промокоды'!$E$2:$F$8,2,0),"")</f>
        <v/>
      </c>
      <c r="K944" s="10" t="str">
        <f>IFNA(VLOOKUP($H944,'Промокоды'!$A$2:$C$115,3,0),"")</f>
        <v/>
      </c>
      <c r="L944" s="13">
        <f t="shared" si="2"/>
        <v>0</v>
      </c>
      <c r="M944" s="14">
        <v>3500.0</v>
      </c>
      <c r="N944" s="14">
        <f t="shared" si="3"/>
        <v>3500</v>
      </c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 ht="15.75" customHeight="1">
      <c r="A945" s="10">
        <v>944.0</v>
      </c>
      <c r="B945" s="10" t="s">
        <v>25</v>
      </c>
      <c r="C945" s="10" t="str">
        <f>VLOOKUP($E945,'Определяем вид'!$A$2:$B$16,2,0)</f>
        <v>Товар</v>
      </c>
      <c r="D945" s="10" t="s">
        <v>16</v>
      </c>
      <c r="E945" s="10" t="s">
        <v>30</v>
      </c>
      <c r="F945" s="11">
        <v>45691.0</v>
      </c>
      <c r="G945" s="12">
        <f t="shared" si="1"/>
        <v>2</v>
      </c>
      <c r="H945" s="10"/>
      <c r="I945" s="10" t="str">
        <f>IFNA(VLOOKUP($H945,'Промокоды'!$A$2:$B$115,2,0),"")</f>
        <v/>
      </c>
      <c r="J945" s="10" t="str">
        <f>IFNA(VLOOKUP($I945,'Промокоды'!$E$2:$F$8,2,0),"")</f>
        <v/>
      </c>
      <c r="K945" s="10" t="str">
        <f>IFNA(VLOOKUP($H945,'Промокоды'!$A$2:$C$115,3,0),"")</f>
        <v/>
      </c>
      <c r="L945" s="13">
        <f t="shared" si="2"/>
        <v>0</v>
      </c>
      <c r="M945" s="14">
        <v>300.0</v>
      </c>
      <c r="N945" s="14">
        <f t="shared" si="3"/>
        <v>300</v>
      </c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 ht="15.75" customHeight="1">
      <c r="A946" s="10">
        <v>945.0</v>
      </c>
      <c r="B946" s="10" t="s">
        <v>15</v>
      </c>
      <c r="C946" s="10" t="str">
        <f>VLOOKUP($E946,'Определяем вид'!$A$2:$B$16,2,0)</f>
        <v>Услуга</v>
      </c>
      <c r="D946" s="10" t="s">
        <v>16</v>
      </c>
      <c r="E946" s="10" t="s">
        <v>18</v>
      </c>
      <c r="F946" s="11">
        <v>45691.0</v>
      </c>
      <c r="G946" s="12">
        <f t="shared" si="1"/>
        <v>2</v>
      </c>
      <c r="H946" s="10"/>
      <c r="I946" s="10" t="str">
        <f>IFNA(VLOOKUP($H946,'Промокоды'!$A$2:$B$115,2,0),"")</f>
        <v/>
      </c>
      <c r="J946" s="10" t="str">
        <f>IFNA(VLOOKUP($I946,'Промокоды'!$E$2:$F$8,2,0),"")</f>
        <v/>
      </c>
      <c r="K946" s="10" t="str">
        <f>IFNA(VLOOKUP($H946,'Промокоды'!$A$2:$C$115,3,0),"")</f>
        <v/>
      </c>
      <c r="L946" s="13">
        <f t="shared" si="2"/>
        <v>0</v>
      </c>
      <c r="M946" s="14">
        <v>3500.0</v>
      </c>
      <c r="N946" s="14">
        <f t="shared" si="3"/>
        <v>3500</v>
      </c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 ht="15.75" customHeight="1">
      <c r="A947" s="10">
        <v>946.0</v>
      </c>
      <c r="B947" s="10" t="s">
        <v>15</v>
      </c>
      <c r="C947" s="10" t="str">
        <f>VLOOKUP($E947,'Определяем вид'!$A$2:$B$16,2,0)</f>
        <v>Услуга</v>
      </c>
      <c r="D947" s="10" t="s">
        <v>16</v>
      </c>
      <c r="E947" s="10" t="s">
        <v>18</v>
      </c>
      <c r="F947" s="11">
        <v>45691.0</v>
      </c>
      <c r="G947" s="12">
        <f t="shared" si="1"/>
        <v>2</v>
      </c>
      <c r="H947" s="10" t="s">
        <v>132</v>
      </c>
      <c r="I947" s="10">
        <f>IFNA(VLOOKUP($H947,'Промокоды'!$A$2:$B$115,2,0),"")</f>
        <v>6</v>
      </c>
      <c r="J947" s="10" t="str">
        <f>IFNA(VLOOKUP($I947,'Промокоды'!$E$2:$F$8,2,0),"")</f>
        <v>Реклама в VK</v>
      </c>
      <c r="K947" s="10">
        <f>IFNA(VLOOKUP($H947,'Промокоды'!$A$2:$C$115,3,0),"")</f>
        <v>0.2</v>
      </c>
      <c r="L947" s="13">
        <f t="shared" si="2"/>
        <v>700</v>
      </c>
      <c r="M947" s="14">
        <v>3500.0</v>
      </c>
      <c r="N947" s="14">
        <f t="shared" si="3"/>
        <v>2800</v>
      </c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 ht="15.75" customHeight="1">
      <c r="A948" s="10">
        <v>947.0</v>
      </c>
      <c r="B948" s="10" t="s">
        <v>15</v>
      </c>
      <c r="C948" s="10" t="str">
        <f>VLOOKUP($E948,'Определяем вид'!$A$2:$B$16,2,0)</f>
        <v>Услуга</v>
      </c>
      <c r="D948" s="10" t="s">
        <v>16</v>
      </c>
      <c r="E948" s="10" t="s">
        <v>18</v>
      </c>
      <c r="F948" s="11">
        <v>45691.0</v>
      </c>
      <c r="G948" s="12">
        <f t="shared" si="1"/>
        <v>2</v>
      </c>
      <c r="H948" s="10"/>
      <c r="I948" s="10" t="str">
        <f>IFNA(VLOOKUP($H948,'Промокоды'!$A$2:$B$115,2,0),"")</f>
        <v/>
      </c>
      <c r="J948" s="10" t="str">
        <f>IFNA(VLOOKUP($I948,'Промокоды'!$E$2:$F$8,2,0),"")</f>
        <v/>
      </c>
      <c r="K948" s="10" t="str">
        <f>IFNA(VLOOKUP($H948,'Промокоды'!$A$2:$C$115,3,0),"")</f>
        <v/>
      </c>
      <c r="L948" s="13">
        <f t="shared" si="2"/>
        <v>0</v>
      </c>
      <c r="M948" s="14">
        <v>3500.0</v>
      </c>
      <c r="N948" s="14">
        <f t="shared" si="3"/>
        <v>3500</v>
      </c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ht="15.75" customHeight="1">
      <c r="A949" s="10">
        <v>948.0</v>
      </c>
      <c r="B949" s="10" t="s">
        <v>15</v>
      </c>
      <c r="C949" s="10" t="str">
        <f>VLOOKUP($E949,'Определяем вид'!$A$2:$B$16,2,0)</f>
        <v>Товар</v>
      </c>
      <c r="D949" s="10" t="s">
        <v>16</v>
      </c>
      <c r="E949" s="10" t="s">
        <v>28</v>
      </c>
      <c r="F949" s="11">
        <v>45691.0</v>
      </c>
      <c r="G949" s="12">
        <f t="shared" si="1"/>
        <v>2</v>
      </c>
      <c r="H949" s="10"/>
      <c r="I949" s="10" t="str">
        <f>IFNA(VLOOKUP($H949,'Промокоды'!$A$2:$B$115,2,0),"")</f>
        <v/>
      </c>
      <c r="J949" s="10" t="str">
        <f>IFNA(VLOOKUP($I949,'Промокоды'!$E$2:$F$8,2,0),"")</f>
        <v/>
      </c>
      <c r="K949" s="10" t="str">
        <f>IFNA(VLOOKUP($H949,'Промокоды'!$A$2:$C$115,3,0),"")</f>
        <v/>
      </c>
      <c r="L949" s="13">
        <f t="shared" si="2"/>
        <v>0</v>
      </c>
      <c r="M949" s="14">
        <v>300.0</v>
      </c>
      <c r="N949" s="14">
        <f t="shared" si="3"/>
        <v>300</v>
      </c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 ht="15.75" customHeight="1">
      <c r="A950" s="10">
        <v>949.0</v>
      </c>
      <c r="B950" s="10" t="s">
        <v>15</v>
      </c>
      <c r="C950" s="10" t="str">
        <f>VLOOKUP($E950,'Определяем вид'!$A$2:$B$16,2,0)</f>
        <v>Услуга</v>
      </c>
      <c r="D950" s="10" t="s">
        <v>16</v>
      </c>
      <c r="E950" s="10" t="s">
        <v>21</v>
      </c>
      <c r="F950" s="11">
        <v>45691.0</v>
      </c>
      <c r="G950" s="12">
        <f t="shared" si="1"/>
        <v>2</v>
      </c>
      <c r="H950" s="10"/>
      <c r="I950" s="10" t="str">
        <f>IFNA(VLOOKUP($H950,'Промокоды'!$A$2:$B$115,2,0),"")</f>
        <v/>
      </c>
      <c r="J950" s="10" t="str">
        <f>IFNA(VLOOKUP($I950,'Промокоды'!$E$2:$F$8,2,0),"")</f>
        <v/>
      </c>
      <c r="K950" s="10" t="str">
        <f>IFNA(VLOOKUP($H950,'Промокоды'!$A$2:$C$115,3,0),"")</f>
        <v/>
      </c>
      <c r="L950" s="13">
        <f t="shared" si="2"/>
        <v>0</v>
      </c>
      <c r="M950" s="14">
        <v>5500.0</v>
      </c>
      <c r="N950" s="14">
        <f t="shared" si="3"/>
        <v>5500</v>
      </c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 ht="15.75" customHeight="1">
      <c r="A951" s="10">
        <v>950.0</v>
      </c>
      <c r="B951" s="10" t="s">
        <v>15</v>
      </c>
      <c r="C951" s="10" t="str">
        <f>VLOOKUP($E951,'Определяем вид'!$A$2:$B$16,2,0)</f>
        <v>Услуга</v>
      </c>
      <c r="D951" s="10" t="s">
        <v>16</v>
      </c>
      <c r="E951" s="10" t="s">
        <v>21</v>
      </c>
      <c r="F951" s="11">
        <v>45691.0</v>
      </c>
      <c r="G951" s="12">
        <f t="shared" si="1"/>
        <v>2</v>
      </c>
      <c r="H951" s="10"/>
      <c r="I951" s="10" t="str">
        <f>IFNA(VLOOKUP($H951,'Промокоды'!$A$2:$B$115,2,0),"")</f>
        <v/>
      </c>
      <c r="J951" s="10" t="str">
        <f>IFNA(VLOOKUP($I951,'Промокоды'!$E$2:$F$8,2,0),"")</f>
        <v/>
      </c>
      <c r="K951" s="10" t="str">
        <f>IFNA(VLOOKUP($H951,'Промокоды'!$A$2:$C$115,3,0),"")</f>
        <v/>
      </c>
      <c r="L951" s="13">
        <f t="shared" si="2"/>
        <v>0</v>
      </c>
      <c r="M951" s="14">
        <v>5500.0</v>
      </c>
      <c r="N951" s="14">
        <f t="shared" si="3"/>
        <v>5500</v>
      </c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ht="15.75" customHeight="1">
      <c r="A952" s="10">
        <v>951.0</v>
      </c>
      <c r="B952" s="10" t="s">
        <v>25</v>
      </c>
      <c r="C952" s="10" t="str">
        <f>VLOOKUP($E952,'Определяем вид'!$A$2:$B$16,2,0)</f>
        <v>Товар</v>
      </c>
      <c r="D952" s="10" t="s">
        <v>16</v>
      </c>
      <c r="E952" s="10" t="s">
        <v>33</v>
      </c>
      <c r="F952" s="11">
        <v>45691.0</v>
      </c>
      <c r="G952" s="12">
        <f t="shared" si="1"/>
        <v>2</v>
      </c>
      <c r="H952" s="10"/>
      <c r="I952" s="10" t="str">
        <f>IFNA(VLOOKUP($H952,'Промокоды'!$A$2:$B$115,2,0),"")</f>
        <v/>
      </c>
      <c r="J952" s="10" t="str">
        <f>IFNA(VLOOKUP($I952,'Промокоды'!$E$2:$F$8,2,0),"")</f>
        <v/>
      </c>
      <c r="K952" s="10" t="str">
        <f>IFNA(VLOOKUP($H952,'Промокоды'!$A$2:$C$115,3,0),"")</f>
        <v/>
      </c>
      <c r="L952" s="13">
        <f t="shared" si="2"/>
        <v>0</v>
      </c>
      <c r="M952" s="14">
        <v>1000.0</v>
      </c>
      <c r="N952" s="14">
        <f t="shared" si="3"/>
        <v>1000</v>
      </c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 ht="15.75" customHeight="1">
      <c r="A953" s="10">
        <v>952.0</v>
      </c>
      <c r="B953" s="10" t="s">
        <v>15</v>
      </c>
      <c r="C953" s="10" t="str">
        <f>VLOOKUP($E953,'Определяем вид'!$A$2:$B$16,2,0)</f>
        <v>Услуга</v>
      </c>
      <c r="D953" s="10" t="s">
        <v>16</v>
      </c>
      <c r="E953" s="10" t="s">
        <v>18</v>
      </c>
      <c r="F953" s="11">
        <v>45691.0</v>
      </c>
      <c r="G953" s="12">
        <f t="shared" si="1"/>
        <v>2</v>
      </c>
      <c r="H953" s="10"/>
      <c r="I953" s="10" t="str">
        <f>IFNA(VLOOKUP($H953,'Промокоды'!$A$2:$B$115,2,0),"")</f>
        <v/>
      </c>
      <c r="J953" s="10" t="str">
        <f>IFNA(VLOOKUP($I953,'Промокоды'!$E$2:$F$8,2,0),"")</f>
        <v/>
      </c>
      <c r="K953" s="10" t="str">
        <f>IFNA(VLOOKUP($H953,'Промокоды'!$A$2:$C$115,3,0),"")</f>
        <v/>
      </c>
      <c r="L953" s="13">
        <f t="shared" si="2"/>
        <v>0</v>
      </c>
      <c r="M953" s="14">
        <v>3500.0</v>
      </c>
      <c r="N953" s="14">
        <f t="shared" si="3"/>
        <v>3500</v>
      </c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 ht="15.75" customHeight="1">
      <c r="A954" s="10">
        <v>953.0</v>
      </c>
      <c r="B954" s="10" t="s">
        <v>15</v>
      </c>
      <c r="C954" s="10" t="str">
        <f>VLOOKUP($E954,'Определяем вид'!$A$2:$B$16,2,0)</f>
        <v>Товар</v>
      </c>
      <c r="D954" s="10" t="s">
        <v>16</v>
      </c>
      <c r="E954" s="10" t="s">
        <v>28</v>
      </c>
      <c r="F954" s="11">
        <v>45691.0</v>
      </c>
      <c r="G954" s="12">
        <f t="shared" si="1"/>
        <v>2</v>
      </c>
      <c r="H954" s="10"/>
      <c r="I954" s="10" t="str">
        <f>IFNA(VLOOKUP($H954,'Промокоды'!$A$2:$B$115,2,0),"")</f>
        <v/>
      </c>
      <c r="J954" s="10" t="str">
        <f>IFNA(VLOOKUP($I954,'Промокоды'!$E$2:$F$8,2,0),"")</f>
        <v/>
      </c>
      <c r="K954" s="10" t="str">
        <f>IFNA(VLOOKUP($H954,'Промокоды'!$A$2:$C$115,3,0),"")</f>
        <v/>
      </c>
      <c r="L954" s="13">
        <f t="shared" si="2"/>
        <v>0</v>
      </c>
      <c r="M954" s="14">
        <v>300.0</v>
      </c>
      <c r="N954" s="14">
        <f t="shared" si="3"/>
        <v>300</v>
      </c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 ht="15.75" customHeight="1">
      <c r="A955" s="10">
        <v>954.0</v>
      </c>
      <c r="B955" s="10" t="s">
        <v>25</v>
      </c>
      <c r="C955" s="10" t="str">
        <f>VLOOKUP($E955,'Определяем вид'!$A$2:$B$16,2,0)</f>
        <v>Товар</v>
      </c>
      <c r="D955" s="10" t="s">
        <v>16</v>
      </c>
      <c r="E955" s="10" t="s">
        <v>33</v>
      </c>
      <c r="F955" s="11">
        <v>45691.0</v>
      </c>
      <c r="G955" s="12">
        <f t="shared" si="1"/>
        <v>2</v>
      </c>
      <c r="H955" s="10"/>
      <c r="I955" s="10" t="str">
        <f>IFNA(VLOOKUP($H955,'Промокоды'!$A$2:$B$115,2,0),"")</f>
        <v/>
      </c>
      <c r="J955" s="10" t="str">
        <f>IFNA(VLOOKUP($I955,'Промокоды'!$E$2:$F$8,2,0),"")</f>
        <v/>
      </c>
      <c r="K955" s="10" t="str">
        <f>IFNA(VLOOKUP($H955,'Промокоды'!$A$2:$C$115,3,0),"")</f>
        <v/>
      </c>
      <c r="L955" s="13">
        <f t="shared" si="2"/>
        <v>0</v>
      </c>
      <c r="M955" s="14">
        <v>1000.0</v>
      </c>
      <c r="N955" s="14">
        <f t="shared" si="3"/>
        <v>1000</v>
      </c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ht="15.75" customHeight="1">
      <c r="A956" s="10">
        <v>955.0</v>
      </c>
      <c r="B956" s="10" t="s">
        <v>15</v>
      </c>
      <c r="C956" s="10" t="str">
        <f>VLOOKUP($E956,'Определяем вид'!$A$2:$B$16,2,0)</f>
        <v>Услуга</v>
      </c>
      <c r="D956" s="10" t="s">
        <v>16</v>
      </c>
      <c r="E956" s="10" t="s">
        <v>17</v>
      </c>
      <c r="F956" s="11">
        <v>45691.0</v>
      </c>
      <c r="G956" s="12">
        <f t="shared" si="1"/>
        <v>2</v>
      </c>
      <c r="H956" s="10" t="s">
        <v>133</v>
      </c>
      <c r="I956" s="10">
        <f>IFNA(VLOOKUP($H956,'Промокоды'!$A$2:$B$115,2,0),"")</f>
        <v>5</v>
      </c>
      <c r="J956" s="10" t="str">
        <f>IFNA(VLOOKUP($I956,'Промокоды'!$E$2:$F$8,2,0),"")</f>
        <v>Посты в VK</v>
      </c>
      <c r="K956" s="10">
        <f>IFNA(VLOOKUP($H956,'Промокоды'!$A$2:$C$115,3,0),"")</f>
        <v>0.15</v>
      </c>
      <c r="L956" s="13">
        <f t="shared" si="2"/>
        <v>675</v>
      </c>
      <c r="M956" s="14">
        <v>4500.0</v>
      </c>
      <c r="N956" s="14">
        <f t="shared" si="3"/>
        <v>3825</v>
      </c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 ht="15.75" customHeight="1">
      <c r="A957" s="10">
        <v>956.0</v>
      </c>
      <c r="B957" s="10" t="s">
        <v>15</v>
      </c>
      <c r="C957" s="10" t="str">
        <f>VLOOKUP($E957,'Определяем вид'!$A$2:$B$16,2,0)</f>
        <v>Услуга</v>
      </c>
      <c r="D957" s="10" t="s">
        <v>16</v>
      </c>
      <c r="E957" s="10" t="s">
        <v>17</v>
      </c>
      <c r="F957" s="11">
        <v>45691.0</v>
      </c>
      <c r="G957" s="12">
        <f t="shared" si="1"/>
        <v>2</v>
      </c>
      <c r="H957" s="10" t="s">
        <v>134</v>
      </c>
      <c r="I957" s="10">
        <f>IFNA(VLOOKUP($H957,'Промокоды'!$A$2:$B$115,2,0),"")</f>
        <v>1</v>
      </c>
      <c r="J957" s="10" t="str">
        <f>IFNA(VLOOKUP($I957,'Промокоды'!$E$2:$F$8,2,0),"")</f>
        <v>Обещаем скидки</v>
      </c>
      <c r="K957" s="10">
        <f>IFNA(VLOOKUP($H957,'Промокоды'!$A$2:$C$115,3,0),"")</f>
        <v>0.1</v>
      </c>
      <c r="L957" s="13">
        <f t="shared" si="2"/>
        <v>450</v>
      </c>
      <c r="M957" s="14">
        <v>4500.0</v>
      </c>
      <c r="N957" s="14">
        <f t="shared" si="3"/>
        <v>4050</v>
      </c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 ht="15.75" customHeight="1">
      <c r="A958" s="10">
        <v>957.0</v>
      </c>
      <c r="B958" s="10" t="s">
        <v>15</v>
      </c>
      <c r="C958" s="10" t="str">
        <f>VLOOKUP($E958,'Определяем вид'!$A$2:$B$16,2,0)</f>
        <v>Услуга</v>
      </c>
      <c r="D958" s="10" t="s">
        <v>16</v>
      </c>
      <c r="E958" s="10" t="s">
        <v>17</v>
      </c>
      <c r="F958" s="11">
        <v>45691.0</v>
      </c>
      <c r="G958" s="12">
        <f t="shared" si="1"/>
        <v>2</v>
      </c>
      <c r="H958" s="10"/>
      <c r="I958" s="10" t="str">
        <f>IFNA(VLOOKUP($H958,'Промокоды'!$A$2:$B$115,2,0),"")</f>
        <v/>
      </c>
      <c r="J958" s="10" t="str">
        <f>IFNA(VLOOKUP($I958,'Промокоды'!$E$2:$F$8,2,0),"")</f>
        <v/>
      </c>
      <c r="K958" s="10" t="str">
        <f>IFNA(VLOOKUP($H958,'Промокоды'!$A$2:$C$115,3,0),"")</f>
        <v/>
      </c>
      <c r="L958" s="13">
        <f t="shared" si="2"/>
        <v>0</v>
      </c>
      <c r="M958" s="14">
        <v>4500.0</v>
      </c>
      <c r="N958" s="14">
        <f t="shared" si="3"/>
        <v>4500</v>
      </c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 ht="15.75" customHeight="1">
      <c r="A959" s="10">
        <v>958.0</v>
      </c>
      <c r="B959" s="10" t="s">
        <v>15</v>
      </c>
      <c r="C959" s="10" t="str">
        <f>VLOOKUP($E959,'Определяем вид'!$A$2:$B$16,2,0)</f>
        <v>Услуга</v>
      </c>
      <c r="D959" s="10" t="s">
        <v>16</v>
      </c>
      <c r="E959" s="10" t="s">
        <v>21</v>
      </c>
      <c r="F959" s="11">
        <v>45691.0</v>
      </c>
      <c r="G959" s="12">
        <f t="shared" si="1"/>
        <v>2</v>
      </c>
      <c r="H959" s="10"/>
      <c r="I959" s="10" t="str">
        <f>IFNA(VLOOKUP($H959,'Промокоды'!$A$2:$B$115,2,0),"")</f>
        <v/>
      </c>
      <c r="J959" s="10" t="str">
        <f>IFNA(VLOOKUP($I959,'Промокоды'!$E$2:$F$8,2,0),"")</f>
        <v/>
      </c>
      <c r="K959" s="10" t="str">
        <f>IFNA(VLOOKUP($H959,'Промокоды'!$A$2:$C$115,3,0),"")</f>
        <v/>
      </c>
      <c r="L959" s="13">
        <f t="shared" si="2"/>
        <v>0</v>
      </c>
      <c r="M959" s="14">
        <v>5500.0</v>
      </c>
      <c r="N959" s="14">
        <f t="shared" si="3"/>
        <v>5500</v>
      </c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 ht="15.75" customHeight="1">
      <c r="A960" s="10">
        <v>959.0</v>
      </c>
      <c r="B960" s="10" t="s">
        <v>15</v>
      </c>
      <c r="C960" s="10" t="str">
        <f>VLOOKUP($E960,'Определяем вид'!$A$2:$B$16,2,0)</f>
        <v>Услуга</v>
      </c>
      <c r="D960" s="10" t="s">
        <v>16</v>
      </c>
      <c r="E960" s="10" t="s">
        <v>21</v>
      </c>
      <c r="F960" s="11">
        <v>45691.0</v>
      </c>
      <c r="G960" s="12">
        <f t="shared" si="1"/>
        <v>2</v>
      </c>
      <c r="H960" s="10" t="s">
        <v>135</v>
      </c>
      <c r="I960" s="10">
        <f>IFNA(VLOOKUP($H960,'Промокоды'!$A$2:$B$115,2,0),"")</f>
        <v>2</v>
      </c>
      <c r="J960" s="10" t="str">
        <f>IFNA(VLOOKUP($I960,'Промокоды'!$E$2:$F$8,2,0),"")</f>
        <v>Поисковые запросы в Гугле</v>
      </c>
      <c r="K960" s="10">
        <f>IFNA(VLOOKUP($H960,'Промокоды'!$A$2:$C$115,3,0),"")</f>
        <v>0.1</v>
      </c>
      <c r="L960" s="13">
        <f t="shared" si="2"/>
        <v>550</v>
      </c>
      <c r="M960" s="14">
        <v>5500.0</v>
      </c>
      <c r="N960" s="14">
        <f t="shared" si="3"/>
        <v>4950</v>
      </c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 ht="15.75" customHeight="1">
      <c r="A961" s="10">
        <v>960.0</v>
      </c>
      <c r="B961" s="10" t="s">
        <v>15</v>
      </c>
      <c r="C961" s="10" t="str">
        <f>VLOOKUP($E961,'Определяем вид'!$A$2:$B$16,2,0)</f>
        <v>Услуга</v>
      </c>
      <c r="D961" s="10" t="s">
        <v>16</v>
      </c>
      <c r="E961" s="10" t="s">
        <v>18</v>
      </c>
      <c r="F961" s="11">
        <v>45691.0</v>
      </c>
      <c r="G961" s="12">
        <f t="shared" si="1"/>
        <v>2</v>
      </c>
      <c r="H961" s="10"/>
      <c r="I961" s="10" t="str">
        <f>IFNA(VLOOKUP($H961,'Промокоды'!$A$2:$B$115,2,0),"")</f>
        <v/>
      </c>
      <c r="J961" s="10" t="str">
        <f>IFNA(VLOOKUP($I961,'Промокоды'!$E$2:$F$8,2,0),"")</f>
        <v/>
      </c>
      <c r="K961" s="10" t="str">
        <f>IFNA(VLOOKUP($H961,'Промокоды'!$A$2:$C$115,3,0),"")</f>
        <v/>
      </c>
      <c r="L961" s="13">
        <f t="shared" si="2"/>
        <v>0</v>
      </c>
      <c r="M961" s="14">
        <v>3500.0</v>
      </c>
      <c r="N961" s="14">
        <f t="shared" si="3"/>
        <v>3500</v>
      </c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ht="15.75" customHeight="1">
      <c r="A962" s="10">
        <v>961.0</v>
      </c>
      <c r="B962" s="10" t="s">
        <v>15</v>
      </c>
      <c r="C962" s="10" t="str">
        <f>VLOOKUP($E962,'Определяем вид'!$A$2:$B$16,2,0)</f>
        <v>Услуга</v>
      </c>
      <c r="D962" s="10" t="s">
        <v>16</v>
      </c>
      <c r="E962" s="10" t="s">
        <v>21</v>
      </c>
      <c r="F962" s="11">
        <v>45691.0</v>
      </c>
      <c r="G962" s="12">
        <f t="shared" si="1"/>
        <v>2</v>
      </c>
      <c r="H962" s="10"/>
      <c r="I962" s="10" t="str">
        <f>IFNA(VLOOKUP($H962,'Промокоды'!$A$2:$B$115,2,0),"")</f>
        <v/>
      </c>
      <c r="J962" s="10" t="str">
        <f>IFNA(VLOOKUP($I962,'Промокоды'!$E$2:$F$8,2,0),"")</f>
        <v/>
      </c>
      <c r="K962" s="10" t="str">
        <f>IFNA(VLOOKUP($H962,'Промокоды'!$A$2:$C$115,3,0),"")</f>
        <v/>
      </c>
      <c r="L962" s="13">
        <f t="shared" si="2"/>
        <v>0</v>
      </c>
      <c r="M962" s="14">
        <v>5500.0</v>
      </c>
      <c r="N962" s="14">
        <f t="shared" si="3"/>
        <v>5500</v>
      </c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 ht="15.75" customHeight="1">
      <c r="A963" s="10">
        <v>962.0</v>
      </c>
      <c r="B963" s="10" t="s">
        <v>25</v>
      </c>
      <c r="C963" s="10" t="str">
        <f>VLOOKUP($E963,'Определяем вид'!$A$2:$B$16,2,0)</f>
        <v>Товар</v>
      </c>
      <c r="D963" s="10" t="s">
        <v>16</v>
      </c>
      <c r="E963" s="10" t="s">
        <v>35</v>
      </c>
      <c r="F963" s="11">
        <v>45691.0</v>
      </c>
      <c r="G963" s="12">
        <f t="shared" si="1"/>
        <v>2</v>
      </c>
      <c r="H963" s="10"/>
      <c r="I963" s="10" t="str">
        <f>IFNA(VLOOKUP($H963,'Промокоды'!$A$2:$B$115,2,0),"")</f>
        <v/>
      </c>
      <c r="J963" s="10" t="str">
        <f>IFNA(VLOOKUP($I963,'Промокоды'!$E$2:$F$8,2,0),"")</f>
        <v/>
      </c>
      <c r="K963" s="10" t="str">
        <f>IFNA(VLOOKUP($H963,'Промокоды'!$A$2:$C$115,3,0),"")</f>
        <v/>
      </c>
      <c r="L963" s="13">
        <f t="shared" si="2"/>
        <v>0</v>
      </c>
      <c r="M963" s="14">
        <v>500.0</v>
      </c>
      <c r="N963" s="14">
        <f t="shared" si="3"/>
        <v>500</v>
      </c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ht="15.75" customHeight="1">
      <c r="A964" s="10">
        <v>963.0</v>
      </c>
      <c r="B964" s="10" t="s">
        <v>15</v>
      </c>
      <c r="C964" s="10" t="str">
        <f>VLOOKUP($E964,'Определяем вид'!$A$2:$B$16,2,0)</f>
        <v>Товар</v>
      </c>
      <c r="D964" s="10" t="s">
        <v>16</v>
      </c>
      <c r="E964" s="10" t="s">
        <v>23</v>
      </c>
      <c r="F964" s="11">
        <v>45691.0</v>
      </c>
      <c r="G964" s="12">
        <f t="shared" si="1"/>
        <v>2</v>
      </c>
      <c r="H964" s="10"/>
      <c r="I964" s="10" t="str">
        <f>IFNA(VLOOKUP($H964,'Промокоды'!$A$2:$B$115,2,0),"")</f>
        <v/>
      </c>
      <c r="J964" s="10" t="str">
        <f>IFNA(VLOOKUP($I964,'Промокоды'!$E$2:$F$8,2,0),"")</f>
        <v/>
      </c>
      <c r="K964" s="10" t="str">
        <f>IFNA(VLOOKUP($H964,'Промокоды'!$A$2:$C$115,3,0),"")</f>
        <v/>
      </c>
      <c r="L964" s="13">
        <f t="shared" si="2"/>
        <v>0</v>
      </c>
      <c r="M964" s="14">
        <v>1000.0</v>
      </c>
      <c r="N964" s="14">
        <f t="shared" si="3"/>
        <v>1000</v>
      </c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ht="15.75" customHeight="1">
      <c r="A965" s="10">
        <v>964.0</v>
      </c>
      <c r="B965" s="10" t="s">
        <v>25</v>
      </c>
      <c r="C965" s="10" t="str">
        <f>VLOOKUP($E965,'Определяем вид'!$A$2:$B$16,2,0)</f>
        <v>Услуга</v>
      </c>
      <c r="D965" s="10" t="s">
        <v>16</v>
      </c>
      <c r="E965" s="10" t="s">
        <v>112</v>
      </c>
      <c r="F965" s="11">
        <v>45691.0</v>
      </c>
      <c r="G965" s="12">
        <f t="shared" si="1"/>
        <v>2</v>
      </c>
      <c r="H965" s="10"/>
      <c r="I965" s="10" t="str">
        <f>IFNA(VLOOKUP($H965,'Промокоды'!$A$2:$B$115,2,0),"")</f>
        <v/>
      </c>
      <c r="J965" s="10" t="str">
        <f>IFNA(VLOOKUP($I965,'Промокоды'!$E$2:$F$8,2,0),"")</f>
        <v/>
      </c>
      <c r="K965" s="10" t="str">
        <f>IFNA(VLOOKUP($H965,'Промокоды'!$A$2:$C$115,3,0),"")</f>
        <v/>
      </c>
      <c r="L965" s="13">
        <f t="shared" si="2"/>
        <v>0</v>
      </c>
      <c r="M965" s="14">
        <v>70000.0</v>
      </c>
      <c r="N965" s="14">
        <f t="shared" si="3"/>
        <v>70000</v>
      </c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ht="15.75" customHeight="1">
      <c r="A966" s="10">
        <v>965.0</v>
      </c>
      <c r="B966" s="10" t="s">
        <v>25</v>
      </c>
      <c r="C966" s="10" t="str">
        <f>VLOOKUP($E966,'Определяем вид'!$A$2:$B$16,2,0)</f>
        <v>Услуга</v>
      </c>
      <c r="D966" s="10" t="s">
        <v>16</v>
      </c>
      <c r="E966" s="10" t="s">
        <v>113</v>
      </c>
      <c r="F966" s="11">
        <v>45691.0</v>
      </c>
      <c r="G966" s="12">
        <f t="shared" si="1"/>
        <v>2</v>
      </c>
      <c r="H966" s="10"/>
      <c r="I966" s="10" t="str">
        <f>IFNA(VLOOKUP($H966,'Промокоды'!$A$2:$B$115,2,0),"")</f>
        <v/>
      </c>
      <c r="J966" s="10" t="str">
        <f>IFNA(VLOOKUP($I966,'Промокоды'!$E$2:$F$8,2,0),"")</f>
        <v/>
      </c>
      <c r="K966" s="10" t="str">
        <f>IFNA(VLOOKUP($H966,'Промокоды'!$A$2:$C$115,3,0),"")</f>
        <v/>
      </c>
      <c r="L966" s="13">
        <f t="shared" si="2"/>
        <v>0</v>
      </c>
      <c r="M966" s="14">
        <v>7000.0</v>
      </c>
      <c r="N966" s="14">
        <f t="shared" si="3"/>
        <v>7000</v>
      </c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 ht="15.75" customHeight="1">
      <c r="A967" s="10">
        <v>966.0</v>
      </c>
      <c r="B967" s="10" t="s">
        <v>15</v>
      </c>
      <c r="C967" s="10" t="str">
        <f>VLOOKUP($E967,'Определяем вид'!$A$2:$B$16,2,0)</f>
        <v>Товар</v>
      </c>
      <c r="D967" s="10" t="s">
        <v>16</v>
      </c>
      <c r="E967" s="10" t="s">
        <v>23</v>
      </c>
      <c r="F967" s="11">
        <v>45692.0</v>
      </c>
      <c r="G967" s="12">
        <f t="shared" si="1"/>
        <v>2</v>
      </c>
      <c r="H967" s="10"/>
      <c r="I967" s="10" t="str">
        <f>IFNA(VLOOKUP($H967,'Промокоды'!$A$2:$B$115,2,0),"")</f>
        <v/>
      </c>
      <c r="J967" s="10" t="str">
        <f>IFNA(VLOOKUP($I967,'Промокоды'!$E$2:$F$8,2,0),"")</f>
        <v/>
      </c>
      <c r="K967" s="10" t="str">
        <f>IFNA(VLOOKUP($H967,'Промокоды'!$A$2:$C$115,3,0),"")</f>
        <v/>
      </c>
      <c r="L967" s="13">
        <f t="shared" si="2"/>
        <v>0</v>
      </c>
      <c r="M967" s="14">
        <v>1000.0</v>
      </c>
      <c r="N967" s="14">
        <f t="shared" si="3"/>
        <v>1000</v>
      </c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 ht="15.75" customHeight="1">
      <c r="A968" s="10">
        <v>967.0</v>
      </c>
      <c r="B968" s="10" t="s">
        <v>15</v>
      </c>
      <c r="C968" s="10" t="str">
        <f>VLOOKUP($E968,'Определяем вид'!$A$2:$B$16,2,0)</f>
        <v>Услуга</v>
      </c>
      <c r="D968" s="10" t="s">
        <v>16</v>
      </c>
      <c r="E968" s="10" t="s">
        <v>18</v>
      </c>
      <c r="F968" s="11">
        <v>45692.0</v>
      </c>
      <c r="G968" s="12">
        <f t="shared" si="1"/>
        <v>2</v>
      </c>
      <c r="H968" s="10"/>
      <c r="I968" s="10" t="str">
        <f>IFNA(VLOOKUP($H968,'Промокоды'!$A$2:$B$115,2,0),"")</f>
        <v/>
      </c>
      <c r="J968" s="10" t="str">
        <f>IFNA(VLOOKUP($I968,'Промокоды'!$E$2:$F$8,2,0),"")</f>
        <v/>
      </c>
      <c r="K968" s="10" t="str">
        <f>IFNA(VLOOKUP($H968,'Промокоды'!$A$2:$C$115,3,0),"")</f>
        <v/>
      </c>
      <c r="L968" s="13">
        <f t="shared" si="2"/>
        <v>0</v>
      </c>
      <c r="M968" s="14">
        <v>3500.0</v>
      </c>
      <c r="N968" s="14">
        <f t="shared" si="3"/>
        <v>3500</v>
      </c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 ht="15.75" customHeight="1">
      <c r="A969" s="10">
        <v>968.0</v>
      </c>
      <c r="B969" s="10" t="s">
        <v>15</v>
      </c>
      <c r="C969" s="10" t="str">
        <f>VLOOKUP($E969,'Определяем вид'!$A$2:$B$16,2,0)</f>
        <v>Товар</v>
      </c>
      <c r="D969" s="10" t="s">
        <v>19</v>
      </c>
      <c r="E969" s="10" t="s">
        <v>20</v>
      </c>
      <c r="F969" s="11">
        <v>45692.0</v>
      </c>
      <c r="G969" s="12">
        <f t="shared" si="1"/>
        <v>2</v>
      </c>
      <c r="H969" s="10"/>
      <c r="I969" s="10" t="str">
        <f>IFNA(VLOOKUP($H969,'Промокоды'!$A$2:$B$115,2,0),"")</f>
        <v/>
      </c>
      <c r="J969" s="10" t="str">
        <f>IFNA(VLOOKUP($I969,'Промокоды'!$E$2:$F$8,2,0),"")</f>
        <v/>
      </c>
      <c r="K969" s="10" t="str">
        <f>IFNA(VLOOKUP($H969,'Промокоды'!$A$2:$C$115,3,0),"")</f>
        <v/>
      </c>
      <c r="L969" s="13">
        <f t="shared" si="2"/>
        <v>0</v>
      </c>
      <c r="M969" s="14">
        <v>500.0</v>
      </c>
      <c r="N969" s="14">
        <f t="shared" si="3"/>
        <v>500</v>
      </c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 ht="15.75" customHeight="1">
      <c r="A970" s="10">
        <v>969.0</v>
      </c>
      <c r="B970" s="10" t="s">
        <v>15</v>
      </c>
      <c r="C970" s="10" t="str">
        <f>VLOOKUP($E970,'Определяем вид'!$A$2:$B$16,2,0)</f>
        <v>Услуга</v>
      </c>
      <c r="D970" s="10" t="s">
        <v>16</v>
      </c>
      <c r="E970" s="10" t="s">
        <v>18</v>
      </c>
      <c r="F970" s="11">
        <v>45692.0</v>
      </c>
      <c r="G970" s="12">
        <f t="shared" si="1"/>
        <v>2</v>
      </c>
      <c r="H970" s="10"/>
      <c r="I970" s="10" t="str">
        <f>IFNA(VLOOKUP($H970,'Промокоды'!$A$2:$B$115,2,0),"")</f>
        <v/>
      </c>
      <c r="J970" s="10" t="str">
        <f>IFNA(VLOOKUP($I970,'Промокоды'!$E$2:$F$8,2,0),"")</f>
        <v/>
      </c>
      <c r="K970" s="10" t="str">
        <f>IFNA(VLOOKUP($H970,'Промокоды'!$A$2:$C$115,3,0),"")</f>
        <v/>
      </c>
      <c r="L970" s="13">
        <f t="shared" si="2"/>
        <v>0</v>
      </c>
      <c r="M970" s="14">
        <v>3500.0</v>
      </c>
      <c r="N970" s="14">
        <f t="shared" si="3"/>
        <v>3500</v>
      </c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 ht="15.75" customHeight="1">
      <c r="A971" s="10">
        <v>970.0</v>
      </c>
      <c r="B971" s="10" t="s">
        <v>15</v>
      </c>
      <c r="C971" s="10" t="str">
        <f>VLOOKUP($E971,'Определяем вид'!$A$2:$B$16,2,0)</f>
        <v>Услуга</v>
      </c>
      <c r="D971" s="10" t="s">
        <v>16</v>
      </c>
      <c r="E971" s="10" t="s">
        <v>18</v>
      </c>
      <c r="F971" s="11">
        <v>45692.0</v>
      </c>
      <c r="G971" s="12">
        <f t="shared" si="1"/>
        <v>2</v>
      </c>
      <c r="H971" s="10"/>
      <c r="I971" s="10" t="str">
        <f>IFNA(VLOOKUP($H971,'Промокоды'!$A$2:$B$115,2,0),"")</f>
        <v/>
      </c>
      <c r="J971" s="10" t="str">
        <f>IFNA(VLOOKUP($I971,'Промокоды'!$E$2:$F$8,2,0),"")</f>
        <v/>
      </c>
      <c r="K971" s="10" t="str">
        <f>IFNA(VLOOKUP($H971,'Промокоды'!$A$2:$C$115,3,0),"")</f>
        <v/>
      </c>
      <c r="L971" s="13">
        <f t="shared" si="2"/>
        <v>0</v>
      </c>
      <c r="M971" s="14">
        <v>3500.0</v>
      </c>
      <c r="N971" s="14">
        <f t="shared" si="3"/>
        <v>3500</v>
      </c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ht="15.75" customHeight="1">
      <c r="A972" s="10">
        <v>971.0</v>
      </c>
      <c r="B972" s="10" t="s">
        <v>25</v>
      </c>
      <c r="C972" s="10" t="str">
        <f>VLOOKUP($E972,'Определяем вид'!$A$2:$B$16,2,0)</f>
        <v>Товар</v>
      </c>
      <c r="D972" s="10" t="s">
        <v>16</v>
      </c>
      <c r="E972" s="10" t="s">
        <v>35</v>
      </c>
      <c r="F972" s="11">
        <v>45692.0</v>
      </c>
      <c r="G972" s="12">
        <f t="shared" si="1"/>
        <v>2</v>
      </c>
      <c r="H972" s="10"/>
      <c r="I972" s="10" t="str">
        <f>IFNA(VLOOKUP($H972,'Промокоды'!$A$2:$B$115,2,0),"")</f>
        <v/>
      </c>
      <c r="J972" s="10" t="str">
        <f>IFNA(VLOOKUP($I972,'Промокоды'!$E$2:$F$8,2,0),"")</f>
        <v/>
      </c>
      <c r="K972" s="10" t="str">
        <f>IFNA(VLOOKUP($H972,'Промокоды'!$A$2:$C$115,3,0),"")</f>
        <v/>
      </c>
      <c r="L972" s="13">
        <f t="shared" si="2"/>
        <v>0</v>
      </c>
      <c r="M972" s="14">
        <v>500.0</v>
      </c>
      <c r="N972" s="14">
        <f t="shared" si="3"/>
        <v>500</v>
      </c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 ht="15.75" customHeight="1">
      <c r="A973" s="10">
        <v>972.0</v>
      </c>
      <c r="B973" s="10" t="s">
        <v>15</v>
      </c>
      <c r="C973" s="10" t="str">
        <f>VLOOKUP($E973,'Определяем вид'!$A$2:$B$16,2,0)</f>
        <v>Услуга</v>
      </c>
      <c r="D973" s="10" t="s">
        <v>16</v>
      </c>
      <c r="E973" s="10" t="s">
        <v>18</v>
      </c>
      <c r="F973" s="11">
        <v>45692.0</v>
      </c>
      <c r="G973" s="12">
        <f t="shared" si="1"/>
        <v>2</v>
      </c>
      <c r="H973" s="10"/>
      <c r="I973" s="10" t="str">
        <f>IFNA(VLOOKUP($H973,'Промокоды'!$A$2:$B$115,2,0),"")</f>
        <v/>
      </c>
      <c r="J973" s="10" t="str">
        <f>IFNA(VLOOKUP($I973,'Промокоды'!$E$2:$F$8,2,0),"")</f>
        <v/>
      </c>
      <c r="K973" s="10" t="str">
        <f>IFNA(VLOOKUP($H973,'Промокоды'!$A$2:$C$115,3,0),"")</f>
        <v/>
      </c>
      <c r="L973" s="13">
        <f t="shared" si="2"/>
        <v>0</v>
      </c>
      <c r="M973" s="14">
        <v>3500.0</v>
      </c>
      <c r="N973" s="14">
        <f t="shared" si="3"/>
        <v>3500</v>
      </c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 ht="15.75" customHeight="1">
      <c r="A974" s="10">
        <v>973.0</v>
      </c>
      <c r="B974" s="10" t="s">
        <v>25</v>
      </c>
      <c r="C974" s="10" t="str">
        <f>VLOOKUP($E974,'Определяем вид'!$A$2:$B$16,2,0)</f>
        <v>Товар</v>
      </c>
      <c r="D974" s="10" t="s">
        <v>16</v>
      </c>
      <c r="E974" s="10" t="s">
        <v>30</v>
      </c>
      <c r="F974" s="11">
        <v>45692.0</v>
      </c>
      <c r="G974" s="12">
        <f t="shared" si="1"/>
        <v>2</v>
      </c>
      <c r="H974" s="10"/>
      <c r="I974" s="10" t="str">
        <f>IFNA(VLOOKUP($H974,'Промокоды'!$A$2:$B$115,2,0),"")</f>
        <v/>
      </c>
      <c r="J974" s="10" t="str">
        <f>IFNA(VLOOKUP($I974,'Промокоды'!$E$2:$F$8,2,0),"")</f>
        <v/>
      </c>
      <c r="K974" s="10" t="str">
        <f>IFNA(VLOOKUP($H974,'Промокоды'!$A$2:$C$115,3,0),"")</f>
        <v/>
      </c>
      <c r="L974" s="13">
        <f t="shared" si="2"/>
        <v>0</v>
      </c>
      <c r="M974" s="14">
        <v>300.0</v>
      </c>
      <c r="N974" s="14">
        <f t="shared" si="3"/>
        <v>300</v>
      </c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 ht="15.75" customHeight="1">
      <c r="A975" s="10">
        <v>974.0</v>
      </c>
      <c r="B975" s="10" t="s">
        <v>15</v>
      </c>
      <c r="C975" s="10" t="str">
        <f>VLOOKUP($E975,'Определяем вид'!$A$2:$B$16,2,0)</f>
        <v>Товар</v>
      </c>
      <c r="D975" s="10" t="s">
        <v>16</v>
      </c>
      <c r="E975" s="10" t="s">
        <v>20</v>
      </c>
      <c r="F975" s="11">
        <v>45692.0</v>
      </c>
      <c r="G975" s="12">
        <f t="shared" si="1"/>
        <v>2</v>
      </c>
      <c r="H975" s="10"/>
      <c r="I975" s="10" t="str">
        <f>IFNA(VLOOKUP($H975,'Промокоды'!$A$2:$B$115,2,0),"")</f>
        <v/>
      </c>
      <c r="J975" s="10" t="str">
        <f>IFNA(VLOOKUP($I975,'Промокоды'!$E$2:$F$8,2,0),"")</f>
        <v/>
      </c>
      <c r="K975" s="10" t="str">
        <f>IFNA(VLOOKUP($H975,'Промокоды'!$A$2:$C$115,3,0),"")</f>
        <v/>
      </c>
      <c r="L975" s="13">
        <f t="shared" si="2"/>
        <v>0</v>
      </c>
      <c r="M975" s="14">
        <v>500.0</v>
      </c>
      <c r="N975" s="14">
        <f t="shared" si="3"/>
        <v>500</v>
      </c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 ht="15.75" customHeight="1">
      <c r="A976" s="10">
        <v>975.0</v>
      </c>
      <c r="B976" s="10" t="s">
        <v>15</v>
      </c>
      <c r="C976" s="10" t="str">
        <f>VLOOKUP($E976,'Определяем вид'!$A$2:$B$16,2,0)</f>
        <v>Услуга</v>
      </c>
      <c r="D976" s="10" t="s">
        <v>16</v>
      </c>
      <c r="E976" s="10" t="s">
        <v>21</v>
      </c>
      <c r="F976" s="11">
        <v>45692.0</v>
      </c>
      <c r="G976" s="12">
        <f t="shared" si="1"/>
        <v>2</v>
      </c>
      <c r="H976" s="10"/>
      <c r="I976" s="10" t="str">
        <f>IFNA(VLOOKUP($H976,'Промокоды'!$A$2:$B$115,2,0),"")</f>
        <v/>
      </c>
      <c r="J976" s="10" t="str">
        <f>IFNA(VLOOKUP($I976,'Промокоды'!$E$2:$F$8,2,0),"")</f>
        <v/>
      </c>
      <c r="K976" s="10" t="str">
        <f>IFNA(VLOOKUP($H976,'Промокоды'!$A$2:$C$115,3,0),"")</f>
        <v/>
      </c>
      <c r="L976" s="13">
        <f t="shared" si="2"/>
        <v>0</v>
      </c>
      <c r="M976" s="14">
        <v>5500.0</v>
      </c>
      <c r="N976" s="14">
        <f t="shared" si="3"/>
        <v>5500</v>
      </c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 ht="15.75" customHeight="1">
      <c r="A977" s="10">
        <v>976.0</v>
      </c>
      <c r="B977" s="10" t="s">
        <v>25</v>
      </c>
      <c r="C977" s="10" t="str">
        <f>VLOOKUP($E977,'Определяем вид'!$A$2:$B$16,2,0)</f>
        <v>Услуга</v>
      </c>
      <c r="D977" s="10" t="s">
        <v>16</v>
      </c>
      <c r="E977" s="10" t="s">
        <v>26</v>
      </c>
      <c r="F977" s="11">
        <v>45692.0</v>
      </c>
      <c r="G977" s="12">
        <f t="shared" si="1"/>
        <v>2</v>
      </c>
      <c r="H977" s="10"/>
      <c r="I977" s="10" t="str">
        <f>IFNA(VLOOKUP($H977,'Промокоды'!$A$2:$B$115,2,0),"")</f>
        <v/>
      </c>
      <c r="J977" s="10" t="str">
        <f>IFNA(VLOOKUP($I977,'Промокоды'!$E$2:$F$8,2,0),"")</f>
        <v/>
      </c>
      <c r="K977" s="10" t="str">
        <f>IFNA(VLOOKUP($H977,'Промокоды'!$A$2:$C$115,3,0),"")</f>
        <v/>
      </c>
      <c r="L977" s="13">
        <f t="shared" si="2"/>
        <v>0</v>
      </c>
      <c r="M977" s="14">
        <v>50000.0</v>
      </c>
      <c r="N977" s="14">
        <f t="shared" si="3"/>
        <v>50000</v>
      </c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 ht="15.75" customHeight="1">
      <c r="A978" s="10">
        <v>977.0</v>
      </c>
      <c r="B978" s="10" t="s">
        <v>15</v>
      </c>
      <c r="C978" s="10" t="str">
        <f>VLOOKUP($E978,'Определяем вид'!$A$2:$B$16,2,0)</f>
        <v>Услуга</v>
      </c>
      <c r="D978" s="16" t="s">
        <v>16</v>
      </c>
      <c r="E978" s="10" t="s">
        <v>18</v>
      </c>
      <c r="F978" s="11">
        <v>45692.0</v>
      </c>
      <c r="G978" s="12">
        <f t="shared" si="1"/>
        <v>2</v>
      </c>
      <c r="H978" s="10"/>
      <c r="I978" s="10" t="str">
        <f>IFNA(VLOOKUP($H978,'Промокоды'!$A$2:$B$115,2,0),"")</f>
        <v/>
      </c>
      <c r="J978" s="10" t="str">
        <f>IFNA(VLOOKUP($I978,'Промокоды'!$E$2:$F$8,2,0),"")</f>
        <v/>
      </c>
      <c r="K978" s="10" t="str">
        <f>IFNA(VLOOKUP($H978,'Промокоды'!$A$2:$C$115,3,0),"")</f>
        <v/>
      </c>
      <c r="L978" s="13">
        <f t="shared" si="2"/>
        <v>0</v>
      </c>
      <c r="M978" s="14">
        <v>3500.0</v>
      </c>
      <c r="N978" s="14">
        <f t="shared" si="3"/>
        <v>3500</v>
      </c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 ht="15.75" customHeight="1">
      <c r="A979" s="10">
        <v>978.0</v>
      </c>
      <c r="B979" s="10" t="s">
        <v>15</v>
      </c>
      <c r="C979" s="10" t="str">
        <f>VLOOKUP($E979,'Определяем вид'!$A$2:$B$16,2,0)</f>
        <v>Услуга</v>
      </c>
      <c r="D979" s="16" t="s">
        <v>16</v>
      </c>
      <c r="E979" s="10" t="s">
        <v>17</v>
      </c>
      <c r="F979" s="11">
        <v>45692.0</v>
      </c>
      <c r="G979" s="12">
        <f t="shared" si="1"/>
        <v>2</v>
      </c>
      <c r="H979" s="10"/>
      <c r="I979" s="10" t="str">
        <f>IFNA(VLOOKUP($H979,'Промокоды'!$A$2:$B$115,2,0),"")</f>
        <v/>
      </c>
      <c r="J979" s="10" t="str">
        <f>IFNA(VLOOKUP($I979,'Промокоды'!$E$2:$F$8,2,0),"")</f>
        <v/>
      </c>
      <c r="K979" s="10" t="str">
        <f>IFNA(VLOOKUP($H979,'Промокоды'!$A$2:$C$115,3,0),"")</f>
        <v/>
      </c>
      <c r="L979" s="13">
        <f t="shared" si="2"/>
        <v>0</v>
      </c>
      <c r="M979" s="14">
        <v>4500.0</v>
      </c>
      <c r="N979" s="14">
        <f t="shared" si="3"/>
        <v>4500</v>
      </c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ht="15.75" customHeight="1">
      <c r="A980" s="10">
        <v>979.0</v>
      </c>
      <c r="B980" s="10" t="s">
        <v>15</v>
      </c>
      <c r="C980" s="10" t="str">
        <f>VLOOKUP($E980,'Определяем вид'!$A$2:$B$16,2,0)</f>
        <v>Услуга</v>
      </c>
      <c r="D980" s="10" t="s">
        <v>16</v>
      </c>
      <c r="E980" s="10" t="s">
        <v>18</v>
      </c>
      <c r="F980" s="11">
        <v>45692.0</v>
      </c>
      <c r="G980" s="12">
        <f t="shared" si="1"/>
        <v>2</v>
      </c>
      <c r="H980" s="10"/>
      <c r="I980" s="10" t="str">
        <f>IFNA(VLOOKUP($H980,'Промокоды'!$A$2:$B$115,2,0),"")</f>
        <v/>
      </c>
      <c r="J980" s="10" t="str">
        <f>IFNA(VLOOKUP($I980,'Промокоды'!$E$2:$F$8,2,0),"")</f>
        <v/>
      </c>
      <c r="K980" s="10" t="str">
        <f>IFNA(VLOOKUP($H980,'Промокоды'!$A$2:$C$115,3,0),"")</f>
        <v/>
      </c>
      <c r="L980" s="13">
        <f t="shared" si="2"/>
        <v>0</v>
      </c>
      <c r="M980" s="14">
        <v>3500.0</v>
      </c>
      <c r="N980" s="14">
        <f t="shared" si="3"/>
        <v>3500</v>
      </c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 ht="15.75" customHeight="1">
      <c r="A981" s="10">
        <v>980.0</v>
      </c>
      <c r="B981" s="10" t="s">
        <v>15</v>
      </c>
      <c r="C981" s="10" t="str">
        <f>VLOOKUP($E981,'Определяем вид'!$A$2:$B$16,2,0)</f>
        <v>Товар</v>
      </c>
      <c r="D981" s="10" t="s">
        <v>16</v>
      </c>
      <c r="E981" s="10" t="s">
        <v>28</v>
      </c>
      <c r="F981" s="11">
        <v>45692.0</v>
      </c>
      <c r="G981" s="12">
        <f t="shared" si="1"/>
        <v>2</v>
      </c>
      <c r="H981" s="10"/>
      <c r="I981" s="10" t="str">
        <f>IFNA(VLOOKUP($H981,'Промокоды'!$A$2:$B$115,2,0),"")</f>
        <v/>
      </c>
      <c r="J981" s="10" t="str">
        <f>IFNA(VLOOKUP($I981,'Промокоды'!$E$2:$F$8,2,0),"")</f>
        <v/>
      </c>
      <c r="K981" s="10" t="str">
        <f>IFNA(VLOOKUP($H981,'Промокоды'!$A$2:$C$115,3,0),"")</f>
        <v/>
      </c>
      <c r="L981" s="13">
        <f t="shared" si="2"/>
        <v>0</v>
      </c>
      <c r="M981" s="14">
        <v>300.0</v>
      </c>
      <c r="N981" s="14">
        <f t="shared" si="3"/>
        <v>300</v>
      </c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 ht="15.75" customHeight="1">
      <c r="A982" s="10">
        <v>981.0</v>
      </c>
      <c r="B982" s="10" t="s">
        <v>15</v>
      </c>
      <c r="C982" s="10" t="str">
        <f>VLOOKUP($E982,'Определяем вид'!$A$2:$B$16,2,0)</f>
        <v>Услуга</v>
      </c>
      <c r="D982" s="10" t="s">
        <v>16</v>
      </c>
      <c r="E982" s="10" t="s">
        <v>21</v>
      </c>
      <c r="F982" s="11">
        <v>45692.0</v>
      </c>
      <c r="G982" s="12">
        <f t="shared" si="1"/>
        <v>2</v>
      </c>
      <c r="H982" s="10"/>
      <c r="I982" s="10" t="str">
        <f>IFNA(VLOOKUP($H982,'Промокоды'!$A$2:$B$115,2,0),"")</f>
        <v/>
      </c>
      <c r="J982" s="10" t="str">
        <f>IFNA(VLOOKUP($I982,'Промокоды'!$E$2:$F$8,2,0),"")</f>
        <v/>
      </c>
      <c r="K982" s="10" t="str">
        <f>IFNA(VLOOKUP($H982,'Промокоды'!$A$2:$C$115,3,0),"")</f>
        <v/>
      </c>
      <c r="L982" s="13">
        <f t="shared" si="2"/>
        <v>0</v>
      </c>
      <c r="M982" s="14">
        <v>5500.0</v>
      </c>
      <c r="N982" s="14">
        <f t="shared" si="3"/>
        <v>5500</v>
      </c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ht="15.75" customHeight="1">
      <c r="A983" s="10">
        <v>982.0</v>
      </c>
      <c r="B983" s="10" t="s">
        <v>15</v>
      </c>
      <c r="C983" s="10" t="str">
        <f>VLOOKUP($E983,'Определяем вид'!$A$2:$B$16,2,0)</f>
        <v>Товар</v>
      </c>
      <c r="D983" s="10" t="s">
        <v>19</v>
      </c>
      <c r="E983" s="10" t="s">
        <v>20</v>
      </c>
      <c r="F983" s="11">
        <v>45692.0</v>
      </c>
      <c r="G983" s="12">
        <f t="shared" si="1"/>
        <v>2</v>
      </c>
      <c r="H983" s="10"/>
      <c r="I983" s="10" t="str">
        <f>IFNA(VLOOKUP($H983,'Промокоды'!$A$2:$B$115,2,0),"")</f>
        <v/>
      </c>
      <c r="J983" s="10" t="str">
        <f>IFNA(VLOOKUP($I983,'Промокоды'!$E$2:$F$8,2,0),"")</f>
        <v/>
      </c>
      <c r="K983" s="10" t="str">
        <f>IFNA(VLOOKUP($H983,'Промокоды'!$A$2:$C$115,3,0),"")</f>
        <v/>
      </c>
      <c r="L983" s="13">
        <f t="shared" si="2"/>
        <v>0</v>
      </c>
      <c r="M983" s="14">
        <v>500.0</v>
      </c>
      <c r="N983" s="14">
        <f t="shared" si="3"/>
        <v>500</v>
      </c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 ht="15.75" customHeight="1">
      <c r="A984" s="10">
        <v>983.0</v>
      </c>
      <c r="B984" s="10" t="s">
        <v>15</v>
      </c>
      <c r="C984" s="10" t="str">
        <f>VLOOKUP($E984,'Определяем вид'!$A$2:$B$16,2,0)</f>
        <v>Услуга</v>
      </c>
      <c r="D984" s="10" t="s">
        <v>16</v>
      </c>
      <c r="E984" s="10" t="s">
        <v>18</v>
      </c>
      <c r="F984" s="11">
        <v>45692.0</v>
      </c>
      <c r="G984" s="12">
        <f t="shared" si="1"/>
        <v>2</v>
      </c>
      <c r="H984" s="10"/>
      <c r="I984" s="10" t="str">
        <f>IFNA(VLOOKUP($H984,'Промокоды'!$A$2:$B$115,2,0),"")</f>
        <v/>
      </c>
      <c r="J984" s="10" t="str">
        <f>IFNA(VLOOKUP($I984,'Промокоды'!$E$2:$F$8,2,0),"")</f>
        <v/>
      </c>
      <c r="K984" s="10" t="str">
        <f>IFNA(VLOOKUP($H984,'Промокоды'!$A$2:$C$115,3,0),"")</f>
        <v/>
      </c>
      <c r="L984" s="13">
        <f t="shared" si="2"/>
        <v>0</v>
      </c>
      <c r="M984" s="14">
        <v>3500.0</v>
      </c>
      <c r="N984" s="14">
        <f t="shared" si="3"/>
        <v>3500</v>
      </c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 ht="15.75" customHeight="1">
      <c r="A985" s="10">
        <v>984.0</v>
      </c>
      <c r="B985" s="10" t="s">
        <v>25</v>
      </c>
      <c r="C985" s="10" t="str">
        <f>VLOOKUP($E985,'Определяем вид'!$A$2:$B$16,2,0)</f>
        <v>Товар</v>
      </c>
      <c r="D985" s="10" t="s">
        <v>19</v>
      </c>
      <c r="E985" s="10" t="s">
        <v>30</v>
      </c>
      <c r="F985" s="11">
        <v>45692.0</v>
      </c>
      <c r="G985" s="12">
        <f t="shared" si="1"/>
        <v>2</v>
      </c>
      <c r="H985" s="10"/>
      <c r="I985" s="10" t="str">
        <f>IFNA(VLOOKUP($H985,'Промокоды'!$A$2:$B$115,2,0),"")</f>
        <v/>
      </c>
      <c r="J985" s="10" t="str">
        <f>IFNA(VLOOKUP($I985,'Промокоды'!$E$2:$F$8,2,0),"")</f>
        <v/>
      </c>
      <c r="K985" s="10" t="str">
        <f>IFNA(VLOOKUP($H985,'Промокоды'!$A$2:$C$115,3,0),"")</f>
        <v/>
      </c>
      <c r="L985" s="13">
        <f t="shared" si="2"/>
        <v>0</v>
      </c>
      <c r="M985" s="14">
        <v>300.0</v>
      </c>
      <c r="N985" s="14">
        <f t="shared" si="3"/>
        <v>300</v>
      </c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 ht="15.75" customHeight="1">
      <c r="A986" s="10">
        <v>985.0</v>
      </c>
      <c r="B986" s="10" t="s">
        <v>25</v>
      </c>
      <c r="C986" s="10" t="str">
        <f>VLOOKUP($E986,'Определяем вид'!$A$2:$B$16,2,0)</f>
        <v>Товар</v>
      </c>
      <c r="D986" s="10" t="s">
        <v>16</v>
      </c>
      <c r="E986" s="10" t="s">
        <v>30</v>
      </c>
      <c r="F986" s="11">
        <v>45692.0</v>
      </c>
      <c r="G986" s="12">
        <f t="shared" si="1"/>
        <v>2</v>
      </c>
      <c r="H986" s="10"/>
      <c r="I986" s="10" t="str">
        <f>IFNA(VLOOKUP($H986,'Промокоды'!$A$2:$B$115,2,0),"")</f>
        <v/>
      </c>
      <c r="J986" s="10" t="str">
        <f>IFNA(VLOOKUP($I986,'Промокоды'!$E$2:$F$8,2,0),"")</f>
        <v/>
      </c>
      <c r="K986" s="10" t="str">
        <f>IFNA(VLOOKUP($H986,'Промокоды'!$A$2:$C$115,3,0),"")</f>
        <v/>
      </c>
      <c r="L986" s="13">
        <f t="shared" si="2"/>
        <v>0</v>
      </c>
      <c r="M986" s="14">
        <v>300.0</v>
      </c>
      <c r="N986" s="14">
        <f t="shared" si="3"/>
        <v>300</v>
      </c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 ht="15.75" customHeight="1">
      <c r="A987" s="10">
        <v>986.0</v>
      </c>
      <c r="B987" s="10" t="s">
        <v>15</v>
      </c>
      <c r="C987" s="10" t="str">
        <f>VLOOKUP($E987,'Определяем вид'!$A$2:$B$16,2,0)</f>
        <v>Услуга</v>
      </c>
      <c r="D987" s="10" t="s">
        <v>19</v>
      </c>
      <c r="E987" s="10" t="s">
        <v>21</v>
      </c>
      <c r="F987" s="11">
        <v>45692.0</v>
      </c>
      <c r="G987" s="12">
        <f t="shared" si="1"/>
        <v>2</v>
      </c>
      <c r="H987" s="10"/>
      <c r="I987" s="10" t="str">
        <f>IFNA(VLOOKUP($H987,'Промокоды'!$A$2:$B$115,2,0),"")</f>
        <v/>
      </c>
      <c r="J987" s="10" t="str">
        <f>IFNA(VLOOKUP($I987,'Промокоды'!$E$2:$F$8,2,0),"")</f>
        <v/>
      </c>
      <c r="K987" s="10" t="str">
        <f>IFNA(VLOOKUP($H987,'Промокоды'!$A$2:$C$115,3,0),"")</f>
        <v/>
      </c>
      <c r="L987" s="13">
        <f t="shared" si="2"/>
        <v>0</v>
      </c>
      <c r="M987" s="14">
        <v>5500.0</v>
      </c>
      <c r="N987" s="14">
        <f t="shared" si="3"/>
        <v>5500</v>
      </c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 ht="15.75" customHeight="1">
      <c r="A988" s="10">
        <v>987.0</v>
      </c>
      <c r="B988" s="10" t="s">
        <v>25</v>
      </c>
      <c r="C988" s="10" t="str">
        <f>VLOOKUP($E988,'Определяем вид'!$A$2:$B$16,2,0)</f>
        <v>Товар</v>
      </c>
      <c r="D988" s="10" t="s">
        <v>16</v>
      </c>
      <c r="E988" s="10" t="s">
        <v>35</v>
      </c>
      <c r="F988" s="11">
        <v>45692.0</v>
      </c>
      <c r="G988" s="12">
        <f t="shared" si="1"/>
        <v>2</v>
      </c>
      <c r="H988" s="10"/>
      <c r="I988" s="10" t="str">
        <f>IFNA(VLOOKUP($H988,'Промокоды'!$A$2:$B$115,2,0),"")</f>
        <v/>
      </c>
      <c r="J988" s="10" t="str">
        <f>IFNA(VLOOKUP($I988,'Промокоды'!$E$2:$F$8,2,0),"")</f>
        <v/>
      </c>
      <c r="K988" s="10" t="str">
        <f>IFNA(VLOOKUP($H988,'Промокоды'!$A$2:$C$115,3,0),"")</f>
        <v/>
      </c>
      <c r="L988" s="13">
        <f t="shared" si="2"/>
        <v>0</v>
      </c>
      <c r="M988" s="14">
        <v>500.0</v>
      </c>
      <c r="N988" s="14">
        <f t="shared" si="3"/>
        <v>500</v>
      </c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 ht="15.75" customHeight="1">
      <c r="A989" s="10">
        <v>988.0</v>
      </c>
      <c r="B989" s="10" t="s">
        <v>25</v>
      </c>
      <c r="C989" s="10" t="str">
        <f>VLOOKUP($E989,'Определяем вид'!$A$2:$B$16,2,0)</f>
        <v>Товар</v>
      </c>
      <c r="D989" s="10" t="s">
        <v>16</v>
      </c>
      <c r="E989" s="10" t="s">
        <v>33</v>
      </c>
      <c r="F989" s="11">
        <v>45692.0</v>
      </c>
      <c r="G989" s="12">
        <f t="shared" si="1"/>
        <v>2</v>
      </c>
      <c r="H989" s="10"/>
      <c r="I989" s="10" t="str">
        <f>IFNA(VLOOKUP($H989,'Промокоды'!$A$2:$B$115,2,0),"")</f>
        <v/>
      </c>
      <c r="J989" s="10" t="str">
        <f>IFNA(VLOOKUP($I989,'Промокоды'!$E$2:$F$8,2,0),"")</f>
        <v/>
      </c>
      <c r="K989" s="10" t="str">
        <f>IFNA(VLOOKUP($H989,'Промокоды'!$A$2:$C$115,3,0),"")</f>
        <v/>
      </c>
      <c r="L989" s="13">
        <f t="shared" si="2"/>
        <v>0</v>
      </c>
      <c r="M989" s="14">
        <v>1000.0</v>
      </c>
      <c r="N989" s="14">
        <f t="shared" si="3"/>
        <v>1000</v>
      </c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 ht="15.75" customHeight="1">
      <c r="A990" s="10">
        <v>989.0</v>
      </c>
      <c r="B990" s="10" t="s">
        <v>15</v>
      </c>
      <c r="C990" s="10" t="str">
        <f>VLOOKUP($E990,'Определяем вид'!$A$2:$B$16,2,0)</f>
        <v>Услуга</v>
      </c>
      <c r="D990" s="10" t="s">
        <v>16</v>
      </c>
      <c r="E990" s="10" t="s">
        <v>18</v>
      </c>
      <c r="F990" s="11">
        <v>45692.0</v>
      </c>
      <c r="G990" s="12">
        <f t="shared" si="1"/>
        <v>2</v>
      </c>
      <c r="H990" s="10"/>
      <c r="I990" s="10" t="str">
        <f>IFNA(VLOOKUP($H990,'Промокоды'!$A$2:$B$115,2,0),"")</f>
        <v/>
      </c>
      <c r="J990" s="10" t="str">
        <f>IFNA(VLOOKUP($I990,'Промокоды'!$E$2:$F$8,2,0),"")</f>
        <v/>
      </c>
      <c r="K990" s="10" t="str">
        <f>IFNA(VLOOKUP($H990,'Промокоды'!$A$2:$C$115,3,0),"")</f>
        <v/>
      </c>
      <c r="L990" s="13">
        <f t="shared" si="2"/>
        <v>0</v>
      </c>
      <c r="M990" s="14">
        <v>3500.0</v>
      </c>
      <c r="N990" s="14">
        <f t="shared" si="3"/>
        <v>3500</v>
      </c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 ht="15.75" customHeight="1">
      <c r="A991" s="10">
        <v>990.0</v>
      </c>
      <c r="B991" s="10" t="s">
        <v>15</v>
      </c>
      <c r="C991" s="10" t="str">
        <f>VLOOKUP($E991,'Определяем вид'!$A$2:$B$16,2,0)</f>
        <v>Услуга</v>
      </c>
      <c r="D991" s="10" t="s">
        <v>16</v>
      </c>
      <c r="E991" s="10" t="s">
        <v>17</v>
      </c>
      <c r="F991" s="11">
        <v>45692.0</v>
      </c>
      <c r="G991" s="12">
        <f t="shared" si="1"/>
        <v>2</v>
      </c>
      <c r="H991" s="10"/>
      <c r="I991" s="10" t="str">
        <f>IFNA(VLOOKUP($H991,'Промокоды'!$A$2:$B$115,2,0),"")</f>
        <v/>
      </c>
      <c r="J991" s="10" t="str">
        <f>IFNA(VLOOKUP($I991,'Промокоды'!$E$2:$F$8,2,0),"")</f>
        <v/>
      </c>
      <c r="K991" s="10" t="str">
        <f>IFNA(VLOOKUP($H991,'Промокоды'!$A$2:$C$115,3,0),"")</f>
        <v/>
      </c>
      <c r="L991" s="13">
        <f t="shared" si="2"/>
        <v>0</v>
      </c>
      <c r="M991" s="14">
        <v>4500.0</v>
      </c>
      <c r="N991" s="14">
        <f t="shared" si="3"/>
        <v>4500</v>
      </c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 ht="15.75" customHeight="1">
      <c r="A992" s="10">
        <v>991.0</v>
      </c>
      <c r="B992" s="10" t="s">
        <v>15</v>
      </c>
      <c r="C992" s="10" t="str">
        <f>VLOOKUP($E992,'Определяем вид'!$A$2:$B$16,2,0)</f>
        <v>Товар</v>
      </c>
      <c r="D992" s="10" t="s">
        <v>19</v>
      </c>
      <c r="E992" s="10" t="s">
        <v>20</v>
      </c>
      <c r="F992" s="11">
        <v>45692.0</v>
      </c>
      <c r="G992" s="12">
        <f t="shared" si="1"/>
        <v>2</v>
      </c>
      <c r="H992" s="10"/>
      <c r="I992" s="10" t="str">
        <f>IFNA(VLOOKUP($H992,'Промокоды'!$A$2:$B$115,2,0),"")</f>
        <v/>
      </c>
      <c r="J992" s="10" t="str">
        <f>IFNA(VLOOKUP($I992,'Промокоды'!$E$2:$F$8,2,0),"")</f>
        <v/>
      </c>
      <c r="K992" s="10" t="str">
        <f>IFNA(VLOOKUP($H992,'Промокоды'!$A$2:$C$115,3,0),"")</f>
        <v/>
      </c>
      <c r="L992" s="13">
        <f t="shared" si="2"/>
        <v>0</v>
      </c>
      <c r="M992" s="14">
        <v>500.0</v>
      </c>
      <c r="N992" s="14">
        <f t="shared" si="3"/>
        <v>500</v>
      </c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 ht="15.75" customHeight="1">
      <c r="A993" s="10">
        <v>992.0</v>
      </c>
      <c r="B993" s="10" t="s">
        <v>15</v>
      </c>
      <c r="C993" s="10" t="str">
        <f>VLOOKUP($E993,'Определяем вид'!$A$2:$B$16,2,0)</f>
        <v>Услуга</v>
      </c>
      <c r="D993" s="10" t="s">
        <v>19</v>
      </c>
      <c r="E993" s="10" t="s">
        <v>21</v>
      </c>
      <c r="F993" s="11">
        <v>45692.0</v>
      </c>
      <c r="G993" s="12">
        <f t="shared" si="1"/>
        <v>2</v>
      </c>
      <c r="H993" s="10"/>
      <c r="I993" s="10" t="str">
        <f>IFNA(VLOOKUP($H993,'Промокоды'!$A$2:$B$115,2,0),"")</f>
        <v/>
      </c>
      <c r="J993" s="10" t="str">
        <f>IFNA(VLOOKUP($I993,'Промокоды'!$E$2:$F$8,2,0),"")</f>
        <v/>
      </c>
      <c r="K993" s="10" t="str">
        <f>IFNA(VLOOKUP($H993,'Промокоды'!$A$2:$C$115,3,0),"")</f>
        <v/>
      </c>
      <c r="L993" s="13">
        <f t="shared" si="2"/>
        <v>0</v>
      </c>
      <c r="M993" s="14">
        <v>5500.0</v>
      </c>
      <c r="N993" s="14">
        <f t="shared" si="3"/>
        <v>5500</v>
      </c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 ht="15.75" customHeight="1">
      <c r="A994" s="10">
        <v>993.0</v>
      </c>
      <c r="B994" s="10" t="s">
        <v>15</v>
      </c>
      <c r="C994" s="10" t="str">
        <f>VLOOKUP($E994,'Определяем вид'!$A$2:$B$16,2,0)</f>
        <v>Услуга</v>
      </c>
      <c r="D994" s="10" t="s">
        <v>16</v>
      </c>
      <c r="E994" s="10" t="s">
        <v>18</v>
      </c>
      <c r="F994" s="11">
        <v>45692.0</v>
      </c>
      <c r="G994" s="12">
        <f t="shared" si="1"/>
        <v>2</v>
      </c>
      <c r="H994" s="10"/>
      <c r="I994" s="10" t="str">
        <f>IFNA(VLOOKUP($H994,'Промокоды'!$A$2:$B$115,2,0),"")</f>
        <v/>
      </c>
      <c r="J994" s="10" t="str">
        <f>IFNA(VLOOKUP($I994,'Промокоды'!$E$2:$F$8,2,0),"")</f>
        <v/>
      </c>
      <c r="K994" s="10" t="str">
        <f>IFNA(VLOOKUP($H994,'Промокоды'!$A$2:$C$115,3,0),"")</f>
        <v/>
      </c>
      <c r="L994" s="13">
        <f t="shared" si="2"/>
        <v>0</v>
      </c>
      <c r="M994" s="14">
        <v>3500.0</v>
      </c>
      <c r="N994" s="14">
        <f t="shared" si="3"/>
        <v>3500</v>
      </c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 ht="15.75" customHeight="1">
      <c r="A995" s="10">
        <v>994.0</v>
      </c>
      <c r="B995" s="10" t="s">
        <v>15</v>
      </c>
      <c r="C995" s="10" t="str">
        <f>VLOOKUP($E995,'Определяем вид'!$A$2:$B$16,2,0)</f>
        <v>Услуга</v>
      </c>
      <c r="D995" s="10" t="s">
        <v>16</v>
      </c>
      <c r="E995" s="10" t="s">
        <v>18</v>
      </c>
      <c r="F995" s="11">
        <v>45692.0</v>
      </c>
      <c r="G995" s="12">
        <f t="shared" si="1"/>
        <v>2</v>
      </c>
      <c r="H995" s="10"/>
      <c r="I995" s="10" t="str">
        <f>IFNA(VLOOKUP($H995,'Промокоды'!$A$2:$B$115,2,0),"")</f>
        <v/>
      </c>
      <c r="J995" s="10" t="str">
        <f>IFNA(VLOOKUP($I995,'Промокоды'!$E$2:$F$8,2,0),"")</f>
        <v/>
      </c>
      <c r="K995" s="10" t="str">
        <f>IFNA(VLOOKUP($H995,'Промокоды'!$A$2:$C$115,3,0),"")</f>
        <v/>
      </c>
      <c r="L995" s="13">
        <f t="shared" si="2"/>
        <v>0</v>
      </c>
      <c r="M995" s="14">
        <v>3500.0</v>
      </c>
      <c r="N995" s="14">
        <f t="shared" si="3"/>
        <v>3500</v>
      </c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 ht="15.75" customHeight="1">
      <c r="A996" s="10">
        <v>995.0</v>
      </c>
      <c r="B996" s="10" t="s">
        <v>15</v>
      </c>
      <c r="C996" s="10" t="str">
        <f>VLOOKUP($E996,'Определяем вид'!$A$2:$B$16,2,0)</f>
        <v>Услуга</v>
      </c>
      <c r="D996" s="10" t="s">
        <v>16</v>
      </c>
      <c r="E996" s="10" t="s">
        <v>18</v>
      </c>
      <c r="F996" s="11">
        <v>45692.0</v>
      </c>
      <c r="G996" s="12">
        <f t="shared" si="1"/>
        <v>2</v>
      </c>
      <c r="H996" s="10"/>
      <c r="I996" s="10" t="str">
        <f>IFNA(VLOOKUP($H996,'Промокоды'!$A$2:$B$115,2,0),"")</f>
        <v/>
      </c>
      <c r="J996" s="10" t="str">
        <f>IFNA(VLOOKUP($I996,'Промокоды'!$E$2:$F$8,2,0),"")</f>
        <v/>
      </c>
      <c r="K996" s="10" t="str">
        <f>IFNA(VLOOKUP($H996,'Промокоды'!$A$2:$C$115,3,0),"")</f>
        <v/>
      </c>
      <c r="L996" s="13">
        <f t="shared" si="2"/>
        <v>0</v>
      </c>
      <c r="M996" s="14">
        <v>3500.0</v>
      </c>
      <c r="N996" s="14">
        <f t="shared" si="3"/>
        <v>3500</v>
      </c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 ht="15.75" customHeight="1">
      <c r="A997" s="10">
        <v>996.0</v>
      </c>
      <c r="B997" s="10" t="s">
        <v>25</v>
      </c>
      <c r="C997" s="10" t="str">
        <f>VLOOKUP($E997,'Определяем вид'!$A$2:$B$16,2,0)</f>
        <v>Товар</v>
      </c>
      <c r="D997" s="10" t="s">
        <v>19</v>
      </c>
      <c r="E997" s="10" t="s">
        <v>30</v>
      </c>
      <c r="F997" s="11">
        <v>45692.0</v>
      </c>
      <c r="G997" s="12">
        <f t="shared" si="1"/>
        <v>2</v>
      </c>
      <c r="H997" s="10"/>
      <c r="I997" s="10" t="str">
        <f>IFNA(VLOOKUP($H997,'Промокоды'!$A$2:$B$115,2,0),"")</f>
        <v/>
      </c>
      <c r="J997" s="10" t="str">
        <f>IFNA(VLOOKUP($I997,'Промокоды'!$E$2:$F$8,2,0),"")</f>
        <v/>
      </c>
      <c r="K997" s="10" t="str">
        <f>IFNA(VLOOKUP($H997,'Промокоды'!$A$2:$C$115,3,0),"")</f>
        <v/>
      </c>
      <c r="L997" s="13">
        <f t="shared" si="2"/>
        <v>0</v>
      </c>
      <c r="M997" s="14">
        <v>300.0</v>
      </c>
      <c r="N997" s="14">
        <f t="shared" si="3"/>
        <v>300</v>
      </c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 ht="15.75" customHeight="1">
      <c r="A998" s="10">
        <v>997.0</v>
      </c>
      <c r="B998" s="10" t="s">
        <v>15</v>
      </c>
      <c r="C998" s="10" t="str">
        <f>VLOOKUP($E998,'Определяем вид'!$A$2:$B$16,2,0)</f>
        <v>Товар</v>
      </c>
      <c r="D998" s="10" t="s">
        <v>16</v>
      </c>
      <c r="E998" s="10" t="s">
        <v>23</v>
      </c>
      <c r="F998" s="11">
        <v>45693.0</v>
      </c>
      <c r="G998" s="12">
        <f t="shared" si="1"/>
        <v>2</v>
      </c>
      <c r="H998" s="10"/>
      <c r="I998" s="10" t="str">
        <f>IFNA(VLOOKUP($H998,'Промокоды'!$A$2:$B$115,2,0),"")</f>
        <v/>
      </c>
      <c r="J998" s="10" t="str">
        <f>IFNA(VLOOKUP($I998,'Промокоды'!$E$2:$F$8,2,0),"")</f>
        <v/>
      </c>
      <c r="K998" s="10" t="str">
        <f>IFNA(VLOOKUP($H998,'Промокоды'!$A$2:$C$115,3,0),"")</f>
        <v/>
      </c>
      <c r="L998" s="13">
        <f t="shared" si="2"/>
        <v>0</v>
      </c>
      <c r="M998" s="14">
        <v>1000.0</v>
      </c>
      <c r="N998" s="14">
        <f t="shared" si="3"/>
        <v>1000</v>
      </c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 ht="15.75" customHeight="1">
      <c r="A999" s="10">
        <v>998.0</v>
      </c>
      <c r="B999" s="10" t="s">
        <v>15</v>
      </c>
      <c r="C999" s="10" t="str">
        <f>VLOOKUP($E999,'Определяем вид'!$A$2:$B$16,2,0)</f>
        <v>Услуга</v>
      </c>
      <c r="D999" s="10" t="s">
        <v>16</v>
      </c>
      <c r="E999" s="10" t="s">
        <v>18</v>
      </c>
      <c r="F999" s="11">
        <v>45693.0</v>
      </c>
      <c r="G999" s="12">
        <f t="shared" si="1"/>
        <v>2</v>
      </c>
      <c r="H999" s="10"/>
      <c r="I999" s="10" t="str">
        <f>IFNA(VLOOKUP($H999,'Промокоды'!$A$2:$B$115,2,0),"")</f>
        <v/>
      </c>
      <c r="J999" s="10" t="str">
        <f>IFNA(VLOOKUP($I999,'Промокоды'!$E$2:$F$8,2,0),"")</f>
        <v/>
      </c>
      <c r="K999" s="10" t="str">
        <f>IFNA(VLOOKUP($H999,'Промокоды'!$A$2:$C$115,3,0),"")</f>
        <v/>
      </c>
      <c r="L999" s="13">
        <f t="shared" si="2"/>
        <v>0</v>
      </c>
      <c r="M999" s="14">
        <v>3500.0</v>
      </c>
      <c r="N999" s="14">
        <f t="shared" si="3"/>
        <v>3500</v>
      </c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 ht="15.75" customHeight="1">
      <c r="A1000" s="10">
        <v>999.0</v>
      </c>
      <c r="B1000" s="10" t="s">
        <v>15</v>
      </c>
      <c r="C1000" s="10" t="str">
        <f>VLOOKUP($E1000,'Определяем вид'!$A$2:$B$16,2,0)</f>
        <v>Услуга</v>
      </c>
      <c r="D1000" s="10" t="s">
        <v>19</v>
      </c>
      <c r="E1000" s="10" t="s">
        <v>21</v>
      </c>
      <c r="F1000" s="11">
        <v>45693.0</v>
      </c>
      <c r="G1000" s="12">
        <f t="shared" si="1"/>
        <v>2</v>
      </c>
      <c r="H1000" s="10"/>
      <c r="I1000" s="10" t="str">
        <f>IFNA(VLOOKUP($H1000,'Промокоды'!$A$2:$B$115,2,0),"")</f>
        <v/>
      </c>
      <c r="J1000" s="10" t="str">
        <f>IFNA(VLOOKUP($I1000,'Промокоды'!$E$2:$F$8,2,0),"")</f>
        <v/>
      </c>
      <c r="K1000" s="10" t="str">
        <f>IFNA(VLOOKUP($H1000,'Промокоды'!$A$2:$C$115,3,0),"")</f>
        <v/>
      </c>
      <c r="L1000" s="13">
        <f t="shared" si="2"/>
        <v>0</v>
      </c>
      <c r="M1000" s="14">
        <v>5500.0</v>
      </c>
      <c r="N1000" s="14">
        <f t="shared" si="3"/>
        <v>5500</v>
      </c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 ht="15.75" customHeight="1">
      <c r="A1001" s="10">
        <v>1000.0</v>
      </c>
      <c r="B1001" s="10" t="s">
        <v>15</v>
      </c>
      <c r="C1001" s="10" t="str">
        <f>VLOOKUP($E1001,'Определяем вид'!$A$2:$B$16,2,0)</f>
        <v>Услуга</v>
      </c>
      <c r="D1001" s="10" t="s">
        <v>16</v>
      </c>
      <c r="E1001" s="10" t="s">
        <v>18</v>
      </c>
      <c r="F1001" s="11">
        <v>45693.0</v>
      </c>
      <c r="G1001" s="12">
        <f t="shared" si="1"/>
        <v>2</v>
      </c>
      <c r="H1001" s="10"/>
      <c r="I1001" s="10" t="str">
        <f>IFNA(VLOOKUP($H1001,'Промокоды'!$A$2:$B$115,2,0),"")</f>
        <v/>
      </c>
      <c r="J1001" s="10" t="str">
        <f>IFNA(VLOOKUP($I1001,'Промокоды'!$E$2:$F$8,2,0),"")</f>
        <v/>
      </c>
      <c r="K1001" s="10" t="str">
        <f>IFNA(VLOOKUP($H1001,'Промокоды'!$A$2:$C$115,3,0),"")</f>
        <v/>
      </c>
      <c r="L1001" s="13">
        <f t="shared" si="2"/>
        <v>0</v>
      </c>
      <c r="M1001" s="14">
        <v>3500.0</v>
      </c>
      <c r="N1001" s="14">
        <f t="shared" si="3"/>
        <v>3500</v>
      </c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</row>
    <row r="1002" ht="15.75" customHeight="1">
      <c r="A1002" s="10">
        <v>1001.0</v>
      </c>
      <c r="B1002" s="10" t="s">
        <v>15</v>
      </c>
      <c r="C1002" s="10" t="str">
        <f>VLOOKUP($E1002,'Определяем вид'!$A$2:$B$16,2,0)</f>
        <v>Услуга</v>
      </c>
      <c r="D1002" s="10" t="s">
        <v>16</v>
      </c>
      <c r="E1002" s="10" t="s">
        <v>17</v>
      </c>
      <c r="F1002" s="11">
        <v>45693.0</v>
      </c>
      <c r="G1002" s="12">
        <f t="shared" si="1"/>
        <v>2</v>
      </c>
      <c r="H1002" s="10"/>
      <c r="I1002" s="10" t="str">
        <f>IFNA(VLOOKUP($H1002,'Промокоды'!$A$2:$B$115,2,0),"")</f>
        <v/>
      </c>
      <c r="J1002" s="10" t="str">
        <f>IFNA(VLOOKUP($I1002,'Промокоды'!$E$2:$F$8,2,0),"")</f>
        <v/>
      </c>
      <c r="K1002" s="10" t="str">
        <f>IFNA(VLOOKUP($H1002,'Промокоды'!$A$2:$C$115,3,0),"")</f>
        <v/>
      </c>
      <c r="L1002" s="13">
        <f t="shared" si="2"/>
        <v>0</v>
      </c>
      <c r="M1002" s="14">
        <v>4500.0</v>
      </c>
      <c r="N1002" s="14">
        <f t="shared" si="3"/>
        <v>4500</v>
      </c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</row>
    <row r="1003" ht="15.75" customHeight="1">
      <c r="A1003" s="10">
        <v>1002.0</v>
      </c>
      <c r="B1003" s="10" t="s">
        <v>15</v>
      </c>
      <c r="C1003" s="10" t="str">
        <f>VLOOKUP($E1003,'Определяем вид'!$A$2:$B$16,2,0)</f>
        <v>Товар</v>
      </c>
      <c r="D1003" s="10" t="s">
        <v>19</v>
      </c>
      <c r="E1003" s="10" t="s">
        <v>20</v>
      </c>
      <c r="F1003" s="11">
        <v>45693.0</v>
      </c>
      <c r="G1003" s="12">
        <f t="shared" si="1"/>
        <v>2</v>
      </c>
      <c r="H1003" s="10"/>
      <c r="I1003" s="10" t="str">
        <f>IFNA(VLOOKUP($H1003,'Промокоды'!$A$2:$B$115,2,0),"")</f>
        <v/>
      </c>
      <c r="J1003" s="10" t="str">
        <f>IFNA(VLOOKUP($I1003,'Промокоды'!$E$2:$F$8,2,0),"")</f>
        <v/>
      </c>
      <c r="K1003" s="10" t="str">
        <f>IFNA(VLOOKUP($H1003,'Промокоды'!$A$2:$C$115,3,0),"")</f>
        <v/>
      </c>
      <c r="L1003" s="13">
        <f t="shared" si="2"/>
        <v>0</v>
      </c>
      <c r="M1003" s="14">
        <v>500.0</v>
      </c>
      <c r="N1003" s="14">
        <f t="shared" si="3"/>
        <v>500</v>
      </c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</row>
    <row r="1004" ht="15.75" customHeight="1">
      <c r="A1004" s="10">
        <v>1003.0</v>
      </c>
      <c r="B1004" s="10" t="s">
        <v>25</v>
      </c>
      <c r="C1004" s="10" t="str">
        <f>VLOOKUP($E1004,'Определяем вид'!$A$2:$B$16,2,0)</f>
        <v>Услуга</v>
      </c>
      <c r="D1004" s="10" t="s">
        <v>16</v>
      </c>
      <c r="E1004" s="10" t="s">
        <v>42</v>
      </c>
      <c r="F1004" s="11">
        <v>45693.0</v>
      </c>
      <c r="G1004" s="12">
        <f t="shared" si="1"/>
        <v>2</v>
      </c>
      <c r="H1004" s="10"/>
      <c r="I1004" s="10" t="str">
        <f>IFNA(VLOOKUP($H1004,'Промокоды'!$A$2:$B$115,2,0),"")</f>
        <v/>
      </c>
      <c r="J1004" s="10" t="str">
        <f>IFNA(VLOOKUP($I1004,'Промокоды'!$E$2:$F$8,2,0),"")</f>
        <v/>
      </c>
      <c r="K1004" s="10" t="str">
        <f>IFNA(VLOOKUP($H1004,'Промокоды'!$A$2:$C$115,3,0),"")</f>
        <v/>
      </c>
      <c r="L1004" s="13">
        <f t="shared" si="2"/>
        <v>0</v>
      </c>
      <c r="M1004" s="14">
        <v>75350.0</v>
      </c>
      <c r="N1004" s="14">
        <f t="shared" si="3"/>
        <v>75350</v>
      </c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</row>
    <row r="1005" ht="15.75" customHeight="1">
      <c r="A1005" s="10">
        <v>1004.0</v>
      </c>
      <c r="B1005" s="10" t="s">
        <v>25</v>
      </c>
      <c r="C1005" s="10" t="str">
        <f>VLOOKUP($E1005,'Определяем вид'!$A$2:$B$16,2,0)</f>
        <v>Услуга</v>
      </c>
      <c r="D1005" s="10" t="s">
        <v>16</v>
      </c>
      <c r="E1005" s="10" t="s">
        <v>42</v>
      </c>
      <c r="F1005" s="11">
        <v>45693.0</v>
      </c>
      <c r="G1005" s="12">
        <f t="shared" si="1"/>
        <v>2</v>
      </c>
      <c r="H1005" s="10"/>
      <c r="I1005" s="10" t="str">
        <f>IFNA(VLOOKUP($H1005,'Промокоды'!$A$2:$B$115,2,0),"")</f>
        <v/>
      </c>
      <c r="J1005" s="10" t="str">
        <f>IFNA(VLOOKUP($I1005,'Промокоды'!$E$2:$F$8,2,0),"")</f>
        <v/>
      </c>
      <c r="K1005" s="10" t="str">
        <f>IFNA(VLOOKUP($H1005,'Промокоды'!$A$2:$C$115,3,0),"")</f>
        <v/>
      </c>
      <c r="L1005" s="13">
        <f t="shared" si="2"/>
        <v>0</v>
      </c>
      <c r="M1005" s="14">
        <v>75350.0</v>
      </c>
      <c r="N1005" s="14">
        <f t="shared" si="3"/>
        <v>75350</v>
      </c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</row>
    <row r="1006" ht="15.75" customHeight="1">
      <c r="A1006" s="10">
        <v>1005.0</v>
      </c>
      <c r="B1006" s="10" t="s">
        <v>25</v>
      </c>
      <c r="C1006" s="10" t="str">
        <f>VLOOKUP($E1006,'Определяем вид'!$A$2:$B$16,2,0)</f>
        <v>Услуга</v>
      </c>
      <c r="D1006" s="10" t="s">
        <v>16</v>
      </c>
      <c r="E1006" s="10" t="s">
        <v>42</v>
      </c>
      <c r="F1006" s="11">
        <v>45693.0</v>
      </c>
      <c r="G1006" s="12">
        <f t="shared" si="1"/>
        <v>2</v>
      </c>
      <c r="H1006" s="10"/>
      <c r="I1006" s="10" t="str">
        <f>IFNA(VLOOKUP($H1006,'Промокоды'!$A$2:$B$115,2,0),"")</f>
        <v/>
      </c>
      <c r="J1006" s="10" t="str">
        <f>IFNA(VLOOKUP($I1006,'Промокоды'!$E$2:$F$8,2,0),"")</f>
        <v/>
      </c>
      <c r="K1006" s="10" t="str">
        <f>IFNA(VLOOKUP($H1006,'Промокоды'!$A$2:$C$115,3,0),"")</f>
        <v/>
      </c>
      <c r="L1006" s="13">
        <f t="shared" si="2"/>
        <v>0</v>
      </c>
      <c r="M1006" s="14">
        <v>75350.0</v>
      </c>
      <c r="N1006" s="14">
        <f t="shared" si="3"/>
        <v>75350</v>
      </c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</row>
    <row r="1007" ht="15.75" customHeight="1">
      <c r="A1007" s="10">
        <v>1006.0</v>
      </c>
      <c r="B1007" s="10" t="s">
        <v>25</v>
      </c>
      <c r="C1007" s="10" t="str">
        <f>VLOOKUP($E1007,'Определяем вид'!$A$2:$B$16,2,0)</f>
        <v>Услуга</v>
      </c>
      <c r="D1007" s="10" t="s">
        <v>16</v>
      </c>
      <c r="E1007" s="10" t="s">
        <v>42</v>
      </c>
      <c r="F1007" s="11">
        <v>45693.0</v>
      </c>
      <c r="G1007" s="12">
        <f t="shared" si="1"/>
        <v>2</v>
      </c>
      <c r="H1007" s="10"/>
      <c r="I1007" s="10" t="str">
        <f>IFNA(VLOOKUP($H1007,'Промокоды'!$A$2:$B$115,2,0),"")</f>
        <v/>
      </c>
      <c r="J1007" s="10" t="str">
        <f>IFNA(VLOOKUP($I1007,'Промокоды'!$E$2:$F$8,2,0),"")</f>
        <v/>
      </c>
      <c r="K1007" s="10" t="str">
        <f>IFNA(VLOOKUP($H1007,'Промокоды'!$A$2:$C$115,3,0),"")</f>
        <v/>
      </c>
      <c r="L1007" s="13">
        <f t="shared" si="2"/>
        <v>0</v>
      </c>
      <c r="M1007" s="14">
        <v>75350.0</v>
      </c>
      <c r="N1007" s="14">
        <f t="shared" si="3"/>
        <v>75350</v>
      </c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</row>
    <row r="1008" ht="15.75" customHeight="1">
      <c r="A1008" s="10">
        <v>1007.0</v>
      </c>
      <c r="B1008" s="10" t="s">
        <v>25</v>
      </c>
      <c r="C1008" s="10" t="str">
        <f>VLOOKUP($E1008,'Определяем вид'!$A$2:$B$16,2,0)</f>
        <v>Услуга</v>
      </c>
      <c r="D1008" s="10" t="s">
        <v>16</v>
      </c>
      <c r="E1008" s="10" t="s">
        <v>42</v>
      </c>
      <c r="F1008" s="11">
        <v>45693.0</v>
      </c>
      <c r="G1008" s="12">
        <f t="shared" si="1"/>
        <v>2</v>
      </c>
      <c r="H1008" s="10"/>
      <c r="I1008" s="10" t="str">
        <f>IFNA(VLOOKUP($H1008,'Промокоды'!$A$2:$B$115,2,0),"")</f>
        <v/>
      </c>
      <c r="J1008" s="10" t="str">
        <f>IFNA(VLOOKUP($I1008,'Промокоды'!$E$2:$F$8,2,0),"")</f>
        <v/>
      </c>
      <c r="K1008" s="10" t="str">
        <f>IFNA(VLOOKUP($H1008,'Промокоды'!$A$2:$C$115,3,0),"")</f>
        <v/>
      </c>
      <c r="L1008" s="13">
        <f t="shared" si="2"/>
        <v>0</v>
      </c>
      <c r="M1008" s="14">
        <v>75350.0</v>
      </c>
      <c r="N1008" s="14">
        <f t="shared" si="3"/>
        <v>75350</v>
      </c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</row>
    <row r="1009" ht="15.75" customHeight="1">
      <c r="A1009" s="10">
        <v>1008.0</v>
      </c>
      <c r="B1009" s="10" t="s">
        <v>25</v>
      </c>
      <c r="C1009" s="10" t="str">
        <f>VLOOKUP($E1009,'Определяем вид'!$A$2:$B$16,2,0)</f>
        <v>Услуга</v>
      </c>
      <c r="D1009" s="10" t="s">
        <v>16</v>
      </c>
      <c r="E1009" s="10" t="s">
        <v>42</v>
      </c>
      <c r="F1009" s="11">
        <v>45693.0</v>
      </c>
      <c r="G1009" s="12">
        <f t="shared" si="1"/>
        <v>2</v>
      </c>
      <c r="H1009" s="10"/>
      <c r="I1009" s="10" t="str">
        <f>IFNA(VLOOKUP($H1009,'Промокоды'!$A$2:$B$115,2,0),"")</f>
        <v/>
      </c>
      <c r="J1009" s="10" t="str">
        <f>IFNA(VLOOKUP($I1009,'Промокоды'!$E$2:$F$8,2,0),"")</f>
        <v/>
      </c>
      <c r="K1009" s="10" t="str">
        <f>IFNA(VLOOKUP($H1009,'Промокоды'!$A$2:$C$115,3,0),"")</f>
        <v/>
      </c>
      <c r="L1009" s="13">
        <f t="shared" si="2"/>
        <v>0</v>
      </c>
      <c r="M1009" s="14">
        <v>75350.0</v>
      </c>
      <c r="N1009" s="14">
        <f t="shared" si="3"/>
        <v>75350</v>
      </c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</row>
    <row r="1010" ht="15.75" customHeight="1">
      <c r="A1010" s="10">
        <v>1009.0</v>
      </c>
      <c r="B1010" s="10" t="s">
        <v>25</v>
      </c>
      <c r="C1010" s="10" t="str">
        <f>VLOOKUP($E1010,'Определяем вид'!$A$2:$B$16,2,0)</f>
        <v>Услуга</v>
      </c>
      <c r="D1010" s="10" t="s">
        <v>16</v>
      </c>
      <c r="E1010" s="10" t="s">
        <v>42</v>
      </c>
      <c r="F1010" s="11">
        <v>45693.0</v>
      </c>
      <c r="G1010" s="12">
        <f t="shared" si="1"/>
        <v>2</v>
      </c>
      <c r="H1010" s="10"/>
      <c r="I1010" s="10" t="str">
        <f>IFNA(VLOOKUP($H1010,'Промокоды'!$A$2:$B$115,2,0),"")</f>
        <v/>
      </c>
      <c r="J1010" s="10" t="str">
        <f>IFNA(VLOOKUP($I1010,'Промокоды'!$E$2:$F$8,2,0),"")</f>
        <v/>
      </c>
      <c r="K1010" s="10" t="str">
        <f>IFNA(VLOOKUP($H1010,'Промокоды'!$A$2:$C$115,3,0),"")</f>
        <v/>
      </c>
      <c r="L1010" s="13">
        <f t="shared" si="2"/>
        <v>0</v>
      </c>
      <c r="M1010" s="14">
        <v>75350.0</v>
      </c>
      <c r="N1010" s="14">
        <f t="shared" si="3"/>
        <v>75350</v>
      </c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</row>
    <row r="1011" ht="15.75" customHeight="1">
      <c r="A1011" s="10">
        <v>1010.0</v>
      </c>
      <c r="B1011" s="10" t="s">
        <v>25</v>
      </c>
      <c r="C1011" s="10" t="str">
        <f>VLOOKUP($E1011,'Определяем вид'!$A$2:$B$16,2,0)</f>
        <v>Услуга</v>
      </c>
      <c r="D1011" s="10" t="s">
        <v>16</v>
      </c>
      <c r="E1011" s="10" t="s">
        <v>42</v>
      </c>
      <c r="F1011" s="11">
        <v>45693.0</v>
      </c>
      <c r="G1011" s="12">
        <f t="shared" si="1"/>
        <v>2</v>
      </c>
      <c r="H1011" s="10"/>
      <c r="I1011" s="10" t="str">
        <f>IFNA(VLOOKUP($H1011,'Промокоды'!$A$2:$B$115,2,0),"")</f>
        <v/>
      </c>
      <c r="J1011" s="10" t="str">
        <f>IFNA(VLOOKUP($I1011,'Промокоды'!$E$2:$F$8,2,0),"")</f>
        <v/>
      </c>
      <c r="K1011" s="10" t="str">
        <f>IFNA(VLOOKUP($H1011,'Промокоды'!$A$2:$C$115,3,0),"")</f>
        <v/>
      </c>
      <c r="L1011" s="13">
        <f t="shared" si="2"/>
        <v>0</v>
      </c>
      <c r="M1011" s="14">
        <v>75350.0</v>
      </c>
      <c r="N1011" s="14">
        <f t="shared" si="3"/>
        <v>75350</v>
      </c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</row>
    <row r="1012" ht="15.75" customHeight="1">
      <c r="A1012" s="10">
        <v>1011.0</v>
      </c>
      <c r="B1012" s="10" t="s">
        <v>25</v>
      </c>
      <c r="C1012" s="10" t="str">
        <f>VLOOKUP($E1012,'Определяем вид'!$A$2:$B$16,2,0)</f>
        <v>Услуга</v>
      </c>
      <c r="D1012" s="10" t="s">
        <v>16</v>
      </c>
      <c r="E1012" s="10" t="s">
        <v>84</v>
      </c>
      <c r="F1012" s="11">
        <v>45693.0</v>
      </c>
      <c r="G1012" s="12">
        <f t="shared" si="1"/>
        <v>2</v>
      </c>
      <c r="H1012" s="10"/>
      <c r="I1012" s="10" t="str">
        <f>IFNA(VLOOKUP($H1012,'Промокоды'!$A$2:$B$115,2,0),"")</f>
        <v/>
      </c>
      <c r="J1012" s="10" t="str">
        <f>IFNA(VLOOKUP($I1012,'Промокоды'!$E$2:$F$8,2,0),"")</f>
        <v/>
      </c>
      <c r="K1012" s="10" t="str">
        <f>IFNA(VLOOKUP($H1012,'Промокоды'!$A$2:$C$115,3,0),"")</f>
        <v/>
      </c>
      <c r="L1012" s="13">
        <f t="shared" si="2"/>
        <v>0</v>
      </c>
      <c r="M1012" s="14">
        <v>15000.0</v>
      </c>
      <c r="N1012" s="14">
        <f t="shared" si="3"/>
        <v>15000</v>
      </c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</row>
    <row r="1013" ht="15.75" customHeight="1">
      <c r="A1013" s="10">
        <v>1012.0</v>
      </c>
      <c r="B1013" s="10" t="s">
        <v>25</v>
      </c>
      <c r="C1013" s="10" t="str">
        <f>VLOOKUP($E1013,'Определяем вид'!$A$2:$B$16,2,0)</f>
        <v>Услуга</v>
      </c>
      <c r="D1013" s="10" t="s">
        <v>16</v>
      </c>
      <c r="E1013" s="10" t="s">
        <v>85</v>
      </c>
      <c r="F1013" s="11">
        <v>45693.0</v>
      </c>
      <c r="G1013" s="12">
        <f t="shared" si="1"/>
        <v>2</v>
      </c>
      <c r="H1013" s="10"/>
      <c r="I1013" s="10" t="str">
        <f>IFNA(VLOOKUP($H1013,'Промокоды'!$A$2:$B$115,2,0),"")</f>
        <v/>
      </c>
      <c r="J1013" s="10" t="str">
        <f>IFNA(VLOOKUP($I1013,'Промокоды'!$E$2:$F$8,2,0),"")</f>
        <v/>
      </c>
      <c r="K1013" s="10" t="str">
        <f>IFNA(VLOOKUP($H1013,'Промокоды'!$A$2:$C$115,3,0),"")</f>
        <v/>
      </c>
      <c r="L1013" s="13">
        <f t="shared" si="2"/>
        <v>0</v>
      </c>
      <c r="M1013" s="14">
        <v>56700.0</v>
      </c>
      <c r="N1013" s="14">
        <f t="shared" si="3"/>
        <v>56700</v>
      </c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</row>
    <row r="1014" ht="15.75" customHeight="1">
      <c r="A1014" s="10">
        <v>1013.0</v>
      </c>
      <c r="B1014" s="10" t="s">
        <v>15</v>
      </c>
      <c r="C1014" s="10" t="str">
        <f>VLOOKUP($E1014,'Определяем вид'!$A$2:$B$16,2,0)</f>
        <v>Услуга</v>
      </c>
      <c r="D1014" s="10" t="s">
        <v>19</v>
      </c>
      <c r="E1014" s="10" t="s">
        <v>21</v>
      </c>
      <c r="F1014" s="11">
        <v>45693.0</v>
      </c>
      <c r="G1014" s="12">
        <f t="shared" si="1"/>
        <v>2</v>
      </c>
      <c r="H1014" s="10"/>
      <c r="I1014" s="10" t="str">
        <f>IFNA(VLOOKUP($H1014,'Промокоды'!$A$2:$B$115,2,0),"")</f>
        <v/>
      </c>
      <c r="J1014" s="10" t="str">
        <f>IFNA(VLOOKUP($I1014,'Промокоды'!$E$2:$F$8,2,0),"")</f>
        <v/>
      </c>
      <c r="K1014" s="10" t="str">
        <f>IFNA(VLOOKUP($H1014,'Промокоды'!$A$2:$C$115,3,0),"")</f>
        <v/>
      </c>
      <c r="L1014" s="13">
        <f t="shared" si="2"/>
        <v>0</v>
      </c>
      <c r="M1014" s="14">
        <v>5500.0</v>
      </c>
      <c r="N1014" s="14">
        <f t="shared" si="3"/>
        <v>5500</v>
      </c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</row>
    <row r="1015" ht="15.75" customHeight="1">
      <c r="A1015" s="10">
        <v>1014.0</v>
      </c>
      <c r="B1015" s="10" t="s">
        <v>15</v>
      </c>
      <c r="C1015" s="10" t="str">
        <f>VLOOKUP($E1015,'Определяем вид'!$A$2:$B$16,2,0)</f>
        <v>Товар</v>
      </c>
      <c r="D1015" s="10" t="s">
        <v>19</v>
      </c>
      <c r="E1015" s="10" t="s">
        <v>23</v>
      </c>
      <c r="F1015" s="11">
        <v>45693.0</v>
      </c>
      <c r="G1015" s="12">
        <f t="shared" si="1"/>
        <v>2</v>
      </c>
      <c r="H1015" s="10"/>
      <c r="I1015" s="10" t="str">
        <f>IFNA(VLOOKUP($H1015,'Промокоды'!$A$2:$B$115,2,0),"")</f>
        <v/>
      </c>
      <c r="J1015" s="10" t="str">
        <f>IFNA(VLOOKUP($I1015,'Промокоды'!$E$2:$F$8,2,0),"")</f>
        <v/>
      </c>
      <c r="K1015" s="10" t="str">
        <f>IFNA(VLOOKUP($H1015,'Промокоды'!$A$2:$C$115,3,0),"")</f>
        <v/>
      </c>
      <c r="L1015" s="13">
        <f t="shared" si="2"/>
        <v>0</v>
      </c>
      <c r="M1015" s="14">
        <v>1000.0</v>
      </c>
      <c r="N1015" s="14">
        <f t="shared" si="3"/>
        <v>1000</v>
      </c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</row>
    <row r="1016" ht="15.75" customHeight="1">
      <c r="A1016" s="10">
        <v>1015.0</v>
      </c>
      <c r="B1016" s="10" t="s">
        <v>25</v>
      </c>
      <c r="C1016" s="10" t="str">
        <f>VLOOKUP($E1016,'Определяем вид'!$A$2:$B$16,2,0)</f>
        <v>Товар</v>
      </c>
      <c r="D1016" s="10" t="s">
        <v>16</v>
      </c>
      <c r="E1016" s="10" t="s">
        <v>35</v>
      </c>
      <c r="F1016" s="11">
        <v>45693.0</v>
      </c>
      <c r="G1016" s="12">
        <f t="shared" si="1"/>
        <v>2</v>
      </c>
      <c r="H1016" s="10"/>
      <c r="I1016" s="10" t="str">
        <f>IFNA(VLOOKUP($H1016,'Промокоды'!$A$2:$B$115,2,0),"")</f>
        <v/>
      </c>
      <c r="J1016" s="10" t="str">
        <f>IFNA(VLOOKUP($I1016,'Промокоды'!$E$2:$F$8,2,0),"")</f>
        <v/>
      </c>
      <c r="K1016" s="10" t="str">
        <f>IFNA(VLOOKUP($H1016,'Промокоды'!$A$2:$C$115,3,0),"")</f>
        <v/>
      </c>
      <c r="L1016" s="13">
        <f t="shared" si="2"/>
        <v>0</v>
      </c>
      <c r="M1016" s="14">
        <v>500.0</v>
      </c>
      <c r="N1016" s="14">
        <f t="shared" si="3"/>
        <v>500</v>
      </c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</row>
    <row r="1017" ht="15.75" customHeight="1">
      <c r="A1017" s="10">
        <v>1016.0</v>
      </c>
      <c r="B1017" s="10" t="s">
        <v>15</v>
      </c>
      <c r="C1017" s="10" t="str">
        <f>VLOOKUP($E1017,'Определяем вид'!$A$2:$B$16,2,0)</f>
        <v>Услуга</v>
      </c>
      <c r="D1017" s="10" t="s">
        <v>16</v>
      </c>
      <c r="E1017" s="10" t="s">
        <v>18</v>
      </c>
      <c r="F1017" s="11">
        <v>45693.0</v>
      </c>
      <c r="G1017" s="12">
        <f t="shared" si="1"/>
        <v>2</v>
      </c>
      <c r="H1017" s="10"/>
      <c r="I1017" s="10" t="str">
        <f>IFNA(VLOOKUP($H1017,'Промокоды'!$A$2:$B$115,2,0),"")</f>
        <v/>
      </c>
      <c r="J1017" s="10" t="str">
        <f>IFNA(VLOOKUP($I1017,'Промокоды'!$E$2:$F$8,2,0),"")</f>
        <v/>
      </c>
      <c r="K1017" s="10" t="str">
        <f>IFNA(VLOOKUP($H1017,'Промокоды'!$A$2:$C$115,3,0),"")</f>
        <v/>
      </c>
      <c r="L1017" s="13">
        <f t="shared" si="2"/>
        <v>0</v>
      </c>
      <c r="M1017" s="14">
        <v>3500.0</v>
      </c>
      <c r="N1017" s="14">
        <f t="shared" si="3"/>
        <v>3500</v>
      </c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</row>
    <row r="1018" ht="15.75" customHeight="1">
      <c r="A1018" s="10">
        <v>1017.0</v>
      </c>
      <c r="B1018" s="10" t="s">
        <v>25</v>
      </c>
      <c r="C1018" s="10" t="str">
        <f>VLOOKUP($E1018,'Определяем вид'!$A$2:$B$16,2,0)</f>
        <v>Товар</v>
      </c>
      <c r="D1018" s="10" t="s">
        <v>16</v>
      </c>
      <c r="E1018" s="10" t="s">
        <v>30</v>
      </c>
      <c r="F1018" s="11">
        <v>45693.0</v>
      </c>
      <c r="G1018" s="12">
        <f t="shared" si="1"/>
        <v>2</v>
      </c>
      <c r="H1018" s="10"/>
      <c r="I1018" s="10" t="str">
        <f>IFNA(VLOOKUP($H1018,'Промокоды'!$A$2:$B$115,2,0),"")</f>
        <v/>
      </c>
      <c r="J1018" s="10" t="str">
        <f>IFNA(VLOOKUP($I1018,'Промокоды'!$E$2:$F$8,2,0),"")</f>
        <v/>
      </c>
      <c r="K1018" s="10" t="str">
        <f>IFNA(VLOOKUP($H1018,'Промокоды'!$A$2:$C$115,3,0),"")</f>
        <v/>
      </c>
      <c r="L1018" s="13">
        <f t="shared" si="2"/>
        <v>0</v>
      </c>
      <c r="M1018" s="14">
        <v>300.0</v>
      </c>
      <c r="N1018" s="14">
        <f t="shared" si="3"/>
        <v>300</v>
      </c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</row>
    <row r="1019" ht="15.75" customHeight="1">
      <c r="A1019" s="10">
        <v>1018.0</v>
      </c>
      <c r="B1019" s="10" t="s">
        <v>15</v>
      </c>
      <c r="C1019" s="10" t="str">
        <f>VLOOKUP($E1019,'Определяем вид'!$A$2:$B$16,2,0)</f>
        <v>Услуга</v>
      </c>
      <c r="D1019" s="10" t="s">
        <v>16</v>
      </c>
      <c r="E1019" s="10" t="s">
        <v>18</v>
      </c>
      <c r="F1019" s="11">
        <v>45693.0</v>
      </c>
      <c r="G1019" s="12">
        <f t="shared" si="1"/>
        <v>2</v>
      </c>
      <c r="H1019" s="10" t="s">
        <v>136</v>
      </c>
      <c r="I1019" s="10">
        <f>IFNA(VLOOKUP($H1019,'Промокоды'!$A$2:$B$115,2,0),"")</f>
        <v>4</v>
      </c>
      <c r="J1019" s="10" t="str">
        <f>IFNA(VLOOKUP($I1019,'Промокоды'!$E$2:$F$8,2,0),"")</f>
        <v>Посты в Telegram</v>
      </c>
      <c r="K1019" s="10">
        <f>IFNA(VLOOKUP($H1019,'Промокоды'!$A$2:$C$115,3,0),"")</f>
        <v>0.5</v>
      </c>
      <c r="L1019" s="13">
        <f t="shared" si="2"/>
        <v>1750</v>
      </c>
      <c r="M1019" s="14">
        <v>3500.0</v>
      </c>
      <c r="N1019" s="14">
        <f t="shared" si="3"/>
        <v>1750</v>
      </c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</row>
    <row r="1020" ht="15.75" customHeight="1">
      <c r="A1020" s="10">
        <v>1019.0</v>
      </c>
      <c r="B1020" s="10" t="s">
        <v>15</v>
      </c>
      <c r="C1020" s="10" t="str">
        <f>VLOOKUP($E1020,'Определяем вид'!$A$2:$B$16,2,0)</f>
        <v>Услуга</v>
      </c>
      <c r="D1020" s="10" t="s">
        <v>16</v>
      </c>
      <c r="E1020" s="10" t="s">
        <v>21</v>
      </c>
      <c r="F1020" s="11">
        <v>45693.0</v>
      </c>
      <c r="G1020" s="12">
        <f t="shared" si="1"/>
        <v>2</v>
      </c>
      <c r="H1020" s="10"/>
      <c r="I1020" s="10" t="str">
        <f>IFNA(VLOOKUP($H1020,'Промокоды'!$A$2:$B$115,2,0),"")</f>
        <v/>
      </c>
      <c r="J1020" s="10" t="str">
        <f>IFNA(VLOOKUP($I1020,'Промокоды'!$E$2:$F$8,2,0),"")</f>
        <v/>
      </c>
      <c r="K1020" s="10" t="str">
        <f>IFNA(VLOOKUP($H1020,'Промокоды'!$A$2:$C$115,3,0),"")</f>
        <v/>
      </c>
      <c r="L1020" s="13">
        <f t="shared" si="2"/>
        <v>0</v>
      </c>
      <c r="M1020" s="14">
        <v>5500.0</v>
      </c>
      <c r="N1020" s="14">
        <f t="shared" si="3"/>
        <v>5500</v>
      </c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</row>
    <row r="1021" ht="15.75" customHeight="1">
      <c r="A1021" s="10">
        <v>1020.0</v>
      </c>
      <c r="B1021" s="10" t="s">
        <v>15</v>
      </c>
      <c r="C1021" s="10" t="str">
        <f>VLOOKUP($E1021,'Определяем вид'!$A$2:$B$16,2,0)</f>
        <v>Услуга</v>
      </c>
      <c r="D1021" s="10" t="s">
        <v>16</v>
      </c>
      <c r="E1021" s="10" t="s">
        <v>17</v>
      </c>
      <c r="F1021" s="11">
        <v>45693.0</v>
      </c>
      <c r="G1021" s="12">
        <f t="shared" si="1"/>
        <v>2</v>
      </c>
      <c r="H1021" s="10"/>
      <c r="I1021" s="10" t="str">
        <f>IFNA(VLOOKUP($H1021,'Промокоды'!$A$2:$B$115,2,0),"")</f>
        <v/>
      </c>
      <c r="J1021" s="10" t="str">
        <f>IFNA(VLOOKUP($I1021,'Промокоды'!$E$2:$F$8,2,0),"")</f>
        <v/>
      </c>
      <c r="K1021" s="10" t="str">
        <f>IFNA(VLOOKUP($H1021,'Промокоды'!$A$2:$C$115,3,0),"")</f>
        <v/>
      </c>
      <c r="L1021" s="13">
        <f t="shared" si="2"/>
        <v>0</v>
      </c>
      <c r="M1021" s="14">
        <v>4500.0</v>
      </c>
      <c r="N1021" s="14">
        <f t="shared" si="3"/>
        <v>4500</v>
      </c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</row>
    <row r="1022" ht="15.75" customHeight="1">
      <c r="A1022" s="10">
        <v>1021.0</v>
      </c>
      <c r="B1022" s="10" t="s">
        <v>25</v>
      </c>
      <c r="C1022" s="10" t="str">
        <f>VLOOKUP($E1022,'Определяем вид'!$A$2:$B$16,2,0)</f>
        <v>Товар</v>
      </c>
      <c r="D1022" s="10" t="s">
        <v>16</v>
      </c>
      <c r="E1022" s="10" t="s">
        <v>30</v>
      </c>
      <c r="F1022" s="11">
        <v>45693.0</v>
      </c>
      <c r="G1022" s="12">
        <f t="shared" si="1"/>
        <v>2</v>
      </c>
      <c r="H1022" s="10"/>
      <c r="I1022" s="10" t="str">
        <f>IFNA(VLOOKUP($H1022,'Промокоды'!$A$2:$B$115,2,0),"")</f>
        <v/>
      </c>
      <c r="J1022" s="10" t="str">
        <f>IFNA(VLOOKUP($I1022,'Промокоды'!$E$2:$F$8,2,0),"")</f>
        <v/>
      </c>
      <c r="K1022" s="10" t="str">
        <f>IFNA(VLOOKUP($H1022,'Промокоды'!$A$2:$C$115,3,0),"")</f>
        <v/>
      </c>
      <c r="L1022" s="13">
        <f t="shared" si="2"/>
        <v>0</v>
      </c>
      <c r="M1022" s="14">
        <v>300.0</v>
      </c>
      <c r="N1022" s="14">
        <f t="shared" si="3"/>
        <v>300</v>
      </c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</row>
    <row r="1023" ht="15.75" customHeight="1">
      <c r="A1023" s="10">
        <v>1022.0</v>
      </c>
      <c r="B1023" s="10" t="s">
        <v>15</v>
      </c>
      <c r="C1023" s="10" t="str">
        <f>VLOOKUP($E1023,'Определяем вид'!$A$2:$B$16,2,0)</f>
        <v>Услуга</v>
      </c>
      <c r="D1023" s="10" t="s">
        <v>16</v>
      </c>
      <c r="E1023" s="10" t="s">
        <v>21</v>
      </c>
      <c r="F1023" s="11">
        <v>45693.0</v>
      </c>
      <c r="G1023" s="12">
        <f t="shared" si="1"/>
        <v>2</v>
      </c>
      <c r="H1023" s="10"/>
      <c r="I1023" s="10" t="str">
        <f>IFNA(VLOOKUP($H1023,'Промокоды'!$A$2:$B$115,2,0),"")</f>
        <v/>
      </c>
      <c r="J1023" s="10" t="str">
        <f>IFNA(VLOOKUP($I1023,'Промокоды'!$E$2:$F$8,2,0),"")</f>
        <v/>
      </c>
      <c r="K1023" s="10" t="str">
        <f>IFNA(VLOOKUP($H1023,'Промокоды'!$A$2:$C$115,3,0),"")</f>
        <v/>
      </c>
      <c r="L1023" s="13">
        <f t="shared" si="2"/>
        <v>0</v>
      </c>
      <c r="M1023" s="14">
        <v>5500.0</v>
      </c>
      <c r="N1023" s="14">
        <f t="shared" si="3"/>
        <v>5500</v>
      </c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</row>
    <row r="1024" ht="15.75" customHeight="1">
      <c r="A1024" s="10">
        <v>1023.0</v>
      </c>
      <c r="B1024" s="10" t="s">
        <v>15</v>
      </c>
      <c r="C1024" s="10" t="str">
        <f>VLOOKUP($E1024,'Определяем вид'!$A$2:$B$16,2,0)</f>
        <v>Услуга</v>
      </c>
      <c r="D1024" s="10" t="s">
        <v>16</v>
      </c>
      <c r="E1024" s="10" t="s">
        <v>18</v>
      </c>
      <c r="F1024" s="11">
        <v>45693.0</v>
      </c>
      <c r="G1024" s="12">
        <f t="shared" si="1"/>
        <v>2</v>
      </c>
      <c r="H1024" s="10" t="s">
        <v>137</v>
      </c>
      <c r="I1024" s="10">
        <f>IFNA(VLOOKUP($H1024,'Промокоды'!$A$2:$B$115,2,0),"")</f>
        <v>3</v>
      </c>
      <c r="J1024" s="10" t="str">
        <f>IFNA(VLOOKUP($I1024,'Промокоды'!$E$2:$F$8,2,0),"")</f>
        <v>Поисковые запросы в Яндексе</v>
      </c>
      <c r="K1024" s="10">
        <f>IFNA(VLOOKUP($H1024,'Промокоды'!$A$2:$C$115,3,0),"")</f>
        <v>0.05</v>
      </c>
      <c r="L1024" s="13">
        <f t="shared" si="2"/>
        <v>175</v>
      </c>
      <c r="M1024" s="14">
        <v>3500.0</v>
      </c>
      <c r="N1024" s="14">
        <f t="shared" si="3"/>
        <v>3325</v>
      </c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</row>
    <row r="1025" ht="15.75" customHeight="1">
      <c r="A1025" s="10">
        <v>1024.0</v>
      </c>
      <c r="B1025" s="10" t="s">
        <v>15</v>
      </c>
      <c r="C1025" s="10" t="str">
        <f>VLOOKUP($E1025,'Определяем вид'!$A$2:$B$16,2,0)</f>
        <v>Услуга</v>
      </c>
      <c r="D1025" s="10" t="s">
        <v>16</v>
      </c>
      <c r="E1025" s="10" t="s">
        <v>17</v>
      </c>
      <c r="F1025" s="11">
        <v>45693.0</v>
      </c>
      <c r="G1025" s="12">
        <f t="shared" si="1"/>
        <v>2</v>
      </c>
      <c r="H1025" s="10"/>
      <c r="I1025" s="10" t="str">
        <f>IFNA(VLOOKUP($H1025,'Промокоды'!$A$2:$B$115,2,0),"")</f>
        <v/>
      </c>
      <c r="J1025" s="10" t="str">
        <f>IFNA(VLOOKUP($I1025,'Промокоды'!$E$2:$F$8,2,0),"")</f>
        <v/>
      </c>
      <c r="K1025" s="10" t="str">
        <f>IFNA(VLOOKUP($H1025,'Промокоды'!$A$2:$C$115,3,0),"")</f>
        <v/>
      </c>
      <c r="L1025" s="13">
        <f t="shared" si="2"/>
        <v>0</v>
      </c>
      <c r="M1025" s="14">
        <v>4500.0</v>
      </c>
      <c r="N1025" s="14">
        <f t="shared" si="3"/>
        <v>4500</v>
      </c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</row>
    <row r="1026" ht="15.75" customHeight="1">
      <c r="A1026" s="10">
        <v>1025.0</v>
      </c>
      <c r="B1026" s="10" t="s">
        <v>25</v>
      </c>
      <c r="C1026" s="10" t="str">
        <f>VLOOKUP($E1026,'Определяем вид'!$A$2:$B$16,2,0)</f>
        <v>Товар</v>
      </c>
      <c r="D1026" s="16" t="s">
        <v>16</v>
      </c>
      <c r="E1026" s="10" t="s">
        <v>35</v>
      </c>
      <c r="F1026" s="11">
        <v>45693.0</v>
      </c>
      <c r="G1026" s="12">
        <f t="shared" si="1"/>
        <v>2</v>
      </c>
      <c r="H1026" s="10"/>
      <c r="I1026" s="10" t="str">
        <f>IFNA(VLOOKUP($H1026,'Промокоды'!$A$2:$B$115,2,0),"")</f>
        <v/>
      </c>
      <c r="J1026" s="10" t="str">
        <f>IFNA(VLOOKUP($I1026,'Промокоды'!$E$2:$F$8,2,0),"")</f>
        <v/>
      </c>
      <c r="K1026" s="10" t="str">
        <f>IFNA(VLOOKUP($H1026,'Промокоды'!$A$2:$C$115,3,0),"")</f>
        <v/>
      </c>
      <c r="L1026" s="13">
        <f t="shared" si="2"/>
        <v>0</v>
      </c>
      <c r="M1026" s="14">
        <v>500.0</v>
      </c>
      <c r="N1026" s="14">
        <f t="shared" si="3"/>
        <v>500</v>
      </c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</row>
    <row r="1027" ht="15.75" customHeight="1">
      <c r="A1027" s="10">
        <v>1026.0</v>
      </c>
      <c r="B1027" s="10" t="s">
        <v>15</v>
      </c>
      <c r="C1027" s="10" t="str">
        <f>VLOOKUP($E1027,'Определяем вид'!$A$2:$B$16,2,0)</f>
        <v>Услуга</v>
      </c>
      <c r="D1027" s="10" t="s">
        <v>16</v>
      </c>
      <c r="E1027" s="10" t="s">
        <v>17</v>
      </c>
      <c r="F1027" s="11">
        <v>45693.0</v>
      </c>
      <c r="G1027" s="12">
        <f t="shared" si="1"/>
        <v>2</v>
      </c>
      <c r="H1027" s="10"/>
      <c r="I1027" s="10" t="str">
        <f>IFNA(VLOOKUP($H1027,'Промокоды'!$A$2:$B$115,2,0),"")</f>
        <v/>
      </c>
      <c r="J1027" s="10" t="str">
        <f>IFNA(VLOOKUP($I1027,'Промокоды'!$E$2:$F$8,2,0),"")</f>
        <v/>
      </c>
      <c r="K1027" s="10" t="str">
        <f>IFNA(VLOOKUP($H1027,'Промокоды'!$A$2:$C$115,3,0),"")</f>
        <v/>
      </c>
      <c r="L1027" s="13">
        <f t="shared" si="2"/>
        <v>0</v>
      </c>
      <c r="M1027" s="14">
        <v>4500.0</v>
      </c>
      <c r="N1027" s="14">
        <f t="shared" si="3"/>
        <v>4500</v>
      </c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</row>
    <row r="1028" ht="15.75" customHeight="1">
      <c r="A1028" s="10">
        <v>1027.0</v>
      </c>
      <c r="B1028" s="10" t="s">
        <v>15</v>
      </c>
      <c r="C1028" s="10" t="str">
        <f>VLOOKUP($E1028,'Определяем вид'!$A$2:$B$16,2,0)</f>
        <v>Услуга</v>
      </c>
      <c r="D1028" s="10" t="s">
        <v>16</v>
      </c>
      <c r="E1028" s="10" t="s">
        <v>21</v>
      </c>
      <c r="F1028" s="11">
        <v>45693.0</v>
      </c>
      <c r="G1028" s="12">
        <f t="shared" si="1"/>
        <v>2</v>
      </c>
      <c r="H1028" s="10"/>
      <c r="I1028" s="10" t="str">
        <f>IFNA(VLOOKUP($H1028,'Промокоды'!$A$2:$B$115,2,0),"")</f>
        <v/>
      </c>
      <c r="J1028" s="10" t="str">
        <f>IFNA(VLOOKUP($I1028,'Промокоды'!$E$2:$F$8,2,0),"")</f>
        <v/>
      </c>
      <c r="K1028" s="10" t="str">
        <f>IFNA(VLOOKUP($H1028,'Промокоды'!$A$2:$C$115,3,0),"")</f>
        <v/>
      </c>
      <c r="L1028" s="13">
        <f t="shared" si="2"/>
        <v>0</v>
      </c>
      <c r="M1028" s="14">
        <v>5500.0</v>
      </c>
      <c r="N1028" s="14">
        <f t="shared" si="3"/>
        <v>5500</v>
      </c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</row>
    <row r="1029" ht="15.75" customHeight="1">
      <c r="A1029" s="10">
        <v>1028.0</v>
      </c>
      <c r="B1029" s="10" t="s">
        <v>15</v>
      </c>
      <c r="C1029" s="10" t="str">
        <f>VLOOKUP($E1029,'Определяем вид'!$A$2:$B$16,2,0)</f>
        <v>Товар</v>
      </c>
      <c r="D1029" s="10" t="s">
        <v>16</v>
      </c>
      <c r="E1029" s="10" t="s">
        <v>20</v>
      </c>
      <c r="F1029" s="11">
        <v>45694.0</v>
      </c>
      <c r="G1029" s="12">
        <f t="shared" si="1"/>
        <v>2</v>
      </c>
      <c r="H1029" s="10"/>
      <c r="I1029" s="10" t="str">
        <f>IFNA(VLOOKUP($H1029,'Промокоды'!$A$2:$B$115,2,0),"")</f>
        <v/>
      </c>
      <c r="J1029" s="10" t="str">
        <f>IFNA(VLOOKUP($I1029,'Промокоды'!$E$2:$F$8,2,0),"")</f>
        <v/>
      </c>
      <c r="K1029" s="10" t="str">
        <f>IFNA(VLOOKUP($H1029,'Промокоды'!$A$2:$C$115,3,0),"")</f>
        <v/>
      </c>
      <c r="L1029" s="13">
        <f t="shared" si="2"/>
        <v>0</v>
      </c>
      <c r="M1029" s="14">
        <v>500.0</v>
      </c>
      <c r="N1029" s="14">
        <f t="shared" si="3"/>
        <v>500</v>
      </c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</row>
    <row r="1030" ht="15.75" customHeight="1">
      <c r="A1030" s="10">
        <v>1029.0</v>
      </c>
      <c r="B1030" s="10" t="s">
        <v>15</v>
      </c>
      <c r="C1030" s="10" t="str">
        <f>VLOOKUP($E1030,'Определяем вид'!$A$2:$B$16,2,0)</f>
        <v>Услуга</v>
      </c>
      <c r="D1030" s="10" t="s">
        <v>16</v>
      </c>
      <c r="E1030" s="10" t="s">
        <v>21</v>
      </c>
      <c r="F1030" s="11">
        <v>45694.0</v>
      </c>
      <c r="G1030" s="12">
        <f t="shared" si="1"/>
        <v>2</v>
      </c>
      <c r="H1030" s="10"/>
      <c r="I1030" s="10" t="str">
        <f>IFNA(VLOOKUP($H1030,'Промокоды'!$A$2:$B$115,2,0),"")</f>
        <v/>
      </c>
      <c r="J1030" s="10" t="str">
        <f>IFNA(VLOOKUP($I1030,'Промокоды'!$E$2:$F$8,2,0),"")</f>
        <v/>
      </c>
      <c r="K1030" s="10" t="str">
        <f>IFNA(VLOOKUP($H1030,'Промокоды'!$A$2:$C$115,3,0),"")</f>
        <v/>
      </c>
      <c r="L1030" s="13">
        <f t="shared" si="2"/>
        <v>0</v>
      </c>
      <c r="M1030" s="14">
        <v>5500.0</v>
      </c>
      <c r="N1030" s="14">
        <f t="shared" si="3"/>
        <v>5500</v>
      </c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</row>
    <row r="1031" ht="15.75" customHeight="1">
      <c r="A1031" s="10">
        <v>1030.0</v>
      </c>
      <c r="B1031" s="10" t="s">
        <v>15</v>
      </c>
      <c r="C1031" s="10" t="str">
        <f>VLOOKUP($E1031,'Определяем вид'!$A$2:$B$16,2,0)</f>
        <v>Товар</v>
      </c>
      <c r="D1031" s="10" t="s">
        <v>16</v>
      </c>
      <c r="E1031" s="10" t="s">
        <v>28</v>
      </c>
      <c r="F1031" s="11">
        <v>45694.0</v>
      </c>
      <c r="G1031" s="12">
        <f t="shared" si="1"/>
        <v>2</v>
      </c>
      <c r="H1031" s="10"/>
      <c r="I1031" s="10" t="str">
        <f>IFNA(VLOOKUP($H1031,'Промокоды'!$A$2:$B$115,2,0),"")</f>
        <v/>
      </c>
      <c r="J1031" s="10" t="str">
        <f>IFNA(VLOOKUP($I1031,'Промокоды'!$E$2:$F$8,2,0),"")</f>
        <v/>
      </c>
      <c r="K1031" s="10" t="str">
        <f>IFNA(VLOOKUP($H1031,'Промокоды'!$A$2:$C$115,3,0),"")</f>
        <v/>
      </c>
      <c r="L1031" s="13">
        <f t="shared" si="2"/>
        <v>0</v>
      </c>
      <c r="M1031" s="14">
        <v>300.0</v>
      </c>
      <c r="N1031" s="14">
        <f t="shared" si="3"/>
        <v>300</v>
      </c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</row>
    <row r="1032" ht="15.75" customHeight="1">
      <c r="A1032" s="10">
        <v>1031.0</v>
      </c>
      <c r="B1032" s="10" t="s">
        <v>15</v>
      </c>
      <c r="C1032" s="10" t="str">
        <f>VLOOKUP($E1032,'Определяем вид'!$A$2:$B$16,2,0)</f>
        <v>Услуга</v>
      </c>
      <c r="D1032" s="10" t="s">
        <v>16</v>
      </c>
      <c r="E1032" s="10" t="s">
        <v>18</v>
      </c>
      <c r="F1032" s="11">
        <v>45694.0</v>
      </c>
      <c r="G1032" s="12">
        <f t="shared" si="1"/>
        <v>2</v>
      </c>
      <c r="H1032" s="10"/>
      <c r="I1032" s="10" t="str">
        <f>IFNA(VLOOKUP($H1032,'Промокоды'!$A$2:$B$115,2,0),"")</f>
        <v/>
      </c>
      <c r="J1032" s="10" t="str">
        <f>IFNA(VLOOKUP($I1032,'Промокоды'!$E$2:$F$8,2,0),"")</f>
        <v/>
      </c>
      <c r="K1032" s="10" t="str">
        <f>IFNA(VLOOKUP($H1032,'Промокоды'!$A$2:$C$115,3,0),"")</f>
        <v/>
      </c>
      <c r="L1032" s="13">
        <f t="shared" si="2"/>
        <v>0</v>
      </c>
      <c r="M1032" s="14">
        <v>3500.0</v>
      </c>
      <c r="N1032" s="14">
        <f t="shared" si="3"/>
        <v>3500</v>
      </c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</row>
    <row r="1033" ht="15.75" customHeight="1">
      <c r="A1033" s="10">
        <v>1032.0</v>
      </c>
      <c r="B1033" s="10" t="s">
        <v>15</v>
      </c>
      <c r="C1033" s="10" t="str">
        <f>VLOOKUP($E1033,'Определяем вид'!$A$2:$B$16,2,0)</f>
        <v>Услуга</v>
      </c>
      <c r="D1033" s="10" t="s">
        <v>19</v>
      </c>
      <c r="E1033" s="10" t="s">
        <v>18</v>
      </c>
      <c r="F1033" s="11">
        <v>45694.0</v>
      </c>
      <c r="G1033" s="12">
        <f t="shared" si="1"/>
        <v>2</v>
      </c>
      <c r="H1033" s="10"/>
      <c r="I1033" s="10" t="str">
        <f>IFNA(VLOOKUP($H1033,'Промокоды'!$A$2:$B$115,2,0),"")</f>
        <v/>
      </c>
      <c r="J1033" s="10" t="str">
        <f>IFNA(VLOOKUP($I1033,'Промокоды'!$E$2:$F$8,2,0),"")</f>
        <v/>
      </c>
      <c r="K1033" s="10" t="str">
        <f>IFNA(VLOOKUP($H1033,'Промокоды'!$A$2:$C$115,3,0),"")</f>
        <v/>
      </c>
      <c r="L1033" s="13">
        <f t="shared" si="2"/>
        <v>0</v>
      </c>
      <c r="M1033" s="14">
        <v>3500.0</v>
      </c>
      <c r="N1033" s="14">
        <f t="shared" si="3"/>
        <v>3500</v>
      </c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</row>
    <row r="1034" ht="15.75" customHeight="1">
      <c r="A1034" s="10">
        <v>1033.0</v>
      </c>
      <c r="B1034" s="10" t="s">
        <v>15</v>
      </c>
      <c r="C1034" s="10" t="str">
        <f>VLOOKUP($E1034,'Определяем вид'!$A$2:$B$16,2,0)</f>
        <v>Услуга</v>
      </c>
      <c r="D1034" s="10" t="s">
        <v>16</v>
      </c>
      <c r="E1034" s="10" t="s">
        <v>21</v>
      </c>
      <c r="F1034" s="11">
        <v>45694.0</v>
      </c>
      <c r="G1034" s="12">
        <f t="shared" si="1"/>
        <v>2</v>
      </c>
      <c r="H1034" s="10"/>
      <c r="I1034" s="10" t="str">
        <f>IFNA(VLOOKUP($H1034,'Промокоды'!$A$2:$B$115,2,0),"")</f>
        <v/>
      </c>
      <c r="J1034" s="10" t="str">
        <f>IFNA(VLOOKUP($I1034,'Промокоды'!$E$2:$F$8,2,0),"")</f>
        <v/>
      </c>
      <c r="K1034" s="10" t="str">
        <f>IFNA(VLOOKUP($H1034,'Промокоды'!$A$2:$C$115,3,0),"")</f>
        <v/>
      </c>
      <c r="L1034" s="13">
        <f t="shared" si="2"/>
        <v>0</v>
      </c>
      <c r="M1034" s="14">
        <v>5500.0</v>
      </c>
      <c r="N1034" s="14">
        <f t="shared" si="3"/>
        <v>5500</v>
      </c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</row>
    <row r="1035" ht="15.75" customHeight="1">
      <c r="A1035" s="10">
        <v>1034.0</v>
      </c>
      <c r="B1035" s="10" t="s">
        <v>15</v>
      </c>
      <c r="C1035" s="10" t="str">
        <f>VLOOKUP($E1035,'Определяем вид'!$A$2:$B$16,2,0)</f>
        <v>Услуга</v>
      </c>
      <c r="D1035" s="10" t="s">
        <v>16</v>
      </c>
      <c r="E1035" s="10" t="s">
        <v>21</v>
      </c>
      <c r="F1035" s="11">
        <v>45694.0</v>
      </c>
      <c r="G1035" s="12">
        <f t="shared" si="1"/>
        <v>2</v>
      </c>
      <c r="H1035" s="10"/>
      <c r="I1035" s="10" t="str">
        <f>IFNA(VLOOKUP($H1035,'Промокоды'!$A$2:$B$115,2,0),"")</f>
        <v/>
      </c>
      <c r="J1035" s="10" t="str">
        <f>IFNA(VLOOKUP($I1035,'Промокоды'!$E$2:$F$8,2,0),"")</f>
        <v/>
      </c>
      <c r="K1035" s="10" t="str">
        <f>IFNA(VLOOKUP($H1035,'Промокоды'!$A$2:$C$115,3,0),"")</f>
        <v/>
      </c>
      <c r="L1035" s="13">
        <f t="shared" si="2"/>
        <v>0</v>
      </c>
      <c r="M1035" s="14">
        <v>5500.0</v>
      </c>
      <c r="N1035" s="14">
        <f t="shared" si="3"/>
        <v>5500</v>
      </c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</row>
    <row r="1036" ht="15.75" customHeight="1">
      <c r="A1036" s="10">
        <v>1035.0</v>
      </c>
      <c r="B1036" s="10" t="s">
        <v>25</v>
      </c>
      <c r="C1036" s="10" t="str">
        <f>VLOOKUP($E1036,'Определяем вид'!$A$2:$B$16,2,0)</f>
        <v>Товар</v>
      </c>
      <c r="D1036" s="10" t="s">
        <v>16</v>
      </c>
      <c r="E1036" s="10" t="s">
        <v>30</v>
      </c>
      <c r="F1036" s="11">
        <v>45694.0</v>
      </c>
      <c r="G1036" s="12">
        <f t="shared" si="1"/>
        <v>2</v>
      </c>
      <c r="H1036" s="10"/>
      <c r="I1036" s="10" t="str">
        <f>IFNA(VLOOKUP($H1036,'Промокоды'!$A$2:$B$115,2,0),"")</f>
        <v/>
      </c>
      <c r="J1036" s="10" t="str">
        <f>IFNA(VLOOKUP($I1036,'Промокоды'!$E$2:$F$8,2,0),"")</f>
        <v/>
      </c>
      <c r="K1036" s="10" t="str">
        <f>IFNA(VLOOKUP($H1036,'Промокоды'!$A$2:$C$115,3,0),"")</f>
        <v/>
      </c>
      <c r="L1036" s="13">
        <f t="shared" si="2"/>
        <v>0</v>
      </c>
      <c r="M1036" s="14">
        <v>300.0</v>
      </c>
      <c r="N1036" s="14">
        <f t="shared" si="3"/>
        <v>300</v>
      </c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</row>
    <row r="1037" ht="15.75" customHeight="1">
      <c r="A1037" s="10">
        <v>1036.0</v>
      </c>
      <c r="B1037" s="10" t="s">
        <v>15</v>
      </c>
      <c r="C1037" s="10" t="str">
        <f>VLOOKUP($E1037,'Определяем вид'!$A$2:$B$16,2,0)</f>
        <v>Услуга</v>
      </c>
      <c r="D1037" s="10" t="s">
        <v>16</v>
      </c>
      <c r="E1037" s="10" t="s">
        <v>17</v>
      </c>
      <c r="F1037" s="11">
        <v>45694.0</v>
      </c>
      <c r="G1037" s="12">
        <f t="shared" si="1"/>
        <v>2</v>
      </c>
      <c r="H1037" s="10"/>
      <c r="I1037" s="10" t="str">
        <f>IFNA(VLOOKUP($H1037,'Промокоды'!$A$2:$B$115,2,0),"")</f>
        <v/>
      </c>
      <c r="J1037" s="10" t="str">
        <f>IFNA(VLOOKUP($I1037,'Промокоды'!$E$2:$F$8,2,0),"")</f>
        <v/>
      </c>
      <c r="K1037" s="10" t="str">
        <f>IFNA(VLOOKUP($H1037,'Промокоды'!$A$2:$C$115,3,0),"")</f>
        <v/>
      </c>
      <c r="L1037" s="13">
        <f t="shared" si="2"/>
        <v>0</v>
      </c>
      <c r="M1037" s="14">
        <v>4500.0</v>
      </c>
      <c r="N1037" s="14">
        <f t="shared" si="3"/>
        <v>4500</v>
      </c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</row>
    <row r="1038" ht="15.75" customHeight="1">
      <c r="A1038" s="10">
        <v>1037.0</v>
      </c>
      <c r="B1038" s="10" t="s">
        <v>15</v>
      </c>
      <c r="C1038" s="10" t="str">
        <f>VLOOKUP($E1038,'Определяем вид'!$A$2:$B$16,2,0)</f>
        <v>Услуга</v>
      </c>
      <c r="D1038" s="10" t="s">
        <v>16</v>
      </c>
      <c r="E1038" s="10" t="s">
        <v>18</v>
      </c>
      <c r="F1038" s="11">
        <v>45694.0</v>
      </c>
      <c r="G1038" s="12">
        <f t="shared" si="1"/>
        <v>2</v>
      </c>
      <c r="H1038" s="10"/>
      <c r="I1038" s="10" t="str">
        <f>IFNA(VLOOKUP($H1038,'Промокоды'!$A$2:$B$115,2,0),"")</f>
        <v/>
      </c>
      <c r="J1038" s="10" t="str">
        <f>IFNA(VLOOKUP($I1038,'Промокоды'!$E$2:$F$8,2,0),"")</f>
        <v/>
      </c>
      <c r="K1038" s="10" t="str">
        <f>IFNA(VLOOKUP($H1038,'Промокоды'!$A$2:$C$115,3,0),"")</f>
        <v/>
      </c>
      <c r="L1038" s="13">
        <f t="shared" si="2"/>
        <v>0</v>
      </c>
      <c r="M1038" s="14">
        <v>3500.0</v>
      </c>
      <c r="N1038" s="14">
        <f t="shared" si="3"/>
        <v>3500</v>
      </c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</row>
    <row r="1039" ht="15.75" customHeight="1">
      <c r="A1039" s="10">
        <v>1038.0</v>
      </c>
      <c r="B1039" s="10" t="s">
        <v>25</v>
      </c>
      <c r="C1039" s="10" t="str">
        <f>VLOOKUP($E1039,'Определяем вид'!$A$2:$B$16,2,0)</f>
        <v>Товар</v>
      </c>
      <c r="D1039" s="10" t="s">
        <v>16</v>
      </c>
      <c r="E1039" s="10" t="s">
        <v>35</v>
      </c>
      <c r="F1039" s="11">
        <v>45694.0</v>
      </c>
      <c r="G1039" s="12">
        <f t="shared" si="1"/>
        <v>2</v>
      </c>
      <c r="H1039" s="10"/>
      <c r="I1039" s="10" t="str">
        <f>IFNA(VLOOKUP($H1039,'Промокоды'!$A$2:$B$115,2,0),"")</f>
        <v/>
      </c>
      <c r="J1039" s="10" t="str">
        <f>IFNA(VLOOKUP($I1039,'Промокоды'!$E$2:$F$8,2,0),"")</f>
        <v/>
      </c>
      <c r="K1039" s="10" t="str">
        <f>IFNA(VLOOKUP($H1039,'Промокоды'!$A$2:$C$115,3,0),"")</f>
        <v/>
      </c>
      <c r="L1039" s="13">
        <f t="shared" si="2"/>
        <v>0</v>
      </c>
      <c r="M1039" s="14">
        <v>500.0</v>
      </c>
      <c r="N1039" s="14">
        <f t="shared" si="3"/>
        <v>500</v>
      </c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</row>
    <row r="1040" ht="15.75" customHeight="1">
      <c r="A1040" s="10">
        <v>1039.0</v>
      </c>
      <c r="B1040" s="10" t="s">
        <v>15</v>
      </c>
      <c r="C1040" s="10" t="str">
        <f>VLOOKUP($E1040,'Определяем вид'!$A$2:$B$16,2,0)</f>
        <v>Услуга</v>
      </c>
      <c r="D1040" s="16" t="s">
        <v>16</v>
      </c>
      <c r="E1040" s="10" t="s">
        <v>18</v>
      </c>
      <c r="F1040" s="11">
        <v>45694.0</v>
      </c>
      <c r="G1040" s="12">
        <f t="shared" si="1"/>
        <v>2</v>
      </c>
      <c r="H1040" s="10"/>
      <c r="I1040" s="10" t="str">
        <f>IFNA(VLOOKUP($H1040,'Промокоды'!$A$2:$B$115,2,0),"")</f>
        <v/>
      </c>
      <c r="J1040" s="10" t="str">
        <f>IFNA(VLOOKUP($I1040,'Промокоды'!$E$2:$F$8,2,0),"")</f>
        <v/>
      </c>
      <c r="K1040" s="10" t="str">
        <f>IFNA(VLOOKUP($H1040,'Промокоды'!$A$2:$C$115,3,0),"")</f>
        <v/>
      </c>
      <c r="L1040" s="13">
        <f t="shared" si="2"/>
        <v>0</v>
      </c>
      <c r="M1040" s="14">
        <v>3500.0</v>
      </c>
      <c r="N1040" s="14">
        <f t="shared" si="3"/>
        <v>3500</v>
      </c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</row>
    <row r="1041" ht="15.75" customHeight="1">
      <c r="A1041" s="10">
        <v>1040.0</v>
      </c>
      <c r="B1041" s="10" t="s">
        <v>15</v>
      </c>
      <c r="C1041" s="10" t="str">
        <f>VLOOKUP($E1041,'Определяем вид'!$A$2:$B$16,2,0)</f>
        <v>Услуга</v>
      </c>
      <c r="D1041" s="10" t="s">
        <v>19</v>
      </c>
      <c r="E1041" s="10" t="s">
        <v>18</v>
      </c>
      <c r="F1041" s="11">
        <v>45694.0</v>
      </c>
      <c r="G1041" s="12">
        <f t="shared" si="1"/>
        <v>2</v>
      </c>
      <c r="H1041" s="10"/>
      <c r="I1041" s="10" t="str">
        <f>IFNA(VLOOKUP($H1041,'Промокоды'!$A$2:$B$115,2,0),"")</f>
        <v/>
      </c>
      <c r="J1041" s="10" t="str">
        <f>IFNA(VLOOKUP($I1041,'Промокоды'!$E$2:$F$8,2,0),"")</f>
        <v/>
      </c>
      <c r="K1041" s="10" t="str">
        <f>IFNA(VLOOKUP($H1041,'Промокоды'!$A$2:$C$115,3,0),"")</f>
        <v/>
      </c>
      <c r="L1041" s="13">
        <f t="shared" si="2"/>
        <v>0</v>
      </c>
      <c r="M1041" s="14">
        <v>3500.0</v>
      </c>
      <c r="N1041" s="14">
        <f t="shared" si="3"/>
        <v>3500</v>
      </c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</row>
    <row r="1042" ht="15.75" customHeight="1">
      <c r="A1042" s="10">
        <v>1041.0</v>
      </c>
      <c r="B1042" s="10" t="s">
        <v>15</v>
      </c>
      <c r="C1042" s="10" t="str">
        <f>VLOOKUP($E1042,'Определяем вид'!$A$2:$B$16,2,0)</f>
        <v>Товар</v>
      </c>
      <c r="D1042" s="10" t="s">
        <v>16</v>
      </c>
      <c r="E1042" s="10" t="s">
        <v>28</v>
      </c>
      <c r="F1042" s="11">
        <v>45694.0</v>
      </c>
      <c r="G1042" s="12">
        <f t="shared" si="1"/>
        <v>2</v>
      </c>
      <c r="H1042" s="10"/>
      <c r="I1042" s="10" t="str">
        <f>IFNA(VLOOKUP($H1042,'Промокоды'!$A$2:$B$115,2,0),"")</f>
        <v/>
      </c>
      <c r="J1042" s="10" t="str">
        <f>IFNA(VLOOKUP($I1042,'Промокоды'!$E$2:$F$8,2,0),"")</f>
        <v/>
      </c>
      <c r="K1042" s="10" t="str">
        <f>IFNA(VLOOKUP($H1042,'Промокоды'!$A$2:$C$115,3,0),"")</f>
        <v/>
      </c>
      <c r="L1042" s="13">
        <f t="shared" si="2"/>
        <v>0</v>
      </c>
      <c r="M1042" s="14">
        <v>300.0</v>
      </c>
      <c r="N1042" s="14">
        <f t="shared" si="3"/>
        <v>300</v>
      </c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</row>
    <row r="1043" ht="15.75" customHeight="1">
      <c r="A1043" s="10">
        <v>1042.0</v>
      </c>
      <c r="B1043" s="10" t="s">
        <v>15</v>
      </c>
      <c r="C1043" s="10" t="str">
        <f>VLOOKUP($E1043,'Определяем вид'!$A$2:$B$16,2,0)</f>
        <v>Услуга</v>
      </c>
      <c r="D1043" s="10" t="s">
        <v>16</v>
      </c>
      <c r="E1043" s="10" t="s">
        <v>21</v>
      </c>
      <c r="F1043" s="11">
        <v>45694.0</v>
      </c>
      <c r="G1043" s="12">
        <f t="shared" si="1"/>
        <v>2</v>
      </c>
      <c r="H1043" s="10"/>
      <c r="I1043" s="10" t="str">
        <f>IFNA(VLOOKUP($H1043,'Промокоды'!$A$2:$B$115,2,0),"")</f>
        <v/>
      </c>
      <c r="J1043" s="10" t="str">
        <f>IFNA(VLOOKUP($I1043,'Промокоды'!$E$2:$F$8,2,0),"")</f>
        <v/>
      </c>
      <c r="K1043" s="10" t="str">
        <f>IFNA(VLOOKUP($H1043,'Промокоды'!$A$2:$C$115,3,0),"")</f>
        <v/>
      </c>
      <c r="L1043" s="13">
        <f t="shared" si="2"/>
        <v>0</v>
      </c>
      <c r="M1043" s="14">
        <v>5500.0</v>
      </c>
      <c r="N1043" s="14">
        <f t="shared" si="3"/>
        <v>5500</v>
      </c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</row>
    <row r="1044" ht="15.75" customHeight="1">
      <c r="A1044" s="10">
        <v>1043.0</v>
      </c>
      <c r="B1044" s="10" t="s">
        <v>15</v>
      </c>
      <c r="C1044" s="10" t="str">
        <f>VLOOKUP($E1044,'Определяем вид'!$A$2:$B$16,2,0)</f>
        <v>Услуга</v>
      </c>
      <c r="D1044" s="10" t="s">
        <v>16</v>
      </c>
      <c r="E1044" s="10" t="s">
        <v>18</v>
      </c>
      <c r="F1044" s="11">
        <v>45694.0</v>
      </c>
      <c r="G1044" s="12">
        <f t="shared" si="1"/>
        <v>2</v>
      </c>
      <c r="H1044" s="10"/>
      <c r="I1044" s="10" t="str">
        <f>IFNA(VLOOKUP($H1044,'Промокоды'!$A$2:$B$115,2,0),"")</f>
        <v/>
      </c>
      <c r="J1044" s="10" t="str">
        <f>IFNA(VLOOKUP($I1044,'Промокоды'!$E$2:$F$8,2,0),"")</f>
        <v/>
      </c>
      <c r="K1044" s="10" t="str">
        <f>IFNA(VLOOKUP($H1044,'Промокоды'!$A$2:$C$115,3,0),"")</f>
        <v/>
      </c>
      <c r="L1044" s="13">
        <f t="shared" si="2"/>
        <v>0</v>
      </c>
      <c r="M1044" s="14">
        <v>3500.0</v>
      </c>
      <c r="N1044" s="14">
        <f t="shared" si="3"/>
        <v>3500</v>
      </c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</row>
    <row r="1045" ht="15.75" customHeight="1">
      <c r="A1045" s="10">
        <v>1044.0</v>
      </c>
      <c r="B1045" s="10" t="s">
        <v>15</v>
      </c>
      <c r="C1045" s="10" t="str">
        <f>VLOOKUP($E1045,'Определяем вид'!$A$2:$B$16,2,0)</f>
        <v>Услуга</v>
      </c>
      <c r="D1045" s="10" t="s">
        <v>19</v>
      </c>
      <c r="E1045" s="10" t="s">
        <v>21</v>
      </c>
      <c r="F1045" s="11">
        <v>45694.0</v>
      </c>
      <c r="G1045" s="12">
        <f t="shared" si="1"/>
        <v>2</v>
      </c>
      <c r="H1045" s="10"/>
      <c r="I1045" s="10" t="str">
        <f>IFNA(VLOOKUP($H1045,'Промокоды'!$A$2:$B$115,2,0),"")</f>
        <v/>
      </c>
      <c r="J1045" s="10" t="str">
        <f>IFNA(VLOOKUP($I1045,'Промокоды'!$E$2:$F$8,2,0),"")</f>
        <v/>
      </c>
      <c r="K1045" s="10" t="str">
        <f>IFNA(VLOOKUP($H1045,'Промокоды'!$A$2:$C$115,3,0),"")</f>
        <v/>
      </c>
      <c r="L1045" s="13">
        <f t="shared" si="2"/>
        <v>0</v>
      </c>
      <c r="M1045" s="14">
        <v>5500.0</v>
      </c>
      <c r="N1045" s="14">
        <f t="shared" si="3"/>
        <v>5500</v>
      </c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</row>
    <row r="1046" ht="15.75" customHeight="1">
      <c r="A1046" s="10">
        <v>1045.0</v>
      </c>
      <c r="B1046" s="10" t="s">
        <v>15</v>
      </c>
      <c r="C1046" s="10" t="str">
        <f>VLOOKUP($E1046,'Определяем вид'!$A$2:$B$16,2,0)</f>
        <v>Услуга</v>
      </c>
      <c r="D1046" s="10" t="s">
        <v>16</v>
      </c>
      <c r="E1046" s="10" t="s">
        <v>17</v>
      </c>
      <c r="F1046" s="11">
        <v>45694.0</v>
      </c>
      <c r="G1046" s="12">
        <f t="shared" si="1"/>
        <v>2</v>
      </c>
      <c r="H1046" s="10"/>
      <c r="I1046" s="10" t="str">
        <f>IFNA(VLOOKUP($H1046,'Промокоды'!$A$2:$B$115,2,0),"")</f>
        <v/>
      </c>
      <c r="J1046" s="10" t="str">
        <f>IFNA(VLOOKUP($I1046,'Промокоды'!$E$2:$F$8,2,0),"")</f>
        <v/>
      </c>
      <c r="K1046" s="10" t="str">
        <f>IFNA(VLOOKUP($H1046,'Промокоды'!$A$2:$C$115,3,0),"")</f>
        <v/>
      </c>
      <c r="L1046" s="13">
        <f t="shared" si="2"/>
        <v>0</v>
      </c>
      <c r="M1046" s="14">
        <v>4500.0</v>
      </c>
      <c r="N1046" s="14">
        <f t="shared" si="3"/>
        <v>4500</v>
      </c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</row>
    <row r="1047" ht="15.75" customHeight="1">
      <c r="A1047" s="10">
        <v>1046.0</v>
      </c>
      <c r="B1047" s="10" t="s">
        <v>15</v>
      </c>
      <c r="C1047" s="10" t="str">
        <f>VLOOKUP($E1047,'Определяем вид'!$A$2:$B$16,2,0)</f>
        <v>Услуга</v>
      </c>
      <c r="D1047" s="10" t="s">
        <v>16</v>
      </c>
      <c r="E1047" s="10" t="s">
        <v>18</v>
      </c>
      <c r="F1047" s="11">
        <v>45694.0</v>
      </c>
      <c r="G1047" s="12">
        <f t="shared" si="1"/>
        <v>2</v>
      </c>
      <c r="H1047" s="10"/>
      <c r="I1047" s="10" t="str">
        <f>IFNA(VLOOKUP($H1047,'Промокоды'!$A$2:$B$115,2,0),"")</f>
        <v/>
      </c>
      <c r="J1047" s="10" t="str">
        <f>IFNA(VLOOKUP($I1047,'Промокоды'!$E$2:$F$8,2,0),"")</f>
        <v/>
      </c>
      <c r="K1047" s="10" t="str">
        <f>IFNA(VLOOKUP($H1047,'Промокоды'!$A$2:$C$115,3,0),"")</f>
        <v/>
      </c>
      <c r="L1047" s="13">
        <f t="shared" si="2"/>
        <v>0</v>
      </c>
      <c r="M1047" s="14">
        <v>3500.0</v>
      </c>
      <c r="N1047" s="14">
        <f t="shared" si="3"/>
        <v>3500</v>
      </c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</row>
    <row r="1048" ht="15.75" customHeight="1">
      <c r="A1048" s="10">
        <v>1047.0</v>
      </c>
      <c r="B1048" s="10" t="s">
        <v>15</v>
      </c>
      <c r="C1048" s="10" t="str">
        <f>VLOOKUP($E1048,'Определяем вид'!$A$2:$B$16,2,0)</f>
        <v>Услуга</v>
      </c>
      <c r="D1048" s="10" t="s">
        <v>16</v>
      </c>
      <c r="E1048" s="10" t="s">
        <v>17</v>
      </c>
      <c r="F1048" s="11">
        <v>45694.0</v>
      </c>
      <c r="G1048" s="12">
        <f t="shared" si="1"/>
        <v>2</v>
      </c>
      <c r="H1048" s="10"/>
      <c r="I1048" s="10" t="str">
        <f>IFNA(VLOOKUP($H1048,'Промокоды'!$A$2:$B$115,2,0),"")</f>
        <v/>
      </c>
      <c r="J1048" s="10" t="str">
        <f>IFNA(VLOOKUP($I1048,'Промокоды'!$E$2:$F$8,2,0),"")</f>
        <v/>
      </c>
      <c r="K1048" s="10" t="str">
        <f>IFNA(VLOOKUP($H1048,'Промокоды'!$A$2:$C$115,3,0),"")</f>
        <v/>
      </c>
      <c r="L1048" s="13">
        <f t="shared" si="2"/>
        <v>0</v>
      </c>
      <c r="M1048" s="14">
        <v>4500.0</v>
      </c>
      <c r="N1048" s="14">
        <f t="shared" si="3"/>
        <v>4500</v>
      </c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</row>
    <row r="1049" ht="15.75" customHeight="1">
      <c r="A1049" s="10">
        <v>1048.0</v>
      </c>
      <c r="B1049" s="10" t="s">
        <v>15</v>
      </c>
      <c r="C1049" s="10" t="str">
        <f>VLOOKUP($E1049,'Определяем вид'!$A$2:$B$16,2,0)</f>
        <v>Услуга</v>
      </c>
      <c r="D1049" s="10" t="s">
        <v>16</v>
      </c>
      <c r="E1049" s="10" t="s">
        <v>18</v>
      </c>
      <c r="F1049" s="11">
        <v>45694.0</v>
      </c>
      <c r="G1049" s="12">
        <f t="shared" si="1"/>
        <v>2</v>
      </c>
      <c r="H1049" s="10"/>
      <c r="I1049" s="10" t="str">
        <f>IFNA(VLOOKUP($H1049,'Промокоды'!$A$2:$B$115,2,0),"")</f>
        <v/>
      </c>
      <c r="J1049" s="10" t="str">
        <f>IFNA(VLOOKUP($I1049,'Промокоды'!$E$2:$F$8,2,0),"")</f>
        <v/>
      </c>
      <c r="K1049" s="10" t="str">
        <f>IFNA(VLOOKUP($H1049,'Промокоды'!$A$2:$C$115,3,0),"")</f>
        <v/>
      </c>
      <c r="L1049" s="13">
        <f t="shared" si="2"/>
        <v>0</v>
      </c>
      <c r="M1049" s="14">
        <v>3500.0</v>
      </c>
      <c r="N1049" s="14">
        <f t="shared" si="3"/>
        <v>3500</v>
      </c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</row>
    <row r="1050" ht="15.75" customHeight="1">
      <c r="A1050" s="10">
        <v>1049.0</v>
      </c>
      <c r="B1050" s="10" t="s">
        <v>15</v>
      </c>
      <c r="C1050" s="10" t="str">
        <f>VLOOKUP($E1050,'Определяем вид'!$A$2:$B$16,2,0)</f>
        <v>Услуга</v>
      </c>
      <c r="D1050" s="10" t="s">
        <v>16</v>
      </c>
      <c r="E1050" s="10" t="s">
        <v>18</v>
      </c>
      <c r="F1050" s="11">
        <v>45694.0</v>
      </c>
      <c r="G1050" s="12">
        <f t="shared" si="1"/>
        <v>2</v>
      </c>
      <c r="H1050" s="10"/>
      <c r="I1050" s="10" t="str">
        <f>IFNA(VLOOKUP($H1050,'Промокоды'!$A$2:$B$115,2,0),"")</f>
        <v/>
      </c>
      <c r="J1050" s="10" t="str">
        <f>IFNA(VLOOKUP($I1050,'Промокоды'!$E$2:$F$8,2,0),"")</f>
        <v/>
      </c>
      <c r="K1050" s="10" t="str">
        <f>IFNA(VLOOKUP($H1050,'Промокоды'!$A$2:$C$115,3,0),"")</f>
        <v/>
      </c>
      <c r="L1050" s="13">
        <f t="shared" si="2"/>
        <v>0</v>
      </c>
      <c r="M1050" s="14">
        <v>3500.0</v>
      </c>
      <c r="N1050" s="14">
        <f t="shared" si="3"/>
        <v>3500</v>
      </c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</row>
    <row r="1051" ht="15.75" customHeight="1">
      <c r="A1051" s="10">
        <v>1050.0</v>
      </c>
      <c r="B1051" s="10" t="s">
        <v>25</v>
      </c>
      <c r="C1051" s="10" t="str">
        <f>VLOOKUP($E1051,'Определяем вид'!$A$2:$B$16,2,0)</f>
        <v>Товар</v>
      </c>
      <c r="D1051" s="10" t="s">
        <v>16</v>
      </c>
      <c r="E1051" s="10" t="s">
        <v>33</v>
      </c>
      <c r="F1051" s="11">
        <v>45694.0</v>
      </c>
      <c r="G1051" s="12">
        <f t="shared" si="1"/>
        <v>2</v>
      </c>
      <c r="H1051" s="10"/>
      <c r="I1051" s="10" t="str">
        <f>IFNA(VLOOKUP($H1051,'Промокоды'!$A$2:$B$115,2,0),"")</f>
        <v/>
      </c>
      <c r="J1051" s="10" t="str">
        <f>IFNA(VLOOKUP($I1051,'Промокоды'!$E$2:$F$8,2,0),"")</f>
        <v/>
      </c>
      <c r="K1051" s="10" t="str">
        <f>IFNA(VLOOKUP($H1051,'Промокоды'!$A$2:$C$115,3,0),"")</f>
        <v/>
      </c>
      <c r="L1051" s="13">
        <f t="shared" si="2"/>
        <v>0</v>
      </c>
      <c r="M1051" s="14">
        <v>1000.0</v>
      </c>
      <c r="N1051" s="14">
        <f t="shared" si="3"/>
        <v>1000</v>
      </c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</row>
    <row r="1052" ht="15.75" customHeight="1">
      <c r="A1052" s="10">
        <v>1051.0</v>
      </c>
      <c r="B1052" s="10" t="s">
        <v>15</v>
      </c>
      <c r="C1052" s="10" t="str">
        <f>VLOOKUP($E1052,'Определяем вид'!$A$2:$B$16,2,0)</f>
        <v>Товар</v>
      </c>
      <c r="D1052" s="10" t="s">
        <v>16</v>
      </c>
      <c r="E1052" s="10" t="s">
        <v>20</v>
      </c>
      <c r="F1052" s="11">
        <v>45694.0</v>
      </c>
      <c r="G1052" s="12">
        <f t="shared" si="1"/>
        <v>2</v>
      </c>
      <c r="H1052" s="10"/>
      <c r="I1052" s="10" t="str">
        <f>IFNA(VLOOKUP($H1052,'Промокоды'!$A$2:$B$115,2,0),"")</f>
        <v/>
      </c>
      <c r="J1052" s="10" t="str">
        <f>IFNA(VLOOKUP($I1052,'Промокоды'!$E$2:$F$8,2,0),"")</f>
        <v/>
      </c>
      <c r="K1052" s="10" t="str">
        <f>IFNA(VLOOKUP($H1052,'Промокоды'!$A$2:$C$115,3,0),"")</f>
        <v/>
      </c>
      <c r="L1052" s="13">
        <f t="shared" si="2"/>
        <v>0</v>
      </c>
      <c r="M1052" s="14">
        <v>500.0</v>
      </c>
      <c r="N1052" s="14">
        <f t="shared" si="3"/>
        <v>500</v>
      </c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</row>
    <row r="1053" ht="15.75" customHeight="1">
      <c r="A1053" s="10">
        <v>1052.0</v>
      </c>
      <c r="B1053" s="10" t="s">
        <v>15</v>
      </c>
      <c r="C1053" s="10" t="str">
        <f>VLOOKUP($E1053,'Определяем вид'!$A$2:$B$16,2,0)</f>
        <v>Услуга</v>
      </c>
      <c r="D1053" s="10" t="s">
        <v>19</v>
      </c>
      <c r="E1053" s="10" t="s">
        <v>21</v>
      </c>
      <c r="F1053" s="11">
        <v>45694.0</v>
      </c>
      <c r="G1053" s="12">
        <f t="shared" si="1"/>
        <v>2</v>
      </c>
      <c r="H1053" s="10"/>
      <c r="I1053" s="10" t="str">
        <f>IFNA(VLOOKUP($H1053,'Промокоды'!$A$2:$B$115,2,0),"")</f>
        <v/>
      </c>
      <c r="J1053" s="10" t="str">
        <f>IFNA(VLOOKUP($I1053,'Промокоды'!$E$2:$F$8,2,0),"")</f>
        <v/>
      </c>
      <c r="K1053" s="10" t="str">
        <f>IFNA(VLOOKUP($H1053,'Промокоды'!$A$2:$C$115,3,0),"")</f>
        <v/>
      </c>
      <c r="L1053" s="13">
        <f t="shared" si="2"/>
        <v>0</v>
      </c>
      <c r="M1053" s="14">
        <v>5500.0</v>
      </c>
      <c r="N1053" s="14">
        <f t="shared" si="3"/>
        <v>5500</v>
      </c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</row>
    <row r="1054" ht="15.75" customHeight="1">
      <c r="A1054" s="10">
        <v>1053.0</v>
      </c>
      <c r="B1054" s="10" t="s">
        <v>15</v>
      </c>
      <c r="C1054" s="10" t="str">
        <f>VLOOKUP($E1054,'Определяем вид'!$A$2:$B$16,2,0)</f>
        <v>Услуга</v>
      </c>
      <c r="D1054" s="10" t="s">
        <v>16</v>
      </c>
      <c r="E1054" s="10" t="s">
        <v>17</v>
      </c>
      <c r="F1054" s="11">
        <v>45694.0</v>
      </c>
      <c r="G1054" s="12">
        <f t="shared" si="1"/>
        <v>2</v>
      </c>
      <c r="H1054" s="10"/>
      <c r="I1054" s="10" t="str">
        <f>IFNA(VLOOKUP($H1054,'Промокоды'!$A$2:$B$115,2,0),"")</f>
        <v/>
      </c>
      <c r="J1054" s="10" t="str">
        <f>IFNA(VLOOKUP($I1054,'Промокоды'!$E$2:$F$8,2,0),"")</f>
        <v/>
      </c>
      <c r="K1054" s="10" t="str">
        <f>IFNA(VLOOKUP($H1054,'Промокоды'!$A$2:$C$115,3,0),"")</f>
        <v/>
      </c>
      <c r="L1054" s="13">
        <f t="shared" si="2"/>
        <v>0</v>
      </c>
      <c r="M1054" s="14">
        <v>4500.0</v>
      </c>
      <c r="N1054" s="14">
        <f t="shared" si="3"/>
        <v>4500</v>
      </c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</row>
    <row r="1055" ht="15.75" customHeight="1">
      <c r="A1055" s="10">
        <v>1054.0</v>
      </c>
      <c r="B1055" s="10" t="s">
        <v>15</v>
      </c>
      <c r="C1055" s="10" t="str">
        <f>VLOOKUP($E1055,'Определяем вид'!$A$2:$B$16,2,0)</f>
        <v>Услуга</v>
      </c>
      <c r="D1055" s="10" t="s">
        <v>16</v>
      </c>
      <c r="E1055" s="10" t="s">
        <v>18</v>
      </c>
      <c r="F1055" s="11">
        <v>45694.0</v>
      </c>
      <c r="G1055" s="12">
        <f t="shared" si="1"/>
        <v>2</v>
      </c>
      <c r="H1055" s="10"/>
      <c r="I1055" s="10" t="str">
        <f>IFNA(VLOOKUP($H1055,'Промокоды'!$A$2:$B$115,2,0),"")</f>
        <v/>
      </c>
      <c r="J1055" s="10" t="str">
        <f>IFNA(VLOOKUP($I1055,'Промокоды'!$E$2:$F$8,2,0),"")</f>
        <v/>
      </c>
      <c r="K1055" s="10" t="str">
        <f>IFNA(VLOOKUP($H1055,'Промокоды'!$A$2:$C$115,3,0),"")</f>
        <v/>
      </c>
      <c r="L1055" s="13">
        <f t="shared" si="2"/>
        <v>0</v>
      </c>
      <c r="M1055" s="14">
        <v>3500.0</v>
      </c>
      <c r="N1055" s="14">
        <f t="shared" si="3"/>
        <v>3500</v>
      </c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</row>
    <row r="1056" ht="15.75" customHeight="1">
      <c r="A1056" s="10">
        <v>1055.0</v>
      </c>
      <c r="B1056" s="10" t="s">
        <v>15</v>
      </c>
      <c r="C1056" s="10" t="str">
        <f>VLOOKUP($E1056,'Определяем вид'!$A$2:$B$16,2,0)</f>
        <v>Услуга</v>
      </c>
      <c r="D1056" s="10" t="s">
        <v>16</v>
      </c>
      <c r="E1056" s="10" t="s">
        <v>18</v>
      </c>
      <c r="F1056" s="11">
        <v>45694.0</v>
      </c>
      <c r="G1056" s="12">
        <f t="shared" si="1"/>
        <v>2</v>
      </c>
      <c r="H1056" s="10"/>
      <c r="I1056" s="10" t="str">
        <f>IFNA(VLOOKUP($H1056,'Промокоды'!$A$2:$B$115,2,0),"")</f>
        <v/>
      </c>
      <c r="J1056" s="10" t="str">
        <f>IFNA(VLOOKUP($I1056,'Промокоды'!$E$2:$F$8,2,0),"")</f>
        <v/>
      </c>
      <c r="K1056" s="10" t="str">
        <f>IFNA(VLOOKUP($H1056,'Промокоды'!$A$2:$C$115,3,0),"")</f>
        <v/>
      </c>
      <c r="L1056" s="13">
        <f t="shared" si="2"/>
        <v>0</v>
      </c>
      <c r="M1056" s="14">
        <v>3500.0</v>
      </c>
      <c r="N1056" s="14">
        <f t="shared" si="3"/>
        <v>3500</v>
      </c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</row>
    <row r="1057" ht="15.75" customHeight="1">
      <c r="A1057" s="10">
        <v>1056.0</v>
      </c>
      <c r="B1057" s="10" t="s">
        <v>15</v>
      </c>
      <c r="C1057" s="10" t="str">
        <f>VLOOKUP($E1057,'Определяем вид'!$A$2:$B$16,2,0)</f>
        <v>Услуга</v>
      </c>
      <c r="D1057" s="10" t="s">
        <v>19</v>
      </c>
      <c r="E1057" s="10" t="s">
        <v>17</v>
      </c>
      <c r="F1057" s="11">
        <v>45694.0</v>
      </c>
      <c r="G1057" s="12">
        <f t="shared" si="1"/>
        <v>2</v>
      </c>
      <c r="H1057" s="10"/>
      <c r="I1057" s="10" t="str">
        <f>IFNA(VLOOKUP($H1057,'Промокоды'!$A$2:$B$115,2,0),"")</f>
        <v/>
      </c>
      <c r="J1057" s="10" t="str">
        <f>IFNA(VLOOKUP($I1057,'Промокоды'!$E$2:$F$8,2,0),"")</f>
        <v/>
      </c>
      <c r="K1057" s="10" t="str">
        <f>IFNA(VLOOKUP($H1057,'Промокоды'!$A$2:$C$115,3,0),"")</f>
        <v/>
      </c>
      <c r="L1057" s="13">
        <f t="shared" si="2"/>
        <v>0</v>
      </c>
      <c r="M1057" s="14">
        <v>4500.0</v>
      </c>
      <c r="N1057" s="14">
        <f t="shared" si="3"/>
        <v>4500</v>
      </c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</row>
    <row r="1058" ht="15.75" customHeight="1">
      <c r="A1058" s="10">
        <v>1057.0</v>
      </c>
      <c r="B1058" s="10" t="s">
        <v>15</v>
      </c>
      <c r="C1058" s="10" t="str">
        <f>VLOOKUP($E1058,'Определяем вид'!$A$2:$B$16,2,0)</f>
        <v>Услуга</v>
      </c>
      <c r="D1058" s="10" t="s">
        <v>16</v>
      </c>
      <c r="E1058" s="10" t="s">
        <v>21</v>
      </c>
      <c r="F1058" s="11">
        <v>45694.0</v>
      </c>
      <c r="G1058" s="12">
        <f t="shared" si="1"/>
        <v>2</v>
      </c>
      <c r="H1058" s="10"/>
      <c r="I1058" s="10" t="str">
        <f>IFNA(VLOOKUP($H1058,'Промокоды'!$A$2:$B$115,2,0),"")</f>
        <v/>
      </c>
      <c r="J1058" s="10" t="str">
        <f>IFNA(VLOOKUP($I1058,'Промокоды'!$E$2:$F$8,2,0),"")</f>
        <v/>
      </c>
      <c r="K1058" s="10" t="str">
        <f>IFNA(VLOOKUP($H1058,'Промокоды'!$A$2:$C$115,3,0),"")</f>
        <v/>
      </c>
      <c r="L1058" s="13">
        <f t="shared" si="2"/>
        <v>0</v>
      </c>
      <c r="M1058" s="14">
        <v>5500.0</v>
      </c>
      <c r="N1058" s="14">
        <f t="shared" si="3"/>
        <v>5500</v>
      </c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</row>
    <row r="1059" ht="15.75" customHeight="1">
      <c r="A1059" s="10">
        <v>1058.0</v>
      </c>
      <c r="B1059" s="10" t="s">
        <v>15</v>
      </c>
      <c r="C1059" s="10" t="str">
        <f>VLOOKUP($E1059,'Определяем вид'!$A$2:$B$16,2,0)</f>
        <v>Услуга</v>
      </c>
      <c r="D1059" s="10" t="s">
        <v>16</v>
      </c>
      <c r="E1059" s="10" t="s">
        <v>18</v>
      </c>
      <c r="F1059" s="11">
        <v>45694.0</v>
      </c>
      <c r="G1059" s="12">
        <f t="shared" si="1"/>
        <v>2</v>
      </c>
      <c r="H1059" s="10"/>
      <c r="I1059" s="10" t="str">
        <f>IFNA(VLOOKUP($H1059,'Промокоды'!$A$2:$B$115,2,0),"")</f>
        <v/>
      </c>
      <c r="J1059" s="10" t="str">
        <f>IFNA(VLOOKUP($I1059,'Промокоды'!$E$2:$F$8,2,0),"")</f>
        <v/>
      </c>
      <c r="K1059" s="10" t="str">
        <f>IFNA(VLOOKUP($H1059,'Промокоды'!$A$2:$C$115,3,0),"")</f>
        <v/>
      </c>
      <c r="L1059" s="13">
        <f t="shared" si="2"/>
        <v>0</v>
      </c>
      <c r="M1059" s="14">
        <v>3500.0</v>
      </c>
      <c r="N1059" s="14">
        <f t="shared" si="3"/>
        <v>3500</v>
      </c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</row>
    <row r="1060" ht="15.75" customHeight="1">
      <c r="A1060" s="10">
        <v>1059.0</v>
      </c>
      <c r="B1060" s="10" t="s">
        <v>25</v>
      </c>
      <c r="C1060" s="10" t="str">
        <f>VLOOKUP($E1060,'Определяем вид'!$A$2:$B$16,2,0)</f>
        <v>Товар</v>
      </c>
      <c r="D1060" s="10" t="s">
        <v>16</v>
      </c>
      <c r="E1060" s="10" t="s">
        <v>33</v>
      </c>
      <c r="F1060" s="11">
        <v>45695.0</v>
      </c>
      <c r="G1060" s="12">
        <f t="shared" si="1"/>
        <v>2</v>
      </c>
      <c r="H1060" s="10"/>
      <c r="I1060" s="10" t="str">
        <f>IFNA(VLOOKUP($H1060,'Промокоды'!$A$2:$B$115,2,0),"")</f>
        <v/>
      </c>
      <c r="J1060" s="10" t="str">
        <f>IFNA(VLOOKUP($I1060,'Промокоды'!$E$2:$F$8,2,0),"")</f>
        <v/>
      </c>
      <c r="K1060" s="10" t="str">
        <f>IFNA(VLOOKUP($H1060,'Промокоды'!$A$2:$C$115,3,0),"")</f>
        <v/>
      </c>
      <c r="L1060" s="13">
        <f t="shared" si="2"/>
        <v>0</v>
      </c>
      <c r="M1060" s="14">
        <v>1000.0</v>
      </c>
      <c r="N1060" s="14">
        <f t="shared" si="3"/>
        <v>1000</v>
      </c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</row>
    <row r="1061" ht="15.75" customHeight="1">
      <c r="A1061" s="10">
        <v>1060.0</v>
      </c>
      <c r="B1061" s="10" t="s">
        <v>15</v>
      </c>
      <c r="C1061" s="10" t="str">
        <f>VLOOKUP($E1061,'Определяем вид'!$A$2:$B$16,2,0)</f>
        <v>Товар</v>
      </c>
      <c r="D1061" s="10" t="s">
        <v>19</v>
      </c>
      <c r="E1061" s="10" t="s">
        <v>28</v>
      </c>
      <c r="F1061" s="11">
        <v>45695.0</v>
      </c>
      <c r="G1061" s="12">
        <f t="shared" si="1"/>
        <v>2</v>
      </c>
      <c r="H1061" s="10" t="s">
        <v>138</v>
      </c>
      <c r="I1061" s="10">
        <f>IFNA(VLOOKUP($H1061,'Промокоды'!$A$2:$B$115,2,0),"")</f>
        <v>3</v>
      </c>
      <c r="J1061" s="10" t="str">
        <f>IFNA(VLOOKUP($I1061,'Промокоды'!$E$2:$F$8,2,0),"")</f>
        <v>Поисковые запросы в Яндексе</v>
      </c>
      <c r="K1061" s="10">
        <f>IFNA(VLOOKUP($H1061,'Промокоды'!$A$2:$C$115,3,0),"")</f>
        <v>0.05</v>
      </c>
      <c r="L1061" s="13">
        <f t="shared" si="2"/>
        <v>15</v>
      </c>
      <c r="M1061" s="14">
        <v>300.0</v>
      </c>
      <c r="N1061" s="14">
        <f t="shared" si="3"/>
        <v>285</v>
      </c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</row>
    <row r="1062" ht="15.75" customHeight="1">
      <c r="A1062" s="10">
        <v>1061.0</v>
      </c>
      <c r="B1062" s="10" t="s">
        <v>15</v>
      </c>
      <c r="C1062" s="10" t="str">
        <f>VLOOKUP($E1062,'Определяем вид'!$A$2:$B$16,2,0)</f>
        <v>Услуга</v>
      </c>
      <c r="D1062" s="10" t="s">
        <v>16</v>
      </c>
      <c r="E1062" s="10" t="s">
        <v>17</v>
      </c>
      <c r="F1062" s="11">
        <v>45695.0</v>
      </c>
      <c r="G1062" s="12">
        <f t="shared" si="1"/>
        <v>2</v>
      </c>
      <c r="H1062" s="10"/>
      <c r="I1062" s="10" t="str">
        <f>IFNA(VLOOKUP($H1062,'Промокоды'!$A$2:$B$115,2,0),"")</f>
        <v/>
      </c>
      <c r="J1062" s="10" t="str">
        <f>IFNA(VLOOKUP($I1062,'Промокоды'!$E$2:$F$8,2,0),"")</f>
        <v/>
      </c>
      <c r="K1062" s="10" t="str">
        <f>IFNA(VLOOKUP($H1062,'Промокоды'!$A$2:$C$115,3,0),"")</f>
        <v/>
      </c>
      <c r="L1062" s="13">
        <f t="shared" si="2"/>
        <v>0</v>
      </c>
      <c r="M1062" s="14">
        <v>4500.0</v>
      </c>
      <c r="N1062" s="14">
        <f t="shared" si="3"/>
        <v>4500</v>
      </c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</row>
    <row r="1063" ht="15.75" customHeight="1">
      <c r="A1063" s="10">
        <v>1062.0</v>
      </c>
      <c r="B1063" s="10" t="s">
        <v>15</v>
      </c>
      <c r="C1063" s="10" t="str">
        <f>VLOOKUP($E1063,'Определяем вид'!$A$2:$B$16,2,0)</f>
        <v>Товар</v>
      </c>
      <c r="D1063" s="10" t="s">
        <v>16</v>
      </c>
      <c r="E1063" s="10" t="s">
        <v>28</v>
      </c>
      <c r="F1063" s="11">
        <v>45695.0</v>
      </c>
      <c r="G1063" s="12">
        <f t="shared" si="1"/>
        <v>2</v>
      </c>
      <c r="H1063" s="10"/>
      <c r="I1063" s="10" t="str">
        <f>IFNA(VLOOKUP($H1063,'Промокоды'!$A$2:$B$115,2,0),"")</f>
        <v/>
      </c>
      <c r="J1063" s="10" t="str">
        <f>IFNA(VLOOKUP($I1063,'Промокоды'!$E$2:$F$8,2,0),"")</f>
        <v/>
      </c>
      <c r="K1063" s="10" t="str">
        <f>IFNA(VLOOKUP($H1063,'Промокоды'!$A$2:$C$115,3,0),"")</f>
        <v/>
      </c>
      <c r="L1063" s="13">
        <f t="shared" si="2"/>
        <v>0</v>
      </c>
      <c r="M1063" s="14">
        <v>300.0</v>
      </c>
      <c r="N1063" s="14">
        <f t="shared" si="3"/>
        <v>300</v>
      </c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</row>
    <row r="1064" ht="15.75" customHeight="1">
      <c r="A1064" s="10">
        <v>1063.0</v>
      </c>
      <c r="B1064" s="10" t="s">
        <v>15</v>
      </c>
      <c r="C1064" s="10" t="str">
        <f>VLOOKUP($E1064,'Определяем вид'!$A$2:$B$16,2,0)</f>
        <v>Услуга</v>
      </c>
      <c r="D1064" s="10" t="s">
        <v>19</v>
      </c>
      <c r="E1064" s="10" t="s">
        <v>18</v>
      </c>
      <c r="F1064" s="11">
        <v>45695.0</v>
      </c>
      <c r="G1064" s="12">
        <f t="shared" si="1"/>
        <v>2</v>
      </c>
      <c r="H1064" s="10"/>
      <c r="I1064" s="10" t="str">
        <f>IFNA(VLOOKUP($H1064,'Промокоды'!$A$2:$B$115,2,0),"")</f>
        <v/>
      </c>
      <c r="J1064" s="10" t="str">
        <f>IFNA(VLOOKUP($I1064,'Промокоды'!$E$2:$F$8,2,0),"")</f>
        <v/>
      </c>
      <c r="K1064" s="10" t="str">
        <f>IFNA(VLOOKUP($H1064,'Промокоды'!$A$2:$C$115,3,0),"")</f>
        <v/>
      </c>
      <c r="L1064" s="13">
        <f t="shared" si="2"/>
        <v>0</v>
      </c>
      <c r="M1064" s="14">
        <v>3500.0</v>
      </c>
      <c r="N1064" s="14">
        <f t="shared" si="3"/>
        <v>3500</v>
      </c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</row>
    <row r="1065" ht="15.75" customHeight="1">
      <c r="A1065" s="10">
        <v>1064.0</v>
      </c>
      <c r="B1065" s="10" t="s">
        <v>25</v>
      </c>
      <c r="C1065" s="10" t="str">
        <f>VLOOKUP($E1065,'Определяем вид'!$A$2:$B$16,2,0)</f>
        <v>Товар</v>
      </c>
      <c r="D1065" s="10" t="s">
        <v>16</v>
      </c>
      <c r="E1065" s="10" t="s">
        <v>30</v>
      </c>
      <c r="F1065" s="11">
        <v>45695.0</v>
      </c>
      <c r="G1065" s="12">
        <f t="shared" si="1"/>
        <v>2</v>
      </c>
      <c r="H1065" s="10"/>
      <c r="I1065" s="10" t="str">
        <f>IFNA(VLOOKUP($H1065,'Промокоды'!$A$2:$B$115,2,0),"")</f>
        <v/>
      </c>
      <c r="J1065" s="10" t="str">
        <f>IFNA(VLOOKUP($I1065,'Промокоды'!$E$2:$F$8,2,0),"")</f>
        <v/>
      </c>
      <c r="K1065" s="10" t="str">
        <f>IFNA(VLOOKUP($H1065,'Промокоды'!$A$2:$C$115,3,0),"")</f>
        <v/>
      </c>
      <c r="L1065" s="13">
        <f t="shared" si="2"/>
        <v>0</v>
      </c>
      <c r="M1065" s="14">
        <v>300.0</v>
      </c>
      <c r="N1065" s="14">
        <f t="shared" si="3"/>
        <v>300</v>
      </c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</row>
    <row r="1066" ht="15.75" customHeight="1">
      <c r="A1066" s="10">
        <v>1065.0</v>
      </c>
      <c r="B1066" s="10" t="s">
        <v>15</v>
      </c>
      <c r="C1066" s="10" t="str">
        <f>VLOOKUP($E1066,'Определяем вид'!$A$2:$B$16,2,0)</f>
        <v>Услуга</v>
      </c>
      <c r="D1066" s="10" t="s">
        <v>16</v>
      </c>
      <c r="E1066" s="10" t="s">
        <v>18</v>
      </c>
      <c r="F1066" s="11">
        <v>45695.0</v>
      </c>
      <c r="G1066" s="12">
        <f t="shared" si="1"/>
        <v>2</v>
      </c>
      <c r="H1066" s="10"/>
      <c r="I1066" s="10" t="str">
        <f>IFNA(VLOOKUP($H1066,'Промокоды'!$A$2:$B$115,2,0),"")</f>
        <v/>
      </c>
      <c r="J1066" s="10" t="str">
        <f>IFNA(VLOOKUP($I1066,'Промокоды'!$E$2:$F$8,2,0),"")</f>
        <v/>
      </c>
      <c r="K1066" s="10" t="str">
        <f>IFNA(VLOOKUP($H1066,'Промокоды'!$A$2:$C$115,3,0),"")</f>
        <v/>
      </c>
      <c r="L1066" s="13">
        <f t="shared" si="2"/>
        <v>0</v>
      </c>
      <c r="M1066" s="14">
        <v>3500.0</v>
      </c>
      <c r="N1066" s="14">
        <f t="shared" si="3"/>
        <v>3500</v>
      </c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</row>
    <row r="1067" ht="15.75" customHeight="1">
      <c r="A1067" s="10">
        <v>1066.0</v>
      </c>
      <c r="B1067" s="10" t="s">
        <v>15</v>
      </c>
      <c r="C1067" s="10" t="str">
        <f>VLOOKUP($E1067,'Определяем вид'!$A$2:$B$16,2,0)</f>
        <v>Товар</v>
      </c>
      <c r="D1067" s="10" t="s">
        <v>16</v>
      </c>
      <c r="E1067" s="10" t="s">
        <v>23</v>
      </c>
      <c r="F1067" s="11">
        <v>45695.0</v>
      </c>
      <c r="G1067" s="12">
        <f t="shared" si="1"/>
        <v>2</v>
      </c>
      <c r="H1067" s="10" t="s">
        <v>139</v>
      </c>
      <c r="I1067" s="10">
        <f>IFNA(VLOOKUP($H1067,'Промокоды'!$A$2:$B$115,2,0),"")</f>
        <v>2</v>
      </c>
      <c r="J1067" s="10" t="str">
        <f>IFNA(VLOOKUP($I1067,'Промокоды'!$E$2:$F$8,2,0),"")</f>
        <v>Поисковые запросы в Гугле</v>
      </c>
      <c r="K1067" s="10">
        <f>IFNA(VLOOKUP($H1067,'Промокоды'!$A$2:$C$115,3,0),"")</f>
        <v>0.1</v>
      </c>
      <c r="L1067" s="13">
        <f t="shared" si="2"/>
        <v>100</v>
      </c>
      <c r="M1067" s="14">
        <v>1000.0</v>
      </c>
      <c r="N1067" s="14">
        <f t="shared" si="3"/>
        <v>900</v>
      </c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</row>
    <row r="1068" ht="15.75" customHeight="1">
      <c r="A1068" s="10">
        <v>1067.0</v>
      </c>
      <c r="B1068" s="10" t="s">
        <v>15</v>
      </c>
      <c r="C1068" s="10" t="str">
        <f>VLOOKUP($E1068,'Определяем вид'!$A$2:$B$16,2,0)</f>
        <v>Услуга</v>
      </c>
      <c r="D1068" s="10" t="s">
        <v>16</v>
      </c>
      <c r="E1068" s="10" t="s">
        <v>17</v>
      </c>
      <c r="F1068" s="11">
        <v>45695.0</v>
      </c>
      <c r="G1068" s="12">
        <f t="shared" si="1"/>
        <v>2</v>
      </c>
      <c r="H1068" s="10"/>
      <c r="I1068" s="10" t="str">
        <f>IFNA(VLOOKUP($H1068,'Промокоды'!$A$2:$B$115,2,0),"")</f>
        <v/>
      </c>
      <c r="J1068" s="10" t="str">
        <f>IFNA(VLOOKUP($I1068,'Промокоды'!$E$2:$F$8,2,0),"")</f>
        <v/>
      </c>
      <c r="K1068" s="10" t="str">
        <f>IFNA(VLOOKUP($H1068,'Промокоды'!$A$2:$C$115,3,0),"")</f>
        <v/>
      </c>
      <c r="L1068" s="13">
        <f t="shared" si="2"/>
        <v>0</v>
      </c>
      <c r="M1068" s="14">
        <v>4500.0</v>
      </c>
      <c r="N1068" s="14">
        <f t="shared" si="3"/>
        <v>4500</v>
      </c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</row>
    <row r="1069" ht="15.75" customHeight="1">
      <c r="A1069" s="10">
        <v>1068.0</v>
      </c>
      <c r="B1069" s="10" t="s">
        <v>15</v>
      </c>
      <c r="C1069" s="10" t="str">
        <f>VLOOKUP($E1069,'Определяем вид'!$A$2:$B$16,2,0)</f>
        <v>Услуга</v>
      </c>
      <c r="D1069" s="10" t="s">
        <v>16</v>
      </c>
      <c r="E1069" s="10" t="s">
        <v>18</v>
      </c>
      <c r="F1069" s="11">
        <v>45695.0</v>
      </c>
      <c r="G1069" s="12">
        <f t="shared" si="1"/>
        <v>2</v>
      </c>
      <c r="H1069" s="10"/>
      <c r="I1069" s="10" t="str">
        <f>IFNA(VLOOKUP($H1069,'Промокоды'!$A$2:$B$115,2,0),"")</f>
        <v/>
      </c>
      <c r="J1069" s="10" t="str">
        <f>IFNA(VLOOKUP($I1069,'Промокоды'!$E$2:$F$8,2,0),"")</f>
        <v/>
      </c>
      <c r="K1069" s="10" t="str">
        <f>IFNA(VLOOKUP($H1069,'Промокоды'!$A$2:$C$115,3,0),"")</f>
        <v/>
      </c>
      <c r="L1069" s="13">
        <f t="shared" si="2"/>
        <v>0</v>
      </c>
      <c r="M1069" s="14">
        <v>3500.0</v>
      </c>
      <c r="N1069" s="14">
        <f t="shared" si="3"/>
        <v>3500</v>
      </c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</row>
    <row r="1070" ht="15.75" customHeight="1">
      <c r="A1070" s="10">
        <v>1069.0</v>
      </c>
      <c r="B1070" s="10" t="s">
        <v>15</v>
      </c>
      <c r="C1070" s="10" t="str">
        <f>VLOOKUP($E1070,'Определяем вид'!$A$2:$B$16,2,0)</f>
        <v>Услуга</v>
      </c>
      <c r="D1070" s="10" t="s">
        <v>16</v>
      </c>
      <c r="E1070" s="10" t="s">
        <v>18</v>
      </c>
      <c r="F1070" s="11">
        <v>45695.0</v>
      </c>
      <c r="G1070" s="12">
        <f t="shared" si="1"/>
        <v>2</v>
      </c>
      <c r="H1070" s="10"/>
      <c r="I1070" s="10" t="str">
        <f>IFNA(VLOOKUP($H1070,'Промокоды'!$A$2:$B$115,2,0),"")</f>
        <v/>
      </c>
      <c r="J1070" s="10" t="str">
        <f>IFNA(VLOOKUP($I1070,'Промокоды'!$E$2:$F$8,2,0),"")</f>
        <v/>
      </c>
      <c r="K1070" s="10" t="str">
        <f>IFNA(VLOOKUP($H1070,'Промокоды'!$A$2:$C$115,3,0),"")</f>
        <v/>
      </c>
      <c r="L1070" s="13">
        <f t="shared" si="2"/>
        <v>0</v>
      </c>
      <c r="M1070" s="14">
        <v>3500.0</v>
      </c>
      <c r="N1070" s="14">
        <f t="shared" si="3"/>
        <v>3500</v>
      </c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</row>
    <row r="1071" ht="15.75" customHeight="1">
      <c r="A1071" s="10">
        <v>1070.0</v>
      </c>
      <c r="B1071" s="10" t="s">
        <v>15</v>
      </c>
      <c r="C1071" s="10" t="str">
        <f>VLOOKUP($E1071,'Определяем вид'!$A$2:$B$16,2,0)</f>
        <v>Услуга</v>
      </c>
      <c r="D1071" s="10" t="s">
        <v>19</v>
      </c>
      <c r="E1071" s="10" t="s">
        <v>21</v>
      </c>
      <c r="F1071" s="11">
        <v>45695.0</v>
      </c>
      <c r="G1071" s="12">
        <f t="shared" si="1"/>
        <v>2</v>
      </c>
      <c r="H1071" s="10"/>
      <c r="I1071" s="10" t="str">
        <f>IFNA(VLOOKUP($H1071,'Промокоды'!$A$2:$B$115,2,0),"")</f>
        <v/>
      </c>
      <c r="J1071" s="10" t="str">
        <f>IFNA(VLOOKUP($I1071,'Промокоды'!$E$2:$F$8,2,0),"")</f>
        <v/>
      </c>
      <c r="K1071" s="10" t="str">
        <f>IFNA(VLOOKUP($H1071,'Промокоды'!$A$2:$C$115,3,0),"")</f>
        <v/>
      </c>
      <c r="L1071" s="13">
        <f t="shared" si="2"/>
        <v>0</v>
      </c>
      <c r="M1071" s="14">
        <v>5500.0</v>
      </c>
      <c r="N1071" s="14">
        <f t="shared" si="3"/>
        <v>5500</v>
      </c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</row>
    <row r="1072" ht="15.75" customHeight="1">
      <c r="A1072" s="10">
        <v>1071.0</v>
      </c>
      <c r="B1072" s="10" t="s">
        <v>15</v>
      </c>
      <c r="C1072" s="10" t="str">
        <f>VLOOKUP($E1072,'Определяем вид'!$A$2:$B$16,2,0)</f>
        <v>Услуга</v>
      </c>
      <c r="D1072" s="10" t="s">
        <v>19</v>
      </c>
      <c r="E1072" s="10" t="s">
        <v>18</v>
      </c>
      <c r="F1072" s="11">
        <v>45695.0</v>
      </c>
      <c r="G1072" s="12">
        <f t="shared" si="1"/>
        <v>2</v>
      </c>
      <c r="H1072" s="10"/>
      <c r="I1072" s="10" t="str">
        <f>IFNA(VLOOKUP($H1072,'Промокоды'!$A$2:$B$115,2,0),"")</f>
        <v/>
      </c>
      <c r="J1072" s="10" t="str">
        <f>IFNA(VLOOKUP($I1072,'Промокоды'!$E$2:$F$8,2,0),"")</f>
        <v/>
      </c>
      <c r="K1072" s="10" t="str">
        <f>IFNA(VLOOKUP($H1072,'Промокоды'!$A$2:$C$115,3,0),"")</f>
        <v/>
      </c>
      <c r="L1072" s="13">
        <f t="shared" si="2"/>
        <v>0</v>
      </c>
      <c r="M1072" s="14">
        <v>3500.0</v>
      </c>
      <c r="N1072" s="14">
        <f t="shared" si="3"/>
        <v>3500</v>
      </c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</row>
    <row r="1073" ht="15.75" customHeight="1">
      <c r="A1073" s="10">
        <v>1072.0</v>
      </c>
      <c r="B1073" s="10" t="s">
        <v>25</v>
      </c>
      <c r="C1073" s="10" t="str">
        <f>VLOOKUP($E1073,'Определяем вид'!$A$2:$B$16,2,0)</f>
        <v>Товар</v>
      </c>
      <c r="D1073" s="10" t="s">
        <v>16</v>
      </c>
      <c r="E1073" s="10" t="s">
        <v>33</v>
      </c>
      <c r="F1073" s="11">
        <v>45695.0</v>
      </c>
      <c r="G1073" s="12">
        <f t="shared" si="1"/>
        <v>2</v>
      </c>
      <c r="H1073" s="10"/>
      <c r="I1073" s="10" t="str">
        <f>IFNA(VLOOKUP($H1073,'Промокоды'!$A$2:$B$115,2,0),"")</f>
        <v/>
      </c>
      <c r="J1073" s="10" t="str">
        <f>IFNA(VLOOKUP($I1073,'Промокоды'!$E$2:$F$8,2,0),"")</f>
        <v/>
      </c>
      <c r="K1073" s="10" t="str">
        <f>IFNA(VLOOKUP($H1073,'Промокоды'!$A$2:$C$115,3,0),"")</f>
        <v/>
      </c>
      <c r="L1073" s="13">
        <f t="shared" si="2"/>
        <v>0</v>
      </c>
      <c r="M1073" s="14">
        <v>1000.0</v>
      </c>
      <c r="N1073" s="14">
        <f t="shared" si="3"/>
        <v>1000</v>
      </c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</row>
    <row r="1074" ht="15.75" customHeight="1">
      <c r="A1074" s="10">
        <v>1073.0</v>
      </c>
      <c r="B1074" s="10" t="s">
        <v>15</v>
      </c>
      <c r="C1074" s="10" t="str">
        <f>VLOOKUP($E1074,'Определяем вид'!$A$2:$B$16,2,0)</f>
        <v>Услуга</v>
      </c>
      <c r="D1074" s="10" t="s">
        <v>19</v>
      </c>
      <c r="E1074" s="10" t="s">
        <v>18</v>
      </c>
      <c r="F1074" s="11">
        <v>45695.0</v>
      </c>
      <c r="G1074" s="12">
        <f t="shared" si="1"/>
        <v>2</v>
      </c>
      <c r="H1074" s="10"/>
      <c r="I1074" s="10" t="str">
        <f>IFNA(VLOOKUP($H1074,'Промокоды'!$A$2:$B$115,2,0),"")</f>
        <v/>
      </c>
      <c r="J1074" s="10" t="str">
        <f>IFNA(VLOOKUP($I1074,'Промокоды'!$E$2:$F$8,2,0),"")</f>
        <v/>
      </c>
      <c r="K1074" s="10" t="str">
        <f>IFNA(VLOOKUP($H1074,'Промокоды'!$A$2:$C$115,3,0),"")</f>
        <v/>
      </c>
      <c r="L1074" s="13">
        <f t="shared" si="2"/>
        <v>0</v>
      </c>
      <c r="M1074" s="14">
        <v>3500.0</v>
      </c>
      <c r="N1074" s="14">
        <f t="shared" si="3"/>
        <v>3500</v>
      </c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</row>
    <row r="1075" ht="15.75" customHeight="1">
      <c r="A1075" s="10">
        <v>1074.0</v>
      </c>
      <c r="B1075" s="10" t="s">
        <v>15</v>
      </c>
      <c r="C1075" s="10" t="str">
        <f>VLOOKUP($E1075,'Определяем вид'!$A$2:$B$16,2,0)</f>
        <v>Услуга</v>
      </c>
      <c r="D1075" s="10" t="s">
        <v>16</v>
      </c>
      <c r="E1075" s="10" t="s">
        <v>17</v>
      </c>
      <c r="F1075" s="11">
        <v>45695.0</v>
      </c>
      <c r="G1075" s="12">
        <f t="shared" si="1"/>
        <v>2</v>
      </c>
      <c r="H1075" s="10"/>
      <c r="I1075" s="10" t="str">
        <f>IFNA(VLOOKUP($H1075,'Промокоды'!$A$2:$B$115,2,0),"")</f>
        <v/>
      </c>
      <c r="J1075" s="10" t="str">
        <f>IFNA(VLOOKUP($I1075,'Промокоды'!$E$2:$F$8,2,0),"")</f>
        <v/>
      </c>
      <c r="K1075" s="10" t="str">
        <f>IFNA(VLOOKUP($H1075,'Промокоды'!$A$2:$C$115,3,0),"")</f>
        <v/>
      </c>
      <c r="L1075" s="13">
        <f t="shared" si="2"/>
        <v>0</v>
      </c>
      <c r="M1075" s="14">
        <v>4500.0</v>
      </c>
      <c r="N1075" s="14">
        <f t="shared" si="3"/>
        <v>4500</v>
      </c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</row>
    <row r="1076" ht="15.75" customHeight="1">
      <c r="A1076" s="10">
        <v>1075.0</v>
      </c>
      <c r="B1076" s="10" t="s">
        <v>15</v>
      </c>
      <c r="C1076" s="10" t="str">
        <f>VLOOKUP($E1076,'Определяем вид'!$A$2:$B$16,2,0)</f>
        <v>Услуга</v>
      </c>
      <c r="D1076" s="10" t="s">
        <v>16</v>
      </c>
      <c r="E1076" s="10" t="s">
        <v>17</v>
      </c>
      <c r="F1076" s="11">
        <v>45695.0</v>
      </c>
      <c r="G1076" s="12">
        <f t="shared" si="1"/>
        <v>2</v>
      </c>
      <c r="H1076" s="10"/>
      <c r="I1076" s="10" t="str">
        <f>IFNA(VLOOKUP($H1076,'Промокоды'!$A$2:$B$115,2,0),"")</f>
        <v/>
      </c>
      <c r="J1076" s="10" t="str">
        <f>IFNA(VLOOKUP($I1076,'Промокоды'!$E$2:$F$8,2,0),"")</f>
        <v/>
      </c>
      <c r="K1076" s="10" t="str">
        <f>IFNA(VLOOKUP($H1076,'Промокоды'!$A$2:$C$115,3,0),"")</f>
        <v/>
      </c>
      <c r="L1076" s="13">
        <f t="shared" si="2"/>
        <v>0</v>
      </c>
      <c r="M1076" s="14">
        <v>4500.0</v>
      </c>
      <c r="N1076" s="14">
        <f t="shared" si="3"/>
        <v>4500</v>
      </c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</row>
    <row r="1077" ht="15.75" customHeight="1">
      <c r="A1077" s="10">
        <v>1076.0</v>
      </c>
      <c r="B1077" s="10" t="s">
        <v>15</v>
      </c>
      <c r="C1077" s="10" t="str">
        <f>VLOOKUP($E1077,'Определяем вид'!$A$2:$B$16,2,0)</f>
        <v>Услуга</v>
      </c>
      <c r="D1077" s="10" t="s">
        <v>16</v>
      </c>
      <c r="E1077" s="10" t="s">
        <v>18</v>
      </c>
      <c r="F1077" s="11">
        <v>45695.0</v>
      </c>
      <c r="G1077" s="12">
        <f t="shared" si="1"/>
        <v>2</v>
      </c>
      <c r="H1077" s="10" t="s">
        <v>140</v>
      </c>
      <c r="I1077" s="10">
        <f>IFNA(VLOOKUP($H1077,'Промокоды'!$A$2:$B$115,2,0),"")</f>
        <v>7</v>
      </c>
      <c r="J1077" s="10" t="str">
        <f>IFNA(VLOOKUP($I1077,'Промокоды'!$E$2:$F$8,2,0),"")</f>
        <v>Сторис в VK</v>
      </c>
      <c r="K1077" s="10">
        <f>IFNA(VLOOKUP($H1077,'Промокоды'!$A$2:$C$115,3,0),"")</f>
        <v>0.15</v>
      </c>
      <c r="L1077" s="13">
        <f t="shared" si="2"/>
        <v>525</v>
      </c>
      <c r="M1077" s="14">
        <v>3500.0</v>
      </c>
      <c r="N1077" s="14">
        <f t="shared" si="3"/>
        <v>2975</v>
      </c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</row>
    <row r="1078" ht="15.75" customHeight="1">
      <c r="A1078" s="10">
        <v>1077.0</v>
      </c>
      <c r="B1078" s="10" t="s">
        <v>15</v>
      </c>
      <c r="C1078" s="10" t="str">
        <f>VLOOKUP($E1078,'Определяем вид'!$A$2:$B$16,2,0)</f>
        <v>Услуга</v>
      </c>
      <c r="D1078" s="10" t="s">
        <v>16</v>
      </c>
      <c r="E1078" s="10" t="s">
        <v>17</v>
      </c>
      <c r="F1078" s="11">
        <v>45695.0</v>
      </c>
      <c r="G1078" s="12">
        <f t="shared" si="1"/>
        <v>2</v>
      </c>
      <c r="H1078" s="10"/>
      <c r="I1078" s="10" t="str">
        <f>IFNA(VLOOKUP($H1078,'Промокоды'!$A$2:$B$115,2,0),"")</f>
        <v/>
      </c>
      <c r="J1078" s="10" t="str">
        <f>IFNA(VLOOKUP($I1078,'Промокоды'!$E$2:$F$8,2,0),"")</f>
        <v/>
      </c>
      <c r="K1078" s="10" t="str">
        <f>IFNA(VLOOKUP($H1078,'Промокоды'!$A$2:$C$115,3,0),"")</f>
        <v/>
      </c>
      <c r="L1078" s="13">
        <f t="shared" si="2"/>
        <v>0</v>
      </c>
      <c r="M1078" s="14">
        <v>4500.0</v>
      </c>
      <c r="N1078" s="14">
        <f t="shared" si="3"/>
        <v>4500</v>
      </c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</row>
    <row r="1079" ht="15.75" customHeight="1">
      <c r="A1079" s="10">
        <v>1078.0</v>
      </c>
      <c r="B1079" s="10" t="s">
        <v>25</v>
      </c>
      <c r="C1079" s="10" t="str">
        <f>VLOOKUP($E1079,'Определяем вид'!$A$2:$B$16,2,0)</f>
        <v>Товар</v>
      </c>
      <c r="D1079" s="10" t="s">
        <v>16</v>
      </c>
      <c r="E1079" s="10" t="s">
        <v>35</v>
      </c>
      <c r="F1079" s="11">
        <v>45695.0</v>
      </c>
      <c r="G1079" s="12">
        <f t="shared" si="1"/>
        <v>2</v>
      </c>
      <c r="H1079" s="10"/>
      <c r="I1079" s="10" t="str">
        <f>IFNA(VLOOKUP($H1079,'Промокоды'!$A$2:$B$115,2,0),"")</f>
        <v/>
      </c>
      <c r="J1079" s="10" t="str">
        <f>IFNA(VLOOKUP($I1079,'Промокоды'!$E$2:$F$8,2,0),"")</f>
        <v/>
      </c>
      <c r="K1079" s="10" t="str">
        <f>IFNA(VLOOKUP($H1079,'Промокоды'!$A$2:$C$115,3,0),"")</f>
        <v/>
      </c>
      <c r="L1079" s="13">
        <f t="shared" si="2"/>
        <v>0</v>
      </c>
      <c r="M1079" s="14">
        <v>500.0</v>
      </c>
      <c r="N1079" s="14">
        <f t="shared" si="3"/>
        <v>500</v>
      </c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</row>
    <row r="1080" ht="15.75" customHeight="1">
      <c r="A1080" s="10">
        <v>1079.0</v>
      </c>
      <c r="B1080" s="10" t="s">
        <v>15</v>
      </c>
      <c r="C1080" s="10" t="str">
        <f>VLOOKUP($E1080,'Определяем вид'!$A$2:$B$16,2,0)</f>
        <v>Услуга</v>
      </c>
      <c r="D1080" s="10" t="s">
        <v>16</v>
      </c>
      <c r="E1080" s="10" t="s">
        <v>21</v>
      </c>
      <c r="F1080" s="11">
        <v>45695.0</v>
      </c>
      <c r="G1080" s="12">
        <f t="shared" si="1"/>
        <v>2</v>
      </c>
      <c r="H1080" s="10"/>
      <c r="I1080" s="10" t="str">
        <f>IFNA(VLOOKUP($H1080,'Промокоды'!$A$2:$B$115,2,0),"")</f>
        <v/>
      </c>
      <c r="J1080" s="10" t="str">
        <f>IFNA(VLOOKUP($I1080,'Промокоды'!$E$2:$F$8,2,0),"")</f>
        <v/>
      </c>
      <c r="K1080" s="10" t="str">
        <f>IFNA(VLOOKUP($H1080,'Промокоды'!$A$2:$C$115,3,0),"")</f>
        <v/>
      </c>
      <c r="L1080" s="13">
        <f t="shared" si="2"/>
        <v>0</v>
      </c>
      <c r="M1080" s="14">
        <v>5500.0</v>
      </c>
      <c r="N1080" s="14">
        <f t="shared" si="3"/>
        <v>5500</v>
      </c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</row>
    <row r="1081" ht="15.75" customHeight="1">
      <c r="A1081" s="10">
        <v>1080.0</v>
      </c>
      <c r="B1081" s="10" t="s">
        <v>15</v>
      </c>
      <c r="C1081" s="10" t="str">
        <f>VLOOKUP($E1081,'Определяем вид'!$A$2:$B$16,2,0)</f>
        <v>Товар</v>
      </c>
      <c r="D1081" s="10" t="s">
        <v>16</v>
      </c>
      <c r="E1081" s="10" t="s">
        <v>20</v>
      </c>
      <c r="F1081" s="11">
        <v>45695.0</v>
      </c>
      <c r="G1081" s="12">
        <f t="shared" si="1"/>
        <v>2</v>
      </c>
      <c r="H1081" s="10"/>
      <c r="I1081" s="10" t="str">
        <f>IFNA(VLOOKUP($H1081,'Промокоды'!$A$2:$B$115,2,0),"")</f>
        <v/>
      </c>
      <c r="J1081" s="10" t="str">
        <f>IFNA(VLOOKUP($I1081,'Промокоды'!$E$2:$F$8,2,0),"")</f>
        <v/>
      </c>
      <c r="K1081" s="10" t="str">
        <f>IFNA(VLOOKUP($H1081,'Промокоды'!$A$2:$C$115,3,0),"")</f>
        <v/>
      </c>
      <c r="L1081" s="13">
        <f t="shared" si="2"/>
        <v>0</v>
      </c>
      <c r="M1081" s="14">
        <v>500.0</v>
      </c>
      <c r="N1081" s="14">
        <f t="shared" si="3"/>
        <v>500</v>
      </c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</row>
    <row r="1082" ht="15.75" customHeight="1">
      <c r="A1082" s="10">
        <v>1081.0</v>
      </c>
      <c r="B1082" s="10" t="s">
        <v>15</v>
      </c>
      <c r="C1082" s="10" t="str">
        <f>VLOOKUP($E1082,'Определяем вид'!$A$2:$B$16,2,0)</f>
        <v>Услуга</v>
      </c>
      <c r="D1082" s="10" t="s">
        <v>16</v>
      </c>
      <c r="E1082" s="10" t="s">
        <v>21</v>
      </c>
      <c r="F1082" s="11">
        <v>45695.0</v>
      </c>
      <c r="G1082" s="12">
        <f t="shared" si="1"/>
        <v>2</v>
      </c>
      <c r="H1082" s="10"/>
      <c r="I1082" s="10" t="str">
        <f>IFNA(VLOOKUP($H1082,'Промокоды'!$A$2:$B$115,2,0),"")</f>
        <v/>
      </c>
      <c r="J1082" s="10" t="str">
        <f>IFNA(VLOOKUP($I1082,'Промокоды'!$E$2:$F$8,2,0),"")</f>
        <v/>
      </c>
      <c r="K1082" s="10" t="str">
        <f>IFNA(VLOOKUP($H1082,'Промокоды'!$A$2:$C$115,3,0),"")</f>
        <v/>
      </c>
      <c r="L1082" s="13">
        <f t="shared" si="2"/>
        <v>0</v>
      </c>
      <c r="M1082" s="14">
        <v>5500.0</v>
      </c>
      <c r="N1082" s="14">
        <f t="shared" si="3"/>
        <v>5500</v>
      </c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</row>
    <row r="1083" ht="15.75" customHeight="1">
      <c r="A1083" s="10">
        <v>1082.0</v>
      </c>
      <c r="B1083" s="10" t="s">
        <v>15</v>
      </c>
      <c r="C1083" s="10" t="str">
        <f>VLOOKUP($E1083,'Определяем вид'!$A$2:$B$16,2,0)</f>
        <v>Услуга</v>
      </c>
      <c r="D1083" s="10" t="s">
        <v>19</v>
      </c>
      <c r="E1083" s="10" t="s">
        <v>17</v>
      </c>
      <c r="F1083" s="11">
        <v>45695.0</v>
      </c>
      <c r="G1083" s="12">
        <f t="shared" si="1"/>
        <v>2</v>
      </c>
      <c r="H1083" s="10"/>
      <c r="I1083" s="10" t="str">
        <f>IFNA(VLOOKUP($H1083,'Промокоды'!$A$2:$B$115,2,0),"")</f>
        <v/>
      </c>
      <c r="J1083" s="10" t="str">
        <f>IFNA(VLOOKUP($I1083,'Промокоды'!$E$2:$F$8,2,0),"")</f>
        <v/>
      </c>
      <c r="K1083" s="10" t="str">
        <f>IFNA(VLOOKUP($H1083,'Промокоды'!$A$2:$C$115,3,0),"")</f>
        <v/>
      </c>
      <c r="L1083" s="13">
        <f t="shared" si="2"/>
        <v>0</v>
      </c>
      <c r="M1083" s="14">
        <v>4500.0</v>
      </c>
      <c r="N1083" s="14">
        <f t="shared" si="3"/>
        <v>4500</v>
      </c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</row>
    <row r="1084" ht="15.75" customHeight="1">
      <c r="A1084" s="10">
        <v>1083.0</v>
      </c>
      <c r="B1084" s="10" t="s">
        <v>15</v>
      </c>
      <c r="C1084" s="10" t="str">
        <f>VLOOKUP($E1084,'Определяем вид'!$A$2:$B$16,2,0)</f>
        <v>Услуга</v>
      </c>
      <c r="D1084" s="10" t="s">
        <v>16</v>
      </c>
      <c r="E1084" s="10" t="s">
        <v>17</v>
      </c>
      <c r="F1084" s="11">
        <v>45695.0</v>
      </c>
      <c r="G1084" s="12">
        <f t="shared" si="1"/>
        <v>2</v>
      </c>
      <c r="H1084" s="10"/>
      <c r="I1084" s="10" t="str">
        <f>IFNA(VLOOKUP($H1084,'Промокоды'!$A$2:$B$115,2,0),"")</f>
        <v/>
      </c>
      <c r="J1084" s="10" t="str">
        <f>IFNA(VLOOKUP($I1084,'Промокоды'!$E$2:$F$8,2,0),"")</f>
        <v/>
      </c>
      <c r="K1084" s="10" t="str">
        <f>IFNA(VLOOKUP($H1084,'Промокоды'!$A$2:$C$115,3,0),"")</f>
        <v/>
      </c>
      <c r="L1084" s="13">
        <f t="shared" si="2"/>
        <v>0</v>
      </c>
      <c r="M1084" s="14">
        <v>4500.0</v>
      </c>
      <c r="N1084" s="14">
        <f t="shared" si="3"/>
        <v>4500</v>
      </c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</row>
    <row r="1085" ht="15.75" customHeight="1">
      <c r="A1085" s="10">
        <v>1084.0</v>
      </c>
      <c r="B1085" s="10" t="s">
        <v>15</v>
      </c>
      <c r="C1085" s="10" t="str">
        <f>VLOOKUP($E1085,'Определяем вид'!$A$2:$B$16,2,0)</f>
        <v>Товар</v>
      </c>
      <c r="D1085" s="10" t="s">
        <v>16</v>
      </c>
      <c r="E1085" s="10" t="s">
        <v>28</v>
      </c>
      <c r="F1085" s="11">
        <v>45695.0</v>
      </c>
      <c r="G1085" s="12">
        <f t="shared" si="1"/>
        <v>2</v>
      </c>
      <c r="H1085" s="10"/>
      <c r="I1085" s="10" t="str">
        <f>IFNA(VLOOKUP($H1085,'Промокоды'!$A$2:$B$115,2,0),"")</f>
        <v/>
      </c>
      <c r="J1085" s="10" t="str">
        <f>IFNA(VLOOKUP($I1085,'Промокоды'!$E$2:$F$8,2,0),"")</f>
        <v/>
      </c>
      <c r="K1085" s="10" t="str">
        <f>IFNA(VLOOKUP($H1085,'Промокоды'!$A$2:$C$115,3,0),"")</f>
        <v/>
      </c>
      <c r="L1085" s="13">
        <f t="shared" si="2"/>
        <v>0</v>
      </c>
      <c r="M1085" s="14">
        <v>300.0</v>
      </c>
      <c r="N1085" s="14">
        <f t="shared" si="3"/>
        <v>300</v>
      </c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</row>
    <row r="1086" ht="15.75" customHeight="1">
      <c r="A1086" s="10">
        <v>1085.0</v>
      </c>
      <c r="B1086" s="10" t="s">
        <v>15</v>
      </c>
      <c r="C1086" s="10" t="str">
        <f>VLOOKUP($E1086,'Определяем вид'!$A$2:$B$16,2,0)</f>
        <v>Услуга</v>
      </c>
      <c r="D1086" s="10" t="s">
        <v>16</v>
      </c>
      <c r="E1086" s="10" t="s">
        <v>18</v>
      </c>
      <c r="F1086" s="11">
        <v>45695.0</v>
      </c>
      <c r="G1086" s="12">
        <f t="shared" si="1"/>
        <v>2</v>
      </c>
      <c r="H1086" s="10"/>
      <c r="I1086" s="10" t="str">
        <f>IFNA(VLOOKUP($H1086,'Промокоды'!$A$2:$B$115,2,0),"")</f>
        <v/>
      </c>
      <c r="J1086" s="10" t="str">
        <f>IFNA(VLOOKUP($I1086,'Промокоды'!$E$2:$F$8,2,0),"")</f>
        <v/>
      </c>
      <c r="K1086" s="10" t="str">
        <f>IFNA(VLOOKUP($H1086,'Промокоды'!$A$2:$C$115,3,0),"")</f>
        <v/>
      </c>
      <c r="L1086" s="13">
        <f t="shared" si="2"/>
        <v>0</v>
      </c>
      <c r="M1086" s="14">
        <v>3500.0</v>
      </c>
      <c r="N1086" s="14">
        <f t="shared" si="3"/>
        <v>3500</v>
      </c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</row>
    <row r="1087" ht="15.75" customHeight="1">
      <c r="A1087" s="10">
        <v>1086.0</v>
      </c>
      <c r="B1087" s="10" t="s">
        <v>15</v>
      </c>
      <c r="C1087" s="10" t="str">
        <f>VLOOKUP($E1087,'Определяем вид'!$A$2:$B$16,2,0)</f>
        <v>Товар</v>
      </c>
      <c r="D1087" s="10" t="s">
        <v>19</v>
      </c>
      <c r="E1087" s="10" t="s">
        <v>23</v>
      </c>
      <c r="F1087" s="11">
        <v>45695.0</v>
      </c>
      <c r="G1087" s="12">
        <f t="shared" si="1"/>
        <v>2</v>
      </c>
      <c r="H1087" s="10"/>
      <c r="I1087" s="10" t="str">
        <f>IFNA(VLOOKUP($H1087,'Промокоды'!$A$2:$B$115,2,0),"")</f>
        <v/>
      </c>
      <c r="J1087" s="10" t="str">
        <f>IFNA(VLOOKUP($I1087,'Промокоды'!$E$2:$F$8,2,0),"")</f>
        <v/>
      </c>
      <c r="K1087" s="10" t="str">
        <f>IFNA(VLOOKUP($H1087,'Промокоды'!$A$2:$C$115,3,0),"")</f>
        <v/>
      </c>
      <c r="L1087" s="13">
        <f t="shared" si="2"/>
        <v>0</v>
      </c>
      <c r="M1087" s="14">
        <v>1000.0</v>
      </c>
      <c r="N1087" s="14">
        <f t="shared" si="3"/>
        <v>1000</v>
      </c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</row>
    <row r="1088" ht="15.75" customHeight="1">
      <c r="A1088" s="10">
        <v>1087.0</v>
      </c>
      <c r="B1088" s="10" t="s">
        <v>15</v>
      </c>
      <c r="C1088" s="10" t="str">
        <f>VLOOKUP($E1088,'Определяем вид'!$A$2:$B$16,2,0)</f>
        <v>Услуга</v>
      </c>
      <c r="D1088" s="10" t="s">
        <v>16</v>
      </c>
      <c r="E1088" s="10" t="s">
        <v>18</v>
      </c>
      <c r="F1088" s="11">
        <v>45695.0</v>
      </c>
      <c r="G1088" s="12">
        <f t="shared" si="1"/>
        <v>2</v>
      </c>
      <c r="H1088" s="10"/>
      <c r="I1088" s="10" t="str">
        <f>IFNA(VLOOKUP($H1088,'Промокоды'!$A$2:$B$115,2,0),"")</f>
        <v/>
      </c>
      <c r="J1088" s="10" t="str">
        <f>IFNA(VLOOKUP($I1088,'Промокоды'!$E$2:$F$8,2,0),"")</f>
        <v/>
      </c>
      <c r="K1088" s="10" t="str">
        <f>IFNA(VLOOKUP($H1088,'Промокоды'!$A$2:$C$115,3,0),"")</f>
        <v/>
      </c>
      <c r="L1088" s="13">
        <f t="shared" si="2"/>
        <v>0</v>
      </c>
      <c r="M1088" s="14">
        <v>3500.0</v>
      </c>
      <c r="N1088" s="14">
        <f t="shared" si="3"/>
        <v>3500</v>
      </c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</row>
    <row r="1089" ht="15.75" customHeight="1">
      <c r="A1089" s="10">
        <v>1088.0</v>
      </c>
      <c r="B1089" s="10" t="s">
        <v>15</v>
      </c>
      <c r="C1089" s="10" t="str">
        <f>VLOOKUP($E1089,'Определяем вид'!$A$2:$B$16,2,0)</f>
        <v>Услуга</v>
      </c>
      <c r="D1089" s="10" t="s">
        <v>19</v>
      </c>
      <c r="E1089" s="10" t="s">
        <v>21</v>
      </c>
      <c r="F1089" s="11">
        <v>45695.0</v>
      </c>
      <c r="G1089" s="12">
        <f t="shared" si="1"/>
        <v>2</v>
      </c>
      <c r="H1089" s="10"/>
      <c r="I1089" s="10" t="str">
        <f>IFNA(VLOOKUP($H1089,'Промокоды'!$A$2:$B$115,2,0),"")</f>
        <v/>
      </c>
      <c r="J1089" s="10" t="str">
        <f>IFNA(VLOOKUP($I1089,'Промокоды'!$E$2:$F$8,2,0),"")</f>
        <v/>
      </c>
      <c r="K1089" s="10" t="str">
        <f>IFNA(VLOOKUP($H1089,'Промокоды'!$A$2:$C$115,3,0),"")</f>
        <v/>
      </c>
      <c r="L1089" s="13">
        <f t="shared" si="2"/>
        <v>0</v>
      </c>
      <c r="M1089" s="14">
        <v>5500.0</v>
      </c>
      <c r="N1089" s="14">
        <f t="shared" si="3"/>
        <v>5500</v>
      </c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</row>
    <row r="1090" ht="15.75" customHeight="1">
      <c r="A1090" s="10">
        <v>1089.0</v>
      </c>
      <c r="B1090" s="10" t="s">
        <v>15</v>
      </c>
      <c r="C1090" s="10" t="str">
        <f>VLOOKUP($E1090,'Определяем вид'!$A$2:$B$16,2,0)</f>
        <v>Услуга</v>
      </c>
      <c r="D1090" s="10" t="s">
        <v>19</v>
      </c>
      <c r="E1090" s="10" t="s">
        <v>21</v>
      </c>
      <c r="F1090" s="11">
        <v>45695.0</v>
      </c>
      <c r="G1090" s="12">
        <f t="shared" si="1"/>
        <v>2</v>
      </c>
      <c r="H1090" s="10"/>
      <c r="I1090" s="10" t="str">
        <f>IFNA(VLOOKUP($H1090,'Промокоды'!$A$2:$B$115,2,0),"")</f>
        <v/>
      </c>
      <c r="J1090" s="10" t="str">
        <f>IFNA(VLOOKUP($I1090,'Промокоды'!$E$2:$F$8,2,0),"")</f>
        <v/>
      </c>
      <c r="K1090" s="10" t="str">
        <f>IFNA(VLOOKUP($H1090,'Промокоды'!$A$2:$C$115,3,0),"")</f>
        <v/>
      </c>
      <c r="L1090" s="13">
        <f t="shared" si="2"/>
        <v>0</v>
      </c>
      <c r="M1090" s="14">
        <v>5500.0</v>
      </c>
      <c r="N1090" s="14">
        <f t="shared" si="3"/>
        <v>5500</v>
      </c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</row>
    <row r="1091" ht="15.75" customHeight="1">
      <c r="A1091" s="10">
        <v>1090.0</v>
      </c>
      <c r="B1091" s="10" t="s">
        <v>15</v>
      </c>
      <c r="C1091" s="10" t="str">
        <f>VLOOKUP($E1091,'Определяем вид'!$A$2:$B$16,2,0)</f>
        <v>Услуга</v>
      </c>
      <c r="D1091" s="10" t="s">
        <v>16</v>
      </c>
      <c r="E1091" s="10" t="s">
        <v>18</v>
      </c>
      <c r="F1091" s="11">
        <v>45696.0</v>
      </c>
      <c r="G1091" s="12">
        <f t="shared" si="1"/>
        <v>2</v>
      </c>
      <c r="H1091" s="10" t="s">
        <v>141</v>
      </c>
      <c r="I1091" s="10">
        <f>IFNA(VLOOKUP($H1091,'Промокоды'!$A$2:$B$115,2,0),"")</f>
        <v>2</v>
      </c>
      <c r="J1091" s="10" t="str">
        <f>IFNA(VLOOKUP($I1091,'Промокоды'!$E$2:$F$8,2,0),"")</f>
        <v>Поисковые запросы в Гугле</v>
      </c>
      <c r="K1091" s="10">
        <f>IFNA(VLOOKUP($H1091,'Промокоды'!$A$2:$C$115,3,0),"")</f>
        <v>0.1</v>
      </c>
      <c r="L1091" s="13">
        <f t="shared" si="2"/>
        <v>350</v>
      </c>
      <c r="M1091" s="14">
        <v>3500.0</v>
      </c>
      <c r="N1091" s="14">
        <f t="shared" si="3"/>
        <v>3150</v>
      </c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</row>
    <row r="1092" ht="15.75" customHeight="1">
      <c r="A1092" s="10">
        <v>1091.0</v>
      </c>
      <c r="B1092" s="10" t="s">
        <v>15</v>
      </c>
      <c r="C1092" s="10" t="str">
        <f>VLOOKUP($E1092,'Определяем вид'!$A$2:$B$16,2,0)</f>
        <v>Товар</v>
      </c>
      <c r="D1092" s="16" t="s">
        <v>16</v>
      </c>
      <c r="E1092" s="10" t="s">
        <v>20</v>
      </c>
      <c r="F1092" s="11">
        <v>45696.0</v>
      </c>
      <c r="G1092" s="12">
        <f t="shared" si="1"/>
        <v>2</v>
      </c>
      <c r="H1092" s="10"/>
      <c r="I1092" s="10" t="str">
        <f>IFNA(VLOOKUP($H1092,'Промокоды'!$A$2:$B$115,2,0),"")</f>
        <v/>
      </c>
      <c r="J1092" s="10" t="str">
        <f>IFNA(VLOOKUP($I1092,'Промокоды'!$E$2:$F$8,2,0),"")</f>
        <v/>
      </c>
      <c r="K1092" s="10" t="str">
        <f>IFNA(VLOOKUP($H1092,'Промокоды'!$A$2:$C$115,3,0),"")</f>
        <v/>
      </c>
      <c r="L1092" s="13">
        <f t="shared" si="2"/>
        <v>0</v>
      </c>
      <c r="M1092" s="14">
        <v>500.0</v>
      </c>
      <c r="N1092" s="14">
        <f t="shared" si="3"/>
        <v>500</v>
      </c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</row>
    <row r="1093" ht="15.75" customHeight="1">
      <c r="A1093" s="10">
        <v>1092.0</v>
      </c>
      <c r="B1093" s="10" t="s">
        <v>15</v>
      </c>
      <c r="C1093" s="10" t="str">
        <f>VLOOKUP($E1093,'Определяем вид'!$A$2:$B$16,2,0)</f>
        <v>Услуга</v>
      </c>
      <c r="D1093" s="10" t="s">
        <v>16</v>
      </c>
      <c r="E1093" s="10" t="s">
        <v>18</v>
      </c>
      <c r="F1093" s="11">
        <v>45696.0</v>
      </c>
      <c r="G1093" s="12">
        <f t="shared" si="1"/>
        <v>2</v>
      </c>
      <c r="H1093" s="10"/>
      <c r="I1093" s="10" t="str">
        <f>IFNA(VLOOKUP($H1093,'Промокоды'!$A$2:$B$115,2,0),"")</f>
        <v/>
      </c>
      <c r="J1093" s="10" t="str">
        <f>IFNA(VLOOKUP($I1093,'Промокоды'!$E$2:$F$8,2,0),"")</f>
        <v/>
      </c>
      <c r="K1093" s="10" t="str">
        <f>IFNA(VLOOKUP($H1093,'Промокоды'!$A$2:$C$115,3,0),"")</f>
        <v/>
      </c>
      <c r="L1093" s="13">
        <f t="shared" si="2"/>
        <v>0</v>
      </c>
      <c r="M1093" s="14">
        <v>3500.0</v>
      </c>
      <c r="N1093" s="14">
        <f t="shared" si="3"/>
        <v>3500</v>
      </c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</row>
    <row r="1094" ht="15.75" customHeight="1">
      <c r="A1094" s="10">
        <v>1093.0</v>
      </c>
      <c r="B1094" s="10" t="s">
        <v>15</v>
      </c>
      <c r="C1094" s="10" t="str">
        <f>VLOOKUP($E1094,'Определяем вид'!$A$2:$B$16,2,0)</f>
        <v>Услуга</v>
      </c>
      <c r="D1094" s="10" t="s">
        <v>16</v>
      </c>
      <c r="E1094" s="10" t="s">
        <v>17</v>
      </c>
      <c r="F1094" s="11">
        <v>45696.0</v>
      </c>
      <c r="G1094" s="12">
        <f t="shared" si="1"/>
        <v>2</v>
      </c>
      <c r="H1094" s="10"/>
      <c r="I1094" s="10" t="str">
        <f>IFNA(VLOOKUP($H1094,'Промокоды'!$A$2:$B$115,2,0),"")</f>
        <v/>
      </c>
      <c r="J1094" s="10" t="str">
        <f>IFNA(VLOOKUP($I1094,'Промокоды'!$E$2:$F$8,2,0),"")</f>
        <v/>
      </c>
      <c r="K1094" s="10" t="str">
        <f>IFNA(VLOOKUP($H1094,'Промокоды'!$A$2:$C$115,3,0),"")</f>
        <v/>
      </c>
      <c r="L1094" s="13">
        <f t="shared" si="2"/>
        <v>0</v>
      </c>
      <c r="M1094" s="14">
        <v>4500.0</v>
      </c>
      <c r="N1094" s="14">
        <f t="shared" si="3"/>
        <v>4500</v>
      </c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</row>
    <row r="1095" ht="15.75" customHeight="1">
      <c r="A1095" s="10">
        <v>1094.0</v>
      </c>
      <c r="B1095" s="10" t="s">
        <v>15</v>
      </c>
      <c r="C1095" s="10" t="str">
        <f>VLOOKUP($E1095,'Определяем вид'!$A$2:$B$16,2,0)</f>
        <v>Услуга</v>
      </c>
      <c r="D1095" s="10" t="s">
        <v>16</v>
      </c>
      <c r="E1095" s="10" t="s">
        <v>21</v>
      </c>
      <c r="F1095" s="11">
        <v>45696.0</v>
      </c>
      <c r="G1095" s="12">
        <f t="shared" si="1"/>
        <v>2</v>
      </c>
      <c r="H1095" s="10" t="s">
        <v>142</v>
      </c>
      <c r="I1095" s="10">
        <f>IFNA(VLOOKUP($H1095,'Промокоды'!$A$2:$B$115,2,0),"")</f>
        <v>1</v>
      </c>
      <c r="J1095" s="10" t="str">
        <f>IFNA(VLOOKUP($I1095,'Промокоды'!$E$2:$F$8,2,0),"")</f>
        <v>Обещаем скидки</v>
      </c>
      <c r="K1095" s="10">
        <f>IFNA(VLOOKUP($H1095,'Промокоды'!$A$2:$C$115,3,0),"")</f>
        <v>0.1</v>
      </c>
      <c r="L1095" s="13">
        <f t="shared" si="2"/>
        <v>550</v>
      </c>
      <c r="M1095" s="14">
        <v>5500.0</v>
      </c>
      <c r="N1095" s="14">
        <f t="shared" si="3"/>
        <v>4950</v>
      </c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</row>
    <row r="1096" ht="15.75" customHeight="1">
      <c r="A1096" s="10">
        <v>1095.0</v>
      </c>
      <c r="B1096" s="10" t="s">
        <v>15</v>
      </c>
      <c r="C1096" s="10" t="str">
        <f>VLOOKUP($E1096,'Определяем вид'!$A$2:$B$16,2,0)</f>
        <v>Услуга</v>
      </c>
      <c r="D1096" s="10" t="s">
        <v>16</v>
      </c>
      <c r="E1096" s="10" t="s">
        <v>21</v>
      </c>
      <c r="F1096" s="11">
        <v>45696.0</v>
      </c>
      <c r="G1096" s="12">
        <f t="shared" si="1"/>
        <v>2</v>
      </c>
      <c r="H1096" s="10"/>
      <c r="I1096" s="10" t="str">
        <f>IFNA(VLOOKUP($H1096,'Промокоды'!$A$2:$B$115,2,0),"")</f>
        <v/>
      </c>
      <c r="J1096" s="10" t="str">
        <f>IFNA(VLOOKUP($I1096,'Промокоды'!$E$2:$F$8,2,0),"")</f>
        <v/>
      </c>
      <c r="K1096" s="10" t="str">
        <f>IFNA(VLOOKUP($H1096,'Промокоды'!$A$2:$C$115,3,0),"")</f>
        <v/>
      </c>
      <c r="L1096" s="13">
        <f t="shared" si="2"/>
        <v>0</v>
      </c>
      <c r="M1096" s="14">
        <v>5500.0</v>
      </c>
      <c r="N1096" s="14">
        <f t="shared" si="3"/>
        <v>5500</v>
      </c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</row>
    <row r="1097" ht="15.75" customHeight="1">
      <c r="A1097" s="10">
        <v>1096.0</v>
      </c>
      <c r="B1097" s="10" t="s">
        <v>15</v>
      </c>
      <c r="C1097" s="10" t="str">
        <f>VLOOKUP($E1097,'Определяем вид'!$A$2:$B$16,2,0)</f>
        <v>Услуга</v>
      </c>
      <c r="D1097" s="10" t="s">
        <v>16</v>
      </c>
      <c r="E1097" s="10" t="s">
        <v>18</v>
      </c>
      <c r="F1097" s="11">
        <v>45696.0</v>
      </c>
      <c r="G1097" s="12">
        <f t="shared" si="1"/>
        <v>2</v>
      </c>
      <c r="H1097" s="10"/>
      <c r="I1097" s="10" t="str">
        <f>IFNA(VLOOKUP($H1097,'Промокоды'!$A$2:$B$115,2,0),"")</f>
        <v/>
      </c>
      <c r="J1097" s="10" t="str">
        <f>IFNA(VLOOKUP($I1097,'Промокоды'!$E$2:$F$8,2,0),"")</f>
        <v/>
      </c>
      <c r="K1097" s="10" t="str">
        <f>IFNA(VLOOKUP($H1097,'Промокоды'!$A$2:$C$115,3,0),"")</f>
        <v/>
      </c>
      <c r="L1097" s="13">
        <f t="shared" si="2"/>
        <v>0</v>
      </c>
      <c r="M1097" s="14">
        <v>3500.0</v>
      </c>
      <c r="N1097" s="14">
        <f t="shared" si="3"/>
        <v>3500</v>
      </c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</row>
    <row r="1098" ht="15.75" customHeight="1">
      <c r="A1098" s="10">
        <v>1097.0</v>
      </c>
      <c r="B1098" s="10" t="s">
        <v>15</v>
      </c>
      <c r="C1098" s="10" t="str">
        <f>VLOOKUP($E1098,'Определяем вид'!$A$2:$B$16,2,0)</f>
        <v>Услуга</v>
      </c>
      <c r="D1098" s="10" t="s">
        <v>16</v>
      </c>
      <c r="E1098" s="10" t="s">
        <v>17</v>
      </c>
      <c r="F1098" s="11">
        <v>45696.0</v>
      </c>
      <c r="G1098" s="12">
        <f t="shared" si="1"/>
        <v>2</v>
      </c>
      <c r="H1098" s="10"/>
      <c r="I1098" s="10" t="str">
        <f>IFNA(VLOOKUP($H1098,'Промокоды'!$A$2:$B$115,2,0),"")</f>
        <v/>
      </c>
      <c r="J1098" s="10" t="str">
        <f>IFNA(VLOOKUP($I1098,'Промокоды'!$E$2:$F$8,2,0),"")</f>
        <v/>
      </c>
      <c r="K1098" s="10" t="str">
        <f>IFNA(VLOOKUP($H1098,'Промокоды'!$A$2:$C$115,3,0),"")</f>
        <v/>
      </c>
      <c r="L1098" s="13">
        <f t="shared" si="2"/>
        <v>0</v>
      </c>
      <c r="M1098" s="14">
        <v>4500.0</v>
      </c>
      <c r="N1098" s="14">
        <f t="shared" si="3"/>
        <v>4500</v>
      </c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</row>
    <row r="1099" ht="15.75" customHeight="1">
      <c r="A1099" s="10">
        <v>1098.0</v>
      </c>
      <c r="B1099" s="10" t="s">
        <v>15</v>
      </c>
      <c r="C1099" s="10" t="str">
        <f>VLOOKUP($E1099,'Определяем вид'!$A$2:$B$16,2,0)</f>
        <v>Услуга</v>
      </c>
      <c r="D1099" s="10" t="s">
        <v>16</v>
      </c>
      <c r="E1099" s="10" t="s">
        <v>21</v>
      </c>
      <c r="F1099" s="11">
        <v>45696.0</v>
      </c>
      <c r="G1099" s="12">
        <f t="shared" si="1"/>
        <v>2</v>
      </c>
      <c r="H1099" s="10"/>
      <c r="I1099" s="10" t="str">
        <f>IFNA(VLOOKUP($H1099,'Промокоды'!$A$2:$B$115,2,0),"")</f>
        <v/>
      </c>
      <c r="J1099" s="10" t="str">
        <f>IFNA(VLOOKUP($I1099,'Промокоды'!$E$2:$F$8,2,0),"")</f>
        <v/>
      </c>
      <c r="K1099" s="10" t="str">
        <f>IFNA(VLOOKUP($H1099,'Промокоды'!$A$2:$C$115,3,0),"")</f>
        <v/>
      </c>
      <c r="L1099" s="13">
        <f t="shared" si="2"/>
        <v>0</v>
      </c>
      <c r="M1099" s="14">
        <v>5500.0</v>
      </c>
      <c r="N1099" s="14">
        <f t="shared" si="3"/>
        <v>5500</v>
      </c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</row>
    <row r="1100" ht="15.75" customHeight="1">
      <c r="A1100" s="10">
        <v>1099.0</v>
      </c>
      <c r="B1100" s="10" t="s">
        <v>15</v>
      </c>
      <c r="C1100" s="10" t="str">
        <f>VLOOKUP($E1100,'Определяем вид'!$A$2:$B$16,2,0)</f>
        <v>Товар</v>
      </c>
      <c r="D1100" s="10" t="s">
        <v>19</v>
      </c>
      <c r="E1100" s="10" t="s">
        <v>23</v>
      </c>
      <c r="F1100" s="11">
        <v>45696.0</v>
      </c>
      <c r="G1100" s="12">
        <f t="shared" si="1"/>
        <v>2</v>
      </c>
      <c r="H1100" s="10"/>
      <c r="I1100" s="10" t="str">
        <f>IFNA(VLOOKUP($H1100,'Промокоды'!$A$2:$B$115,2,0),"")</f>
        <v/>
      </c>
      <c r="J1100" s="10" t="str">
        <f>IFNA(VLOOKUP($I1100,'Промокоды'!$E$2:$F$8,2,0),"")</f>
        <v/>
      </c>
      <c r="K1100" s="10" t="str">
        <f>IFNA(VLOOKUP($H1100,'Промокоды'!$A$2:$C$115,3,0),"")</f>
        <v/>
      </c>
      <c r="L1100" s="13">
        <f t="shared" si="2"/>
        <v>0</v>
      </c>
      <c r="M1100" s="14">
        <v>1000.0</v>
      </c>
      <c r="N1100" s="14">
        <f t="shared" si="3"/>
        <v>1000</v>
      </c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</row>
    <row r="1101" ht="15.75" customHeight="1">
      <c r="A1101" s="10">
        <v>1100.0</v>
      </c>
      <c r="B1101" s="10" t="s">
        <v>15</v>
      </c>
      <c r="C1101" s="10" t="str">
        <f>VLOOKUP($E1101,'Определяем вид'!$A$2:$B$16,2,0)</f>
        <v>Услуга</v>
      </c>
      <c r="D1101" s="10" t="s">
        <v>16</v>
      </c>
      <c r="E1101" s="10" t="s">
        <v>21</v>
      </c>
      <c r="F1101" s="11">
        <v>45696.0</v>
      </c>
      <c r="G1101" s="12">
        <f t="shared" si="1"/>
        <v>2</v>
      </c>
      <c r="H1101" s="10"/>
      <c r="I1101" s="10" t="str">
        <f>IFNA(VLOOKUP($H1101,'Промокоды'!$A$2:$B$115,2,0),"")</f>
        <v/>
      </c>
      <c r="J1101" s="10" t="str">
        <f>IFNA(VLOOKUP($I1101,'Промокоды'!$E$2:$F$8,2,0),"")</f>
        <v/>
      </c>
      <c r="K1101" s="10" t="str">
        <f>IFNA(VLOOKUP($H1101,'Промокоды'!$A$2:$C$115,3,0),"")</f>
        <v/>
      </c>
      <c r="L1101" s="13">
        <f t="shared" si="2"/>
        <v>0</v>
      </c>
      <c r="M1101" s="14">
        <v>5500.0</v>
      </c>
      <c r="N1101" s="14">
        <f t="shared" si="3"/>
        <v>5500</v>
      </c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</row>
    <row r="1102" ht="15.75" customHeight="1">
      <c r="A1102" s="10">
        <v>1101.0</v>
      </c>
      <c r="B1102" s="10" t="s">
        <v>15</v>
      </c>
      <c r="C1102" s="10" t="str">
        <f>VLOOKUP($E1102,'Определяем вид'!$A$2:$B$16,2,0)</f>
        <v>Товар</v>
      </c>
      <c r="D1102" s="10" t="s">
        <v>16</v>
      </c>
      <c r="E1102" s="10" t="s">
        <v>20</v>
      </c>
      <c r="F1102" s="11">
        <v>45696.0</v>
      </c>
      <c r="G1102" s="12">
        <f t="shared" si="1"/>
        <v>2</v>
      </c>
      <c r="H1102" s="10"/>
      <c r="I1102" s="10" t="str">
        <f>IFNA(VLOOKUP($H1102,'Промокоды'!$A$2:$B$115,2,0),"")</f>
        <v/>
      </c>
      <c r="J1102" s="10" t="str">
        <f>IFNA(VLOOKUP($I1102,'Промокоды'!$E$2:$F$8,2,0),"")</f>
        <v/>
      </c>
      <c r="K1102" s="10" t="str">
        <f>IFNA(VLOOKUP($H1102,'Промокоды'!$A$2:$C$115,3,0),"")</f>
        <v/>
      </c>
      <c r="L1102" s="13">
        <f t="shared" si="2"/>
        <v>0</v>
      </c>
      <c r="M1102" s="14">
        <v>500.0</v>
      </c>
      <c r="N1102" s="14">
        <f t="shared" si="3"/>
        <v>500</v>
      </c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</row>
    <row r="1103" ht="15.75" customHeight="1">
      <c r="A1103" s="10">
        <v>1102.0</v>
      </c>
      <c r="B1103" s="10" t="s">
        <v>15</v>
      </c>
      <c r="C1103" s="10" t="str">
        <f>VLOOKUP($E1103,'Определяем вид'!$A$2:$B$16,2,0)</f>
        <v>Услуга</v>
      </c>
      <c r="D1103" s="10" t="s">
        <v>16</v>
      </c>
      <c r="E1103" s="10" t="s">
        <v>18</v>
      </c>
      <c r="F1103" s="11">
        <v>45696.0</v>
      </c>
      <c r="G1103" s="12">
        <f t="shared" si="1"/>
        <v>2</v>
      </c>
      <c r="H1103" s="10"/>
      <c r="I1103" s="10" t="str">
        <f>IFNA(VLOOKUP($H1103,'Промокоды'!$A$2:$B$115,2,0),"")</f>
        <v/>
      </c>
      <c r="J1103" s="10" t="str">
        <f>IFNA(VLOOKUP($I1103,'Промокоды'!$E$2:$F$8,2,0),"")</f>
        <v/>
      </c>
      <c r="K1103" s="10" t="str">
        <f>IFNA(VLOOKUP($H1103,'Промокоды'!$A$2:$C$115,3,0),"")</f>
        <v/>
      </c>
      <c r="L1103" s="13">
        <f t="shared" si="2"/>
        <v>0</v>
      </c>
      <c r="M1103" s="14">
        <v>3500.0</v>
      </c>
      <c r="N1103" s="14">
        <f t="shared" si="3"/>
        <v>3500</v>
      </c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</row>
    <row r="1104" ht="15.75" customHeight="1">
      <c r="A1104" s="10">
        <v>1103.0</v>
      </c>
      <c r="B1104" s="10" t="s">
        <v>15</v>
      </c>
      <c r="C1104" s="10" t="str">
        <f>VLOOKUP($E1104,'Определяем вид'!$A$2:$B$16,2,0)</f>
        <v>Услуга</v>
      </c>
      <c r="D1104" s="10" t="s">
        <v>16</v>
      </c>
      <c r="E1104" s="10" t="s">
        <v>17</v>
      </c>
      <c r="F1104" s="11">
        <v>45696.0</v>
      </c>
      <c r="G1104" s="12">
        <f t="shared" si="1"/>
        <v>2</v>
      </c>
      <c r="H1104" s="10"/>
      <c r="I1104" s="10" t="str">
        <f>IFNA(VLOOKUP($H1104,'Промокоды'!$A$2:$B$115,2,0),"")</f>
        <v/>
      </c>
      <c r="J1104" s="10" t="str">
        <f>IFNA(VLOOKUP($I1104,'Промокоды'!$E$2:$F$8,2,0),"")</f>
        <v/>
      </c>
      <c r="K1104" s="10" t="str">
        <f>IFNA(VLOOKUP($H1104,'Промокоды'!$A$2:$C$115,3,0),"")</f>
        <v/>
      </c>
      <c r="L1104" s="13">
        <f t="shared" si="2"/>
        <v>0</v>
      </c>
      <c r="M1104" s="14">
        <v>4500.0</v>
      </c>
      <c r="N1104" s="14">
        <f t="shared" si="3"/>
        <v>4500</v>
      </c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</row>
    <row r="1105" ht="15.75" customHeight="1">
      <c r="A1105" s="10">
        <v>1104.0</v>
      </c>
      <c r="B1105" s="10" t="s">
        <v>15</v>
      </c>
      <c r="C1105" s="10" t="str">
        <f>VLOOKUP($E1105,'Определяем вид'!$A$2:$B$16,2,0)</f>
        <v>Услуга</v>
      </c>
      <c r="D1105" s="16" t="s">
        <v>16</v>
      </c>
      <c r="E1105" s="10" t="s">
        <v>18</v>
      </c>
      <c r="F1105" s="11">
        <v>45696.0</v>
      </c>
      <c r="G1105" s="12">
        <f t="shared" si="1"/>
        <v>2</v>
      </c>
      <c r="H1105" s="10" t="s">
        <v>143</v>
      </c>
      <c r="I1105" s="10">
        <f>IFNA(VLOOKUP($H1105,'Промокоды'!$A$2:$B$115,2,0),"")</f>
        <v>2</v>
      </c>
      <c r="J1105" s="10" t="str">
        <f>IFNA(VLOOKUP($I1105,'Промокоды'!$E$2:$F$8,2,0),"")</f>
        <v>Поисковые запросы в Гугле</v>
      </c>
      <c r="K1105" s="10">
        <f>IFNA(VLOOKUP($H1105,'Промокоды'!$A$2:$C$115,3,0),"")</f>
        <v>0.1</v>
      </c>
      <c r="L1105" s="13">
        <f t="shared" si="2"/>
        <v>350</v>
      </c>
      <c r="M1105" s="14">
        <v>3500.0</v>
      </c>
      <c r="N1105" s="14">
        <f t="shared" si="3"/>
        <v>3150</v>
      </c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</row>
    <row r="1106" ht="15.75" customHeight="1">
      <c r="A1106" s="10">
        <v>1105.0</v>
      </c>
      <c r="B1106" s="10" t="s">
        <v>15</v>
      </c>
      <c r="C1106" s="10" t="str">
        <f>VLOOKUP($E1106,'Определяем вид'!$A$2:$B$16,2,0)</f>
        <v>Товар</v>
      </c>
      <c r="D1106" s="10" t="s">
        <v>16</v>
      </c>
      <c r="E1106" s="10" t="s">
        <v>23</v>
      </c>
      <c r="F1106" s="11">
        <v>45696.0</v>
      </c>
      <c r="G1106" s="12">
        <f t="shared" si="1"/>
        <v>2</v>
      </c>
      <c r="H1106" s="10" t="s">
        <v>144</v>
      </c>
      <c r="I1106" s="10">
        <f>IFNA(VLOOKUP($H1106,'Промокоды'!$A$2:$B$115,2,0),"")</f>
        <v>5</v>
      </c>
      <c r="J1106" s="10" t="str">
        <f>IFNA(VLOOKUP($I1106,'Промокоды'!$E$2:$F$8,2,0),"")</f>
        <v>Посты в VK</v>
      </c>
      <c r="K1106" s="10">
        <f>IFNA(VLOOKUP($H1106,'Промокоды'!$A$2:$C$115,3,0),"")</f>
        <v>0.15</v>
      </c>
      <c r="L1106" s="13">
        <f t="shared" si="2"/>
        <v>150</v>
      </c>
      <c r="M1106" s="14">
        <v>1000.0</v>
      </c>
      <c r="N1106" s="14">
        <f t="shared" si="3"/>
        <v>850</v>
      </c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</row>
    <row r="1107" ht="15.75" customHeight="1">
      <c r="A1107" s="10">
        <v>1106.0</v>
      </c>
      <c r="B1107" s="10" t="s">
        <v>15</v>
      </c>
      <c r="C1107" s="10" t="str">
        <f>VLOOKUP($E1107,'Определяем вид'!$A$2:$B$16,2,0)</f>
        <v>Товар</v>
      </c>
      <c r="D1107" s="10" t="s">
        <v>16</v>
      </c>
      <c r="E1107" s="10" t="s">
        <v>28</v>
      </c>
      <c r="F1107" s="11">
        <v>45696.0</v>
      </c>
      <c r="G1107" s="12">
        <f t="shared" si="1"/>
        <v>2</v>
      </c>
      <c r="H1107" s="10" t="s">
        <v>145</v>
      </c>
      <c r="I1107" s="10">
        <f>IFNA(VLOOKUP($H1107,'Промокоды'!$A$2:$B$115,2,0),"")</f>
        <v>4</v>
      </c>
      <c r="J1107" s="10" t="str">
        <f>IFNA(VLOOKUP($I1107,'Промокоды'!$E$2:$F$8,2,0),"")</f>
        <v>Посты в Telegram</v>
      </c>
      <c r="K1107" s="10">
        <f>IFNA(VLOOKUP($H1107,'Промокоды'!$A$2:$C$115,3,0),"")</f>
        <v>0.5</v>
      </c>
      <c r="L1107" s="13">
        <f t="shared" si="2"/>
        <v>150</v>
      </c>
      <c r="M1107" s="14">
        <v>300.0</v>
      </c>
      <c r="N1107" s="14">
        <f t="shared" si="3"/>
        <v>150</v>
      </c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</row>
    <row r="1108" ht="15.75" customHeight="1">
      <c r="A1108" s="10">
        <v>1107.0</v>
      </c>
      <c r="B1108" s="10" t="s">
        <v>25</v>
      </c>
      <c r="C1108" s="10" t="str">
        <f>VLOOKUP($E1108,'Определяем вид'!$A$2:$B$16,2,0)</f>
        <v>Товар</v>
      </c>
      <c r="D1108" s="10" t="s">
        <v>16</v>
      </c>
      <c r="E1108" s="10" t="s">
        <v>30</v>
      </c>
      <c r="F1108" s="11">
        <v>45696.0</v>
      </c>
      <c r="G1108" s="12">
        <f t="shared" si="1"/>
        <v>2</v>
      </c>
      <c r="H1108" s="10"/>
      <c r="I1108" s="10" t="str">
        <f>IFNA(VLOOKUP($H1108,'Промокоды'!$A$2:$B$115,2,0),"")</f>
        <v/>
      </c>
      <c r="J1108" s="10" t="str">
        <f>IFNA(VLOOKUP($I1108,'Промокоды'!$E$2:$F$8,2,0),"")</f>
        <v/>
      </c>
      <c r="K1108" s="10" t="str">
        <f>IFNA(VLOOKUP($H1108,'Промокоды'!$A$2:$C$115,3,0),"")</f>
        <v/>
      </c>
      <c r="L1108" s="13">
        <f t="shared" si="2"/>
        <v>0</v>
      </c>
      <c r="M1108" s="14">
        <v>300.0</v>
      </c>
      <c r="N1108" s="14">
        <f t="shared" si="3"/>
        <v>300</v>
      </c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</row>
    <row r="1109" ht="15.75" customHeight="1">
      <c r="A1109" s="10">
        <v>1108.0</v>
      </c>
      <c r="B1109" s="10" t="s">
        <v>15</v>
      </c>
      <c r="C1109" s="10" t="str">
        <f>VLOOKUP($E1109,'Определяем вид'!$A$2:$B$16,2,0)</f>
        <v>Товар</v>
      </c>
      <c r="D1109" s="10" t="s">
        <v>16</v>
      </c>
      <c r="E1109" s="10" t="s">
        <v>20</v>
      </c>
      <c r="F1109" s="11">
        <v>45696.0</v>
      </c>
      <c r="G1109" s="12">
        <f t="shared" si="1"/>
        <v>2</v>
      </c>
      <c r="H1109" s="10"/>
      <c r="I1109" s="10" t="str">
        <f>IFNA(VLOOKUP($H1109,'Промокоды'!$A$2:$B$115,2,0),"")</f>
        <v/>
      </c>
      <c r="J1109" s="10" t="str">
        <f>IFNA(VLOOKUP($I1109,'Промокоды'!$E$2:$F$8,2,0),"")</f>
        <v/>
      </c>
      <c r="K1109" s="10" t="str">
        <f>IFNA(VLOOKUP($H1109,'Промокоды'!$A$2:$C$115,3,0),"")</f>
        <v/>
      </c>
      <c r="L1109" s="13">
        <f t="shared" si="2"/>
        <v>0</v>
      </c>
      <c r="M1109" s="14">
        <v>500.0</v>
      </c>
      <c r="N1109" s="14">
        <f t="shared" si="3"/>
        <v>500</v>
      </c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</row>
    <row r="1110" ht="15.75" customHeight="1">
      <c r="A1110" s="10">
        <v>1109.0</v>
      </c>
      <c r="B1110" s="10" t="s">
        <v>15</v>
      </c>
      <c r="C1110" s="10" t="str">
        <f>VLOOKUP($E1110,'Определяем вид'!$A$2:$B$16,2,0)</f>
        <v>Услуга</v>
      </c>
      <c r="D1110" s="16" t="s">
        <v>16</v>
      </c>
      <c r="E1110" s="10" t="s">
        <v>17</v>
      </c>
      <c r="F1110" s="11">
        <v>45696.0</v>
      </c>
      <c r="G1110" s="12">
        <f t="shared" si="1"/>
        <v>2</v>
      </c>
      <c r="H1110" s="10"/>
      <c r="I1110" s="10" t="str">
        <f>IFNA(VLOOKUP($H1110,'Промокоды'!$A$2:$B$115,2,0),"")</f>
        <v/>
      </c>
      <c r="J1110" s="10" t="str">
        <f>IFNA(VLOOKUP($I1110,'Промокоды'!$E$2:$F$8,2,0),"")</f>
        <v/>
      </c>
      <c r="K1110" s="10" t="str">
        <f>IFNA(VLOOKUP($H1110,'Промокоды'!$A$2:$C$115,3,0),"")</f>
        <v/>
      </c>
      <c r="L1110" s="13">
        <f t="shared" si="2"/>
        <v>0</v>
      </c>
      <c r="M1110" s="14">
        <v>4500.0</v>
      </c>
      <c r="N1110" s="14">
        <f t="shared" si="3"/>
        <v>4500</v>
      </c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</row>
    <row r="1111" ht="15.75" customHeight="1">
      <c r="A1111" s="10">
        <v>1110.0</v>
      </c>
      <c r="B1111" s="10" t="s">
        <v>25</v>
      </c>
      <c r="C1111" s="10" t="str">
        <f>VLOOKUP($E1111,'Определяем вид'!$A$2:$B$16,2,0)</f>
        <v>Товар</v>
      </c>
      <c r="D1111" s="10" t="s">
        <v>16</v>
      </c>
      <c r="E1111" s="10" t="s">
        <v>30</v>
      </c>
      <c r="F1111" s="11">
        <v>45696.0</v>
      </c>
      <c r="G1111" s="12">
        <f t="shared" si="1"/>
        <v>2</v>
      </c>
      <c r="H1111" s="10"/>
      <c r="I1111" s="10" t="str">
        <f>IFNA(VLOOKUP($H1111,'Промокоды'!$A$2:$B$115,2,0),"")</f>
        <v/>
      </c>
      <c r="J1111" s="10" t="str">
        <f>IFNA(VLOOKUP($I1111,'Промокоды'!$E$2:$F$8,2,0),"")</f>
        <v/>
      </c>
      <c r="K1111" s="10" t="str">
        <f>IFNA(VLOOKUP($H1111,'Промокоды'!$A$2:$C$115,3,0),"")</f>
        <v/>
      </c>
      <c r="L1111" s="13">
        <f t="shared" si="2"/>
        <v>0</v>
      </c>
      <c r="M1111" s="14">
        <v>300.0</v>
      </c>
      <c r="N1111" s="14">
        <f t="shared" si="3"/>
        <v>300</v>
      </c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</row>
    <row r="1112" ht="15.75" customHeight="1">
      <c r="A1112" s="10">
        <v>1111.0</v>
      </c>
      <c r="B1112" s="10" t="s">
        <v>15</v>
      </c>
      <c r="C1112" s="10" t="str">
        <f>VLOOKUP($E1112,'Определяем вид'!$A$2:$B$16,2,0)</f>
        <v>Услуга</v>
      </c>
      <c r="D1112" s="10" t="s">
        <v>16</v>
      </c>
      <c r="E1112" s="10" t="s">
        <v>17</v>
      </c>
      <c r="F1112" s="11">
        <v>45696.0</v>
      </c>
      <c r="G1112" s="12">
        <f t="shared" si="1"/>
        <v>2</v>
      </c>
      <c r="H1112" s="10"/>
      <c r="I1112" s="10" t="str">
        <f>IFNA(VLOOKUP($H1112,'Промокоды'!$A$2:$B$115,2,0),"")</f>
        <v/>
      </c>
      <c r="J1112" s="10" t="str">
        <f>IFNA(VLOOKUP($I1112,'Промокоды'!$E$2:$F$8,2,0),"")</f>
        <v/>
      </c>
      <c r="K1112" s="10" t="str">
        <f>IFNA(VLOOKUP($H1112,'Промокоды'!$A$2:$C$115,3,0),"")</f>
        <v/>
      </c>
      <c r="L1112" s="13">
        <f t="shared" si="2"/>
        <v>0</v>
      </c>
      <c r="M1112" s="14">
        <v>4500.0</v>
      </c>
      <c r="N1112" s="14">
        <f t="shared" si="3"/>
        <v>4500</v>
      </c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</row>
    <row r="1113" ht="15.75" customHeight="1">
      <c r="A1113" s="10">
        <v>1112.0</v>
      </c>
      <c r="B1113" s="10" t="s">
        <v>25</v>
      </c>
      <c r="C1113" s="10" t="str">
        <f>VLOOKUP($E1113,'Определяем вид'!$A$2:$B$16,2,0)</f>
        <v>Товар</v>
      </c>
      <c r="D1113" s="10" t="s">
        <v>16</v>
      </c>
      <c r="E1113" s="10" t="s">
        <v>35</v>
      </c>
      <c r="F1113" s="11">
        <v>45696.0</v>
      </c>
      <c r="G1113" s="12">
        <f t="shared" si="1"/>
        <v>2</v>
      </c>
      <c r="H1113" s="10"/>
      <c r="I1113" s="10" t="str">
        <f>IFNA(VLOOKUP($H1113,'Промокоды'!$A$2:$B$115,2,0),"")</f>
        <v/>
      </c>
      <c r="J1113" s="10" t="str">
        <f>IFNA(VLOOKUP($I1113,'Промокоды'!$E$2:$F$8,2,0),"")</f>
        <v/>
      </c>
      <c r="K1113" s="10" t="str">
        <f>IFNA(VLOOKUP($H1113,'Промокоды'!$A$2:$C$115,3,0),"")</f>
        <v/>
      </c>
      <c r="L1113" s="13">
        <f t="shared" si="2"/>
        <v>0</v>
      </c>
      <c r="M1113" s="14">
        <v>500.0</v>
      </c>
      <c r="N1113" s="14">
        <f t="shared" si="3"/>
        <v>500</v>
      </c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</row>
    <row r="1114" ht="15.75" customHeight="1">
      <c r="A1114" s="10">
        <v>1113.0</v>
      </c>
      <c r="B1114" s="10" t="s">
        <v>15</v>
      </c>
      <c r="C1114" s="10" t="str">
        <f>VLOOKUP($E1114,'Определяем вид'!$A$2:$B$16,2,0)</f>
        <v>Услуга</v>
      </c>
      <c r="D1114" s="10" t="s">
        <v>19</v>
      </c>
      <c r="E1114" s="10" t="s">
        <v>18</v>
      </c>
      <c r="F1114" s="11">
        <v>45696.0</v>
      </c>
      <c r="G1114" s="12">
        <f t="shared" si="1"/>
        <v>2</v>
      </c>
      <c r="H1114" s="10"/>
      <c r="I1114" s="10" t="str">
        <f>IFNA(VLOOKUP($H1114,'Промокоды'!$A$2:$B$115,2,0),"")</f>
        <v/>
      </c>
      <c r="J1114" s="10" t="str">
        <f>IFNA(VLOOKUP($I1114,'Промокоды'!$E$2:$F$8,2,0),"")</f>
        <v/>
      </c>
      <c r="K1114" s="10" t="str">
        <f>IFNA(VLOOKUP($H1114,'Промокоды'!$A$2:$C$115,3,0),"")</f>
        <v/>
      </c>
      <c r="L1114" s="13">
        <f t="shared" si="2"/>
        <v>0</v>
      </c>
      <c r="M1114" s="14">
        <v>3500.0</v>
      </c>
      <c r="N1114" s="14">
        <f t="shared" si="3"/>
        <v>3500</v>
      </c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</row>
    <row r="1115" ht="15.75" customHeight="1">
      <c r="A1115" s="10">
        <v>1114.0</v>
      </c>
      <c r="B1115" s="10" t="s">
        <v>15</v>
      </c>
      <c r="C1115" s="10" t="str">
        <f>VLOOKUP($E1115,'Определяем вид'!$A$2:$B$16,2,0)</f>
        <v>Услуга</v>
      </c>
      <c r="D1115" s="10" t="s">
        <v>16</v>
      </c>
      <c r="E1115" s="10" t="s">
        <v>17</v>
      </c>
      <c r="F1115" s="11">
        <v>45696.0</v>
      </c>
      <c r="G1115" s="12">
        <f t="shared" si="1"/>
        <v>2</v>
      </c>
      <c r="H1115" s="10"/>
      <c r="I1115" s="10" t="str">
        <f>IFNA(VLOOKUP($H1115,'Промокоды'!$A$2:$B$115,2,0),"")</f>
        <v/>
      </c>
      <c r="J1115" s="10" t="str">
        <f>IFNA(VLOOKUP($I1115,'Промокоды'!$E$2:$F$8,2,0),"")</f>
        <v/>
      </c>
      <c r="K1115" s="10" t="str">
        <f>IFNA(VLOOKUP($H1115,'Промокоды'!$A$2:$C$115,3,0),"")</f>
        <v/>
      </c>
      <c r="L1115" s="13">
        <f t="shared" si="2"/>
        <v>0</v>
      </c>
      <c r="M1115" s="14">
        <v>4500.0</v>
      </c>
      <c r="N1115" s="14">
        <f t="shared" si="3"/>
        <v>4500</v>
      </c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</row>
    <row r="1116" ht="15.75" customHeight="1">
      <c r="A1116" s="10">
        <v>1115.0</v>
      </c>
      <c r="B1116" s="10" t="s">
        <v>15</v>
      </c>
      <c r="C1116" s="10" t="str">
        <f>VLOOKUP($E1116,'Определяем вид'!$A$2:$B$16,2,0)</f>
        <v>Услуга</v>
      </c>
      <c r="D1116" s="10" t="s">
        <v>16</v>
      </c>
      <c r="E1116" s="10" t="s">
        <v>21</v>
      </c>
      <c r="F1116" s="11">
        <v>45696.0</v>
      </c>
      <c r="G1116" s="12">
        <f t="shared" si="1"/>
        <v>2</v>
      </c>
      <c r="H1116" s="10"/>
      <c r="I1116" s="10" t="str">
        <f>IFNA(VLOOKUP($H1116,'Промокоды'!$A$2:$B$115,2,0),"")</f>
        <v/>
      </c>
      <c r="J1116" s="10" t="str">
        <f>IFNA(VLOOKUP($I1116,'Промокоды'!$E$2:$F$8,2,0),"")</f>
        <v/>
      </c>
      <c r="K1116" s="10" t="str">
        <f>IFNA(VLOOKUP($H1116,'Промокоды'!$A$2:$C$115,3,0),"")</f>
        <v/>
      </c>
      <c r="L1116" s="13">
        <f t="shared" si="2"/>
        <v>0</v>
      </c>
      <c r="M1116" s="14">
        <v>5500.0</v>
      </c>
      <c r="N1116" s="14">
        <f t="shared" si="3"/>
        <v>5500</v>
      </c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</row>
    <row r="1117" ht="15.75" customHeight="1">
      <c r="A1117" s="10">
        <v>1116.0</v>
      </c>
      <c r="B1117" s="10" t="s">
        <v>15</v>
      </c>
      <c r="C1117" s="10" t="str">
        <f>VLOOKUP($E1117,'Определяем вид'!$A$2:$B$16,2,0)</f>
        <v>Услуга</v>
      </c>
      <c r="D1117" s="10" t="s">
        <v>16</v>
      </c>
      <c r="E1117" s="10" t="s">
        <v>18</v>
      </c>
      <c r="F1117" s="11">
        <v>45696.0</v>
      </c>
      <c r="G1117" s="12">
        <f t="shared" si="1"/>
        <v>2</v>
      </c>
      <c r="H1117" s="10"/>
      <c r="I1117" s="10" t="str">
        <f>IFNA(VLOOKUP($H1117,'Промокоды'!$A$2:$B$115,2,0),"")</f>
        <v/>
      </c>
      <c r="J1117" s="10" t="str">
        <f>IFNA(VLOOKUP($I1117,'Промокоды'!$E$2:$F$8,2,0),"")</f>
        <v/>
      </c>
      <c r="K1117" s="10" t="str">
        <f>IFNA(VLOOKUP($H1117,'Промокоды'!$A$2:$C$115,3,0),"")</f>
        <v/>
      </c>
      <c r="L1117" s="13">
        <f t="shared" si="2"/>
        <v>0</v>
      </c>
      <c r="M1117" s="14">
        <v>3500.0</v>
      </c>
      <c r="N1117" s="14">
        <f t="shared" si="3"/>
        <v>3500</v>
      </c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</row>
    <row r="1118" ht="15.75" customHeight="1">
      <c r="A1118" s="10">
        <v>1117.0</v>
      </c>
      <c r="B1118" s="10" t="s">
        <v>15</v>
      </c>
      <c r="C1118" s="10" t="str">
        <f>VLOOKUP($E1118,'Определяем вид'!$A$2:$B$16,2,0)</f>
        <v>Товар</v>
      </c>
      <c r="D1118" s="10" t="s">
        <v>19</v>
      </c>
      <c r="E1118" s="10" t="s">
        <v>20</v>
      </c>
      <c r="F1118" s="11">
        <v>45696.0</v>
      </c>
      <c r="G1118" s="12">
        <f t="shared" si="1"/>
        <v>2</v>
      </c>
      <c r="H1118" s="10"/>
      <c r="I1118" s="10" t="str">
        <f>IFNA(VLOOKUP($H1118,'Промокоды'!$A$2:$B$115,2,0),"")</f>
        <v/>
      </c>
      <c r="J1118" s="10" t="str">
        <f>IFNA(VLOOKUP($I1118,'Промокоды'!$E$2:$F$8,2,0),"")</f>
        <v/>
      </c>
      <c r="K1118" s="10" t="str">
        <f>IFNA(VLOOKUP($H1118,'Промокоды'!$A$2:$C$115,3,0),"")</f>
        <v/>
      </c>
      <c r="L1118" s="13">
        <f t="shared" si="2"/>
        <v>0</v>
      </c>
      <c r="M1118" s="14">
        <v>500.0</v>
      </c>
      <c r="N1118" s="14">
        <f t="shared" si="3"/>
        <v>500</v>
      </c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</row>
    <row r="1119" ht="15.75" customHeight="1">
      <c r="A1119" s="10">
        <v>1118.0</v>
      </c>
      <c r="B1119" s="10" t="s">
        <v>15</v>
      </c>
      <c r="C1119" s="10" t="str">
        <f>VLOOKUP($E1119,'Определяем вид'!$A$2:$B$16,2,0)</f>
        <v>Услуга</v>
      </c>
      <c r="D1119" s="10" t="s">
        <v>19</v>
      </c>
      <c r="E1119" s="10" t="s">
        <v>18</v>
      </c>
      <c r="F1119" s="11">
        <v>45696.0</v>
      </c>
      <c r="G1119" s="12">
        <f t="shared" si="1"/>
        <v>2</v>
      </c>
      <c r="H1119" s="10"/>
      <c r="I1119" s="10" t="str">
        <f>IFNA(VLOOKUP($H1119,'Промокоды'!$A$2:$B$115,2,0),"")</f>
        <v/>
      </c>
      <c r="J1119" s="10" t="str">
        <f>IFNA(VLOOKUP($I1119,'Промокоды'!$E$2:$F$8,2,0),"")</f>
        <v/>
      </c>
      <c r="K1119" s="10" t="str">
        <f>IFNA(VLOOKUP($H1119,'Промокоды'!$A$2:$C$115,3,0),"")</f>
        <v/>
      </c>
      <c r="L1119" s="13">
        <f t="shared" si="2"/>
        <v>0</v>
      </c>
      <c r="M1119" s="14">
        <v>3500.0</v>
      </c>
      <c r="N1119" s="14">
        <f t="shared" si="3"/>
        <v>3500</v>
      </c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</row>
    <row r="1120" ht="15.75" customHeight="1">
      <c r="A1120" s="10">
        <v>1119.0</v>
      </c>
      <c r="B1120" s="10" t="s">
        <v>15</v>
      </c>
      <c r="C1120" s="10" t="str">
        <f>VLOOKUP($E1120,'Определяем вид'!$A$2:$B$16,2,0)</f>
        <v>Услуга</v>
      </c>
      <c r="D1120" s="10" t="s">
        <v>16</v>
      </c>
      <c r="E1120" s="10" t="s">
        <v>21</v>
      </c>
      <c r="F1120" s="11">
        <v>45696.0</v>
      </c>
      <c r="G1120" s="12">
        <f t="shared" si="1"/>
        <v>2</v>
      </c>
      <c r="H1120" s="10"/>
      <c r="I1120" s="10" t="str">
        <f>IFNA(VLOOKUP($H1120,'Промокоды'!$A$2:$B$115,2,0),"")</f>
        <v/>
      </c>
      <c r="J1120" s="10" t="str">
        <f>IFNA(VLOOKUP($I1120,'Промокоды'!$E$2:$F$8,2,0),"")</f>
        <v/>
      </c>
      <c r="K1120" s="10" t="str">
        <f>IFNA(VLOOKUP($H1120,'Промокоды'!$A$2:$C$115,3,0),"")</f>
        <v/>
      </c>
      <c r="L1120" s="13">
        <f t="shared" si="2"/>
        <v>0</v>
      </c>
      <c r="M1120" s="14">
        <v>5500.0</v>
      </c>
      <c r="N1120" s="14">
        <f t="shared" si="3"/>
        <v>5500</v>
      </c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</row>
    <row r="1121" ht="15.75" customHeight="1">
      <c r="A1121" s="10">
        <v>1120.0</v>
      </c>
      <c r="B1121" s="10" t="s">
        <v>15</v>
      </c>
      <c r="C1121" s="10" t="str">
        <f>VLOOKUP($E1121,'Определяем вид'!$A$2:$B$16,2,0)</f>
        <v>Услуга</v>
      </c>
      <c r="D1121" s="10" t="s">
        <v>16</v>
      </c>
      <c r="E1121" s="10" t="s">
        <v>21</v>
      </c>
      <c r="F1121" s="11">
        <v>45696.0</v>
      </c>
      <c r="G1121" s="12">
        <f t="shared" si="1"/>
        <v>2</v>
      </c>
      <c r="H1121" s="10"/>
      <c r="I1121" s="10" t="str">
        <f>IFNA(VLOOKUP($H1121,'Промокоды'!$A$2:$B$115,2,0),"")</f>
        <v/>
      </c>
      <c r="J1121" s="10" t="str">
        <f>IFNA(VLOOKUP($I1121,'Промокоды'!$E$2:$F$8,2,0),"")</f>
        <v/>
      </c>
      <c r="K1121" s="10" t="str">
        <f>IFNA(VLOOKUP($H1121,'Промокоды'!$A$2:$C$115,3,0),"")</f>
        <v/>
      </c>
      <c r="L1121" s="13">
        <f t="shared" si="2"/>
        <v>0</v>
      </c>
      <c r="M1121" s="14">
        <v>5500.0</v>
      </c>
      <c r="N1121" s="14">
        <f t="shared" si="3"/>
        <v>5500</v>
      </c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</row>
    <row r="1122" ht="15.75" customHeight="1">
      <c r="A1122" s="10">
        <v>1121.0</v>
      </c>
      <c r="B1122" s="10" t="s">
        <v>15</v>
      </c>
      <c r="C1122" s="10" t="str">
        <f>VLOOKUP($E1122,'Определяем вид'!$A$2:$B$16,2,0)</f>
        <v>Услуга</v>
      </c>
      <c r="D1122" s="10" t="s">
        <v>16</v>
      </c>
      <c r="E1122" s="10" t="s">
        <v>17</v>
      </c>
      <c r="F1122" s="11">
        <v>45697.0</v>
      </c>
      <c r="G1122" s="12">
        <f t="shared" si="1"/>
        <v>2</v>
      </c>
      <c r="H1122" s="10"/>
      <c r="I1122" s="10" t="str">
        <f>IFNA(VLOOKUP($H1122,'Промокоды'!$A$2:$B$115,2,0),"")</f>
        <v/>
      </c>
      <c r="J1122" s="10" t="str">
        <f>IFNA(VLOOKUP($I1122,'Промокоды'!$E$2:$F$8,2,0),"")</f>
        <v/>
      </c>
      <c r="K1122" s="10" t="str">
        <f>IFNA(VLOOKUP($H1122,'Промокоды'!$A$2:$C$115,3,0),"")</f>
        <v/>
      </c>
      <c r="L1122" s="13">
        <f t="shared" si="2"/>
        <v>0</v>
      </c>
      <c r="M1122" s="14">
        <v>4500.0</v>
      </c>
      <c r="N1122" s="14">
        <f t="shared" si="3"/>
        <v>4500</v>
      </c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</row>
    <row r="1123" ht="15.75" customHeight="1">
      <c r="A1123" s="10">
        <v>1122.0</v>
      </c>
      <c r="B1123" s="10" t="s">
        <v>15</v>
      </c>
      <c r="C1123" s="10" t="str">
        <f>VLOOKUP($E1123,'Определяем вид'!$A$2:$B$16,2,0)</f>
        <v>Услуга</v>
      </c>
      <c r="D1123" s="10" t="s">
        <v>16</v>
      </c>
      <c r="E1123" s="10" t="s">
        <v>21</v>
      </c>
      <c r="F1123" s="11">
        <v>45697.0</v>
      </c>
      <c r="G1123" s="12">
        <f t="shared" si="1"/>
        <v>2</v>
      </c>
      <c r="H1123" s="10"/>
      <c r="I1123" s="10" t="str">
        <f>IFNA(VLOOKUP($H1123,'Промокоды'!$A$2:$B$115,2,0),"")</f>
        <v/>
      </c>
      <c r="J1123" s="10" t="str">
        <f>IFNA(VLOOKUP($I1123,'Промокоды'!$E$2:$F$8,2,0),"")</f>
        <v/>
      </c>
      <c r="K1123" s="10" t="str">
        <f>IFNA(VLOOKUP($H1123,'Промокоды'!$A$2:$C$115,3,0),"")</f>
        <v/>
      </c>
      <c r="L1123" s="13">
        <f t="shared" si="2"/>
        <v>0</v>
      </c>
      <c r="M1123" s="14">
        <v>5500.0</v>
      </c>
      <c r="N1123" s="14">
        <f t="shared" si="3"/>
        <v>5500</v>
      </c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</row>
    <row r="1124" ht="15.75" customHeight="1">
      <c r="A1124" s="10">
        <v>1123.0</v>
      </c>
      <c r="B1124" s="10" t="s">
        <v>15</v>
      </c>
      <c r="C1124" s="10" t="str">
        <f>VLOOKUP($E1124,'Определяем вид'!$A$2:$B$16,2,0)</f>
        <v>Услуга</v>
      </c>
      <c r="D1124" s="10" t="s">
        <v>16</v>
      </c>
      <c r="E1124" s="10" t="s">
        <v>21</v>
      </c>
      <c r="F1124" s="11">
        <v>45697.0</v>
      </c>
      <c r="G1124" s="12">
        <f t="shared" si="1"/>
        <v>2</v>
      </c>
      <c r="H1124" s="10"/>
      <c r="I1124" s="10" t="str">
        <f>IFNA(VLOOKUP($H1124,'Промокоды'!$A$2:$B$115,2,0),"")</f>
        <v/>
      </c>
      <c r="J1124" s="10" t="str">
        <f>IFNA(VLOOKUP($I1124,'Промокоды'!$E$2:$F$8,2,0),"")</f>
        <v/>
      </c>
      <c r="K1124" s="10" t="str">
        <f>IFNA(VLOOKUP($H1124,'Промокоды'!$A$2:$C$115,3,0),"")</f>
        <v/>
      </c>
      <c r="L1124" s="13">
        <f t="shared" si="2"/>
        <v>0</v>
      </c>
      <c r="M1124" s="14">
        <v>5500.0</v>
      </c>
      <c r="N1124" s="14">
        <f t="shared" si="3"/>
        <v>5500</v>
      </c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</row>
    <row r="1125" ht="15.75" customHeight="1">
      <c r="A1125" s="10">
        <v>1124.0</v>
      </c>
      <c r="B1125" s="10" t="s">
        <v>15</v>
      </c>
      <c r="C1125" s="10" t="str">
        <f>VLOOKUP($E1125,'Определяем вид'!$A$2:$B$16,2,0)</f>
        <v>Услуга</v>
      </c>
      <c r="D1125" s="10" t="s">
        <v>16</v>
      </c>
      <c r="E1125" s="10" t="s">
        <v>18</v>
      </c>
      <c r="F1125" s="11">
        <v>45697.0</v>
      </c>
      <c r="G1125" s="12">
        <f t="shared" si="1"/>
        <v>2</v>
      </c>
      <c r="H1125" s="10"/>
      <c r="I1125" s="10" t="str">
        <f>IFNA(VLOOKUP($H1125,'Промокоды'!$A$2:$B$115,2,0),"")</f>
        <v/>
      </c>
      <c r="J1125" s="10" t="str">
        <f>IFNA(VLOOKUP($I1125,'Промокоды'!$E$2:$F$8,2,0),"")</f>
        <v/>
      </c>
      <c r="K1125" s="10" t="str">
        <f>IFNA(VLOOKUP($H1125,'Промокоды'!$A$2:$C$115,3,0),"")</f>
        <v/>
      </c>
      <c r="L1125" s="13">
        <f t="shared" si="2"/>
        <v>0</v>
      </c>
      <c r="M1125" s="14">
        <v>3500.0</v>
      </c>
      <c r="N1125" s="14">
        <f t="shared" si="3"/>
        <v>3500</v>
      </c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</row>
    <row r="1126" ht="15.75" customHeight="1">
      <c r="A1126" s="10">
        <v>1125.0</v>
      </c>
      <c r="B1126" s="10" t="s">
        <v>25</v>
      </c>
      <c r="C1126" s="10" t="str">
        <f>VLOOKUP($E1126,'Определяем вид'!$A$2:$B$16,2,0)</f>
        <v>Товар</v>
      </c>
      <c r="D1126" s="10" t="s">
        <v>19</v>
      </c>
      <c r="E1126" s="10" t="s">
        <v>35</v>
      </c>
      <c r="F1126" s="11">
        <v>45697.0</v>
      </c>
      <c r="G1126" s="12">
        <f t="shared" si="1"/>
        <v>2</v>
      </c>
      <c r="H1126" s="10"/>
      <c r="I1126" s="10" t="str">
        <f>IFNA(VLOOKUP($H1126,'Промокоды'!$A$2:$B$115,2,0),"")</f>
        <v/>
      </c>
      <c r="J1126" s="10" t="str">
        <f>IFNA(VLOOKUP($I1126,'Промокоды'!$E$2:$F$8,2,0),"")</f>
        <v/>
      </c>
      <c r="K1126" s="10" t="str">
        <f>IFNA(VLOOKUP($H1126,'Промокоды'!$A$2:$C$115,3,0),"")</f>
        <v/>
      </c>
      <c r="L1126" s="13">
        <f t="shared" si="2"/>
        <v>0</v>
      </c>
      <c r="M1126" s="14">
        <v>500.0</v>
      </c>
      <c r="N1126" s="14">
        <f t="shared" si="3"/>
        <v>500</v>
      </c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</row>
    <row r="1127" ht="15.75" customHeight="1">
      <c r="A1127" s="10">
        <v>1126.0</v>
      </c>
      <c r="B1127" s="10" t="s">
        <v>15</v>
      </c>
      <c r="C1127" s="10" t="str">
        <f>VLOOKUP($E1127,'Определяем вид'!$A$2:$B$16,2,0)</f>
        <v>Услуга</v>
      </c>
      <c r="D1127" s="10" t="s">
        <v>16</v>
      </c>
      <c r="E1127" s="10" t="s">
        <v>17</v>
      </c>
      <c r="F1127" s="11">
        <v>45697.0</v>
      </c>
      <c r="G1127" s="12">
        <f t="shared" si="1"/>
        <v>2</v>
      </c>
      <c r="H1127" s="10"/>
      <c r="I1127" s="10" t="str">
        <f>IFNA(VLOOKUP($H1127,'Промокоды'!$A$2:$B$115,2,0),"")</f>
        <v/>
      </c>
      <c r="J1127" s="10" t="str">
        <f>IFNA(VLOOKUP($I1127,'Промокоды'!$E$2:$F$8,2,0),"")</f>
        <v/>
      </c>
      <c r="K1127" s="10" t="str">
        <f>IFNA(VLOOKUP($H1127,'Промокоды'!$A$2:$C$115,3,0),"")</f>
        <v/>
      </c>
      <c r="L1127" s="13">
        <f t="shared" si="2"/>
        <v>0</v>
      </c>
      <c r="M1127" s="14">
        <v>4500.0</v>
      </c>
      <c r="N1127" s="14">
        <f t="shared" si="3"/>
        <v>4500</v>
      </c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9"/>
      <c r="AA1127" s="9"/>
      <c r="AB1127" s="9"/>
      <c r="AC1127" s="9"/>
    </row>
    <row r="1128" ht="15.75" customHeight="1">
      <c r="A1128" s="10">
        <v>1127.0</v>
      </c>
      <c r="B1128" s="10" t="s">
        <v>15</v>
      </c>
      <c r="C1128" s="10" t="str">
        <f>VLOOKUP($E1128,'Определяем вид'!$A$2:$B$16,2,0)</f>
        <v>Услуга</v>
      </c>
      <c r="D1128" s="10" t="s">
        <v>16</v>
      </c>
      <c r="E1128" s="10" t="s">
        <v>18</v>
      </c>
      <c r="F1128" s="11">
        <v>45697.0</v>
      </c>
      <c r="G1128" s="12">
        <f t="shared" si="1"/>
        <v>2</v>
      </c>
      <c r="H1128" s="10"/>
      <c r="I1128" s="10" t="str">
        <f>IFNA(VLOOKUP($H1128,'Промокоды'!$A$2:$B$115,2,0),"")</f>
        <v/>
      </c>
      <c r="J1128" s="10" t="str">
        <f>IFNA(VLOOKUP($I1128,'Промокоды'!$E$2:$F$8,2,0),"")</f>
        <v/>
      </c>
      <c r="K1128" s="10" t="str">
        <f>IFNA(VLOOKUP($H1128,'Промокоды'!$A$2:$C$115,3,0),"")</f>
        <v/>
      </c>
      <c r="L1128" s="13">
        <f t="shared" si="2"/>
        <v>0</v>
      </c>
      <c r="M1128" s="14">
        <v>3500.0</v>
      </c>
      <c r="N1128" s="14">
        <f t="shared" si="3"/>
        <v>3500</v>
      </c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  <c r="AA1128" s="9"/>
      <c r="AB1128" s="9"/>
      <c r="AC1128" s="9"/>
    </row>
    <row r="1129" ht="15.75" customHeight="1">
      <c r="A1129" s="10">
        <v>1128.0</v>
      </c>
      <c r="B1129" s="10" t="s">
        <v>15</v>
      </c>
      <c r="C1129" s="10" t="str">
        <f>VLOOKUP($E1129,'Определяем вид'!$A$2:$B$16,2,0)</f>
        <v>Услуга</v>
      </c>
      <c r="D1129" s="10" t="s">
        <v>16</v>
      </c>
      <c r="E1129" s="10" t="s">
        <v>17</v>
      </c>
      <c r="F1129" s="11">
        <v>45697.0</v>
      </c>
      <c r="G1129" s="12">
        <f t="shared" si="1"/>
        <v>2</v>
      </c>
      <c r="H1129" s="10"/>
      <c r="I1129" s="10" t="str">
        <f>IFNA(VLOOKUP($H1129,'Промокоды'!$A$2:$B$115,2,0),"")</f>
        <v/>
      </c>
      <c r="J1129" s="10" t="str">
        <f>IFNA(VLOOKUP($I1129,'Промокоды'!$E$2:$F$8,2,0),"")</f>
        <v/>
      </c>
      <c r="K1129" s="10" t="str">
        <f>IFNA(VLOOKUP($H1129,'Промокоды'!$A$2:$C$115,3,0),"")</f>
        <v/>
      </c>
      <c r="L1129" s="13">
        <f t="shared" si="2"/>
        <v>0</v>
      </c>
      <c r="M1129" s="14">
        <v>4500.0</v>
      </c>
      <c r="N1129" s="14">
        <f t="shared" si="3"/>
        <v>4500</v>
      </c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</row>
    <row r="1130" ht="15.75" customHeight="1">
      <c r="A1130" s="10">
        <v>1129.0</v>
      </c>
      <c r="B1130" s="10" t="s">
        <v>15</v>
      </c>
      <c r="C1130" s="10" t="str">
        <f>VLOOKUP($E1130,'Определяем вид'!$A$2:$B$16,2,0)</f>
        <v>Услуга</v>
      </c>
      <c r="D1130" s="10" t="s">
        <v>16</v>
      </c>
      <c r="E1130" s="10" t="s">
        <v>18</v>
      </c>
      <c r="F1130" s="11">
        <v>45697.0</v>
      </c>
      <c r="G1130" s="12">
        <f t="shared" si="1"/>
        <v>2</v>
      </c>
      <c r="H1130" s="10"/>
      <c r="I1130" s="10" t="str">
        <f>IFNA(VLOOKUP($H1130,'Промокоды'!$A$2:$B$115,2,0),"")</f>
        <v/>
      </c>
      <c r="J1130" s="10" t="str">
        <f>IFNA(VLOOKUP($I1130,'Промокоды'!$E$2:$F$8,2,0),"")</f>
        <v/>
      </c>
      <c r="K1130" s="10" t="str">
        <f>IFNA(VLOOKUP($H1130,'Промокоды'!$A$2:$C$115,3,0),"")</f>
        <v/>
      </c>
      <c r="L1130" s="13">
        <f t="shared" si="2"/>
        <v>0</v>
      </c>
      <c r="M1130" s="14">
        <v>3500.0</v>
      </c>
      <c r="N1130" s="14">
        <f t="shared" si="3"/>
        <v>3500</v>
      </c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  <c r="AA1130" s="9"/>
      <c r="AB1130" s="9"/>
      <c r="AC1130" s="9"/>
    </row>
    <row r="1131" ht="15.75" customHeight="1">
      <c r="A1131" s="10">
        <v>1130.0</v>
      </c>
      <c r="B1131" s="10" t="s">
        <v>15</v>
      </c>
      <c r="C1131" s="10" t="str">
        <f>VLOOKUP($E1131,'Определяем вид'!$A$2:$B$16,2,0)</f>
        <v>Услуга</v>
      </c>
      <c r="D1131" s="10" t="s">
        <v>16</v>
      </c>
      <c r="E1131" s="10" t="s">
        <v>17</v>
      </c>
      <c r="F1131" s="11">
        <v>45697.0</v>
      </c>
      <c r="G1131" s="12">
        <f t="shared" si="1"/>
        <v>2</v>
      </c>
      <c r="H1131" s="10"/>
      <c r="I1131" s="10" t="str">
        <f>IFNA(VLOOKUP($H1131,'Промокоды'!$A$2:$B$115,2,0),"")</f>
        <v/>
      </c>
      <c r="J1131" s="10" t="str">
        <f>IFNA(VLOOKUP($I1131,'Промокоды'!$E$2:$F$8,2,0),"")</f>
        <v/>
      </c>
      <c r="K1131" s="10" t="str">
        <f>IFNA(VLOOKUP($H1131,'Промокоды'!$A$2:$C$115,3,0),"")</f>
        <v/>
      </c>
      <c r="L1131" s="13">
        <f t="shared" si="2"/>
        <v>0</v>
      </c>
      <c r="M1131" s="14">
        <v>4500.0</v>
      </c>
      <c r="N1131" s="14">
        <f t="shared" si="3"/>
        <v>4500</v>
      </c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9"/>
      <c r="AA1131" s="9"/>
      <c r="AB1131" s="9"/>
      <c r="AC1131" s="9"/>
    </row>
    <row r="1132" ht="15.75" customHeight="1">
      <c r="A1132" s="10">
        <v>1131.0</v>
      </c>
      <c r="B1132" s="10" t="s">
        <v>25</v>
      </c>
      <c r="C1132" s="10" t="str">
        <f>VLOOKUP($E1132,'Определяем вид'!$A$2:$B$16,2,0)</f>
        <v>Товар</v>
      </c>
      <c r="D1132" s="10" t="s">
        <v>19</v>
      </c>
      <c r="E1132" s="10" t="s">
        <v>35</v>
      </c>
      <c r="F1132" s="11">
        <v>45697.0</v>
      </c>
      <c r="G1132" s="12">
        <f t="shared" si="1"/>
        <v>2</v>
      </c>
      <c r="H1132" s="10"/>
      <c r="I1132" s="10" t="str">
        <f>IFNA(VLOOKUP($H1132,'Промокоды'!$A$2:$B$115,2,0),"")</f>
        <v/>
      </c>
      <c r="J1132" s="10" t="str">
        <f>IFNA(VLOOKUP($I1132,'Промокоды'!$E$2:$F$8,2,0),"")</f>
        <v/>
      </c>
      <c r="K1132" s="10" t="str">
        <f>IFNA(VLOOKUP($H1132,'Промокоды'!$A$2:$C$115,3,0),"")</f>
        <v/>
      </c>
      <c r="L1132" s="13">
        <f t="shared" si="2"/>
        <v>0</v>
      </c>
      <c r="M1132" s="14">
        <v>500.0</v>
      </c>
      <c r="N1132" s="14">
        <f t="shared" si="3"/>
        <v>500</v>
      </c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  <c r="AA1132" s="9"/>
      <c r="AB1132" s="9"/>
      <c r="AC1132" s="9"/>
    </row>
    <row r="1133" ht="15.75" customHeight="1">
      <c r="A1133" s="10">
        <v>1132.0</v>
      </c>
      <c r="B1133" s="10" t="s">
        <v>15</v>
      </c>
      <c r="C1133" s="10" t="str">
        <f>VLOOKUP($E1133,'Определяем вид'!$A$2:$B$16,2,0)</f>
        <v>Услуга</v>
      </c>
      <c r="D1133" s="10" t="s">
        <v>16</v>
      </c>
      <c r="E1133" s="10" t="s">
        <v>17</v>
      </c>
      <c r="F1133" s="11">
        <v>45697.0</v>
      </c>
      <c r="G1133" s="12">
        <f t="shared" si="1"/>
        <v>2</v>
      </c>
      <c r="H1133" s="10" t="s">
        <v>146</v>
      </c>
      <c r="I1133" s="10">
        <f>IFNA(VLOOKUP($H1133,'Промокоды'!$A$2:$B$115,2,0),"")</f>
        <v>6</v>
      </c>
      <c r="J1133" s="10" t="str">
        <f>IFNA(VLOOKUP($I1133,'Промокоды'!$E$2:$F$8,2,0),"")</f>
        <v>Реклама в VK</v>
      </c>
      <c r="K1133" s="10">
        <f>IFNA(VLOOKUP($H1133,'Промокоды'!$A$2:$C$115,3,0),"")</f>
        <v>0.2</v>
      </c>
      <c r="L1133" s="13">
        <f t="shared" si="2"/>
        <v>900</v>
      </c>
      <c r="M1133" s="14">
        <v>4500.0</v>
      </c>
      <c r="N1133" s="14">
        <f t="shared" si="3"/>
        <v>3600</v>
      </c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9"/>
    </row>
    <row r="1134" ht="15.75" customHeight="1">
      <c r="A1134" s="10">
        <v>1133.0</v>
      </c>
      <c r="B1134" s="10" t="s">
        <v>15</v>
      </c>
      <c r="C1134" s="10" t="str">
        <f>VLOOKUP($E1134,'Определяем вид'!$A$2:$B$16,2,0)</f>
        <v>Услуга</v>
      </c>
      <c r="D1134" s="10" t="s">
        <v>16</v>
      </c>
      <c r="E1134" s="10" t="s">
        <v>21</v>
      </c>
      <c r="F1134" s="11">
        <v>45697.0</v>
      </c>
      <c r="G1134" s="12">
        <f t="shared" si="1"/>
        <v>2</v>
      </c>
      <c r="H1134" s="10"/>
      <c r="I1134" s="10" t="str">
        <f>IFNA(VLOOKUP($H1134,'Промокоды'!$A$2:$B$115,2,0),"")</f>
        <v/>
      </c>
      <c r="J1134" s="10" t="str">
        <f>IFNA(VLOOKUP($I1134,'Промокоды'!$E$2:$F$8,2,0),"")</f>
        <v/>
      </c>
      <c r="K1134" s="10" t="str">
        <f>IFNA(VLOOKUP($H1134,'Промокоды'!$A$2:$C$115,3,0),"")</f>
        <v/>
      </c>
      <c r="L1134" s="13">
        <f t="shared" si="2"/>
        <v>0</v>
      </c>
      <c r="M1134" s="14">
        <v>5500.0</v>
      </c>
      <c r="N1134" s="14">
        <f t="shared" si="3"/>
        <v>5500</v>
      </c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</row>
    <row r="1135" ht="15.75" customHeight="1">
      <c r="A1135" s="10">
        <v>1134.0</v>
      </c>
      <c r="B1135" s="10" t="s">
        <v>15</v>
      </c>
      <c r="C1135" s="10" t="str">
        <f>VLOOKUP($E1135,'Определяем вид'!$A$2:$B$16,2,0)</f>
        <v>Товар</v>
      </c>
      <c r="D1135" s="10" t="s">
        <v>16</v>
      </c>
      <c r="E1135" s="10" t="s">
        <v>23</v>
      </c>
      <c r="F1135" s="11">
        <v>45697.0</v>
      </c>
      <c r="G1135" s="12">
        <f t="shared" si="1"/>
        <v>2</v>
      </c>
      <c r="H1135" s="10"/>
      <c r="I1135" s="10" t="str">
        <f>IFNA(VLOOKUP($H1135,'Промокоды'!$A$2:$B$115,2,0),"")</f>
        <v/>
      </c>
      <c r="J1135" s="10" t="str">
        <f>IFNA(VLOOKUP($I1135,'Промокоды'!$E$2:$F$8,2,0),"")</f>
        <v/>
      </c>
      <c r="K1135" s="10" t="str">
        <f>IFNA(VLOOKUP($H1135,'Промокоды'!$A$2:$C$115,3,0),"")</f>
        <v/>
      </c>
      <c r="L1135" s="13">
        <f t="shared" si="2"/>
        <v>0</v>
      </c>
      <c r="M1135" s="14">
        <v>1000.0</v>
      </c>
      <c r="N1135" s="14">
        <f t="shared" si="3"/>
        <v>1000</v>
      </c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9"/>
      <c r="AA1135" s="9"/>
      <c r="AB1135" s="9"/>
      <c r="AC1135" s="9"/>
    </row>
    <row r="1136" ht="15.75" customHeight="1">
      <c r="A1136" s="10">
        <v>1135.0</v>
      </c>
      <c r="B1136" s="10" t="s">
        <v>15</v>
      </c>
      <c r="C1136" s="10" t="str">
        <f>VLOOKUP($E1136,'Определяем вид'!$A$2:$B$16,2,0)</f>
        <v>Товар</v>
      </c>
      <c r="D1136" s="10" t="s">
        <v>16</v>
      </c>
      <c r="E1136" s="10" t="s">
        <v>23</v>
      </c>
      <c r="F1136" s="11">
        <v>45697.0</v>
      </c>
      <c r="G1136" s="12">
        <f t="shared" si="1"/>
        <v>2</v>
      </c>
      <c r="H1136" s="10"/>
      <c r="I1136" s="10" t="str">
        <f>IFNA(VLOOKUP($H1136,'Промокоды'!$A$2:$B$115,2,0),"")</f>
        <v/>
      </c>
      <c r="J1136" s="10" t="str">
        <f>IFNA(VLOOKUP($I1136,'Промокоды'!$E$2:$F$8,2,0),"")</f>
        <v/>
      </c>
      <c r="K1136" s="10" t="str">
        <f>IFNA(VLOOKUP($H1136,'Промокоды'!$A$2:$C$115,3,0),"")</f>
        <v/>
      </c>
      <c r="L1136" s="13">
        <f t="shared" si="2"/>
        <v>0</v>
      </c>
      <c r="M1136" s="14">
        <v>1000.0</v>
      </c>
      <c r="N1136" s="14">
        <f t="shared" si="3"/>
        <v>1000</v>
      </c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  <c r="AA1136" s="9"/>
      <c r="AB1136" s="9"/>
      <c r="AC1136" s="9"/>
    </row>
    <row r="1137" ht="15.75" customHeight="1">
      <c r="A1137" s="10">
        <v>1136.0</v>
      </c>
      <c r="B1137" s="10" t="s">
        <v>15</v>
      </c>
      <c r="C1137" s="10" t="str">
        <f>VLOOKUP($E1137,'Определяем вид'!$A$2:$B$16,2,0)</f>
        <v>Услуга</v>
      </c>
      <c r="D1137" s="10" t="s">
        <v>16</v>
      </c>
      <c r="E1137" s="10" t="s">
        <v>17</v>
      </c>
      <c r="F1137" s="11">
        <v>45697.0</v>
      </c>
      <c r="G1137" s="12">
        <f t="shared" si="1"/>
        <v>2</v>
      </c>
      <c r="H1137" s="10"/>
      <c r="I1137" s="10" t="str">
        <f>IFNA(VLOOKUP($H1137,'Промокоды'!$A$2:$B$115,2,0),"")</f>
        <v/>
      </c>
      <c r="J1137" s="10" t="str">
        <f>IFNA(VLOOKUP($I1137,'Промокоды'!$E$2:$F$8,2,0),"")</f>
        <v/>
      </c>
      <c r="K1137" s="10" t="str">
        <f>IFNA(VLOOKUP($H1137,'Промокоды'!$A$2:$C$115,3,0),"")</f>
        <v/>
      </c>
      <c r="L1137" s="13">
        <f t="shared" si="2"/>
        <v>0</v>
      </c>
      <c r="M1137" s="14">
        <v>4500.0</v>
      </c>
      <c r="N1137" s="14">
        <f t="shared" si="3"/>
        <v>4500</v>
      </c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9"/>
      <c r="AA1137" s="9"/>
      <c r="AB1137" s="9"/>
      <c r="AC1137" s="9"/>
    </row>
    <row r="1138" ht="15.75" customHeight="1">
      <c r="A1138" s="10">
        <v>1137.0</v>
      </c>
      <c r="B1138" s="10" t="s">
        <v>15</v>
      </c>
      <c r="C1138" s="10" t="str">
        <f>VLOOKUP($E1138,'Определяем вид'!$A$2:$B$16,2,0)</f>
        <v>Товар</v>
      </c>
      <c r="D1138" s="10" t="s">
        <v>16</v>
      </c>
      <c r="E1138" s="10" t="s">
        <v>23</v>
      </c>
      <c r="F1138" s="11">
        <v>45697.0</v>
      </c>
      <c r="G1138" s="12">
        <f t="shared" si="1"/>
        <v>2</v>
      </c>
      <c r="H1138" s="10"/>
      <c r="I1138" s="10" t="str">
        <f>IFNA(VLOOKUP($H1138,'Промокоды'!$A$2:$B$115,2,0),"")</f>
        <v/>
      </c>
      <c r="J1138" s="10" t="str">
        <f>IFNA(VLOOKUP($I1138,'Промокоды'!$E$2:$F$8,2,0),"")</f>
        <v/>
      </c>
      <c r="K1138" s="10" t="str">
        <f>IFNA(VLOOKUP($H1138,'Промокоды'!$A$2:$C$115,3,0),"")</f>
        <v/>
      </c>
      <c r="L1138" s="13">
        <f t="shared" si="2"/>
        <v>0</v>
      </c>
      <c r="M1138" s="14">
        <v>1000.0</v>
      </c>
      <c r="N1138" s="14">
        <f t="shared" si="3"/>
        <v>1000</v>
      </c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  <c r="AA1138" s="9"/>
      <c r="AB1138" s="9"/>
      <c r="AC1138" s="9"/>
    </row>
    <row r="1139" ht="15.75" customHeight="1">
      <c r="A1139" s="10">
        <v>1138.0</v>
      </c>
      <c r="B1139" s="10" t="s">
        <v>15</v>
      </c>
      <c r="C1139" s="10" t="str">
        <f>VLOOKUP($E1139,'Определяем вид'!$A$2:$B$16,2,0)</f>
        <v>Товар</v>
      </c>
      <c r="D1139" s="10" t="s">
        <v>16</v>
      </c>
      <c r="E1139" s="10" t="s">
        <v>28</v>
      </c>
      <c r="F1139" s="11">
        <v>45697.0</v>
      </c>
      <c r="G1139" s="12">
        <f t="shared" si="1"/>
        <v>2</v>
      </c>
      <c r="H1139" s="10" t="s">
        <v>147</v>
      </c>
      <c r="I1139" s="10">
        <f>IFNA(VLOOKUP($H1139,'Промокоды'!$A$2:$B$115,2,0),"")</f>
        <v>3</v>
      </c>
      <c r="J1139" s="10" t="str">
        <f>IFNA(VLOOKUP($I1139,'Промокоды'!$E$2:$F$8,2,0),"")</f>
        <v>Поисковые запросы в Яндексе</v>
      </c>
      <c r="K1139" s="10">
        <f>IFNA(VLOOKUP($H1139,'Промокоды'!$A$2:$C$115,3,0),"")</f>
        <v>0.05</v>
      </c>
      <c r="L1139" s="13">
        <f t="shared" si="2"/>
        <v>15</v>
      </c>
      <c r="M1139" s="14">
        <v>300.0</v>
      </c>
      <c r="N1139" s="14">
        <f t="shared" si="3"/>
        <v>285</v>
      </c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9"/>
      <c r="AA1139" s="9"/>
      <c r="AB1139" s="9"/>
      <c r="AC1139" s="9"/>
    </row>
    <row r="1140" ht="15.75" customHeight="1">
      <c r="A1140" s="10">
        <v>1139.0</v>
      </c>
      <c r="B1140" s="10" t="s">
        <v>15</v>
      </c>
      <c r="C1140" s="10" t="str">
        <f>VLOOKUP($E1140,'Определяем вид'!$A$2:$B$16,2,0)</f>
        <v>Услуга</v>
      </c>
      <c r="D1140" s="10" t="s">
        <v>16</v>
      </c>
      <c r="E1140" s="10" t="s">
        <v>21</v>
      </c>
      <c r="F1140" s="11">
        <v>45697.0</v>
      </c>
      <c r="G1140" s="12">
        <f t="shared" si="1"/>
        <v>2</v>
      </c>
      <c r="H1140" s="10"/>
      <c r="I1140" s="10" t="str">
        <f>IFNA(VLOOKUP($H1140,'Промокоды'!$A$2:$B$115,2,0),"")</f>
        <v/>
      </c>
      <c r="J1140" s="10" t="str">
        <f>IFNA(VLOOKUP($I1140,'Промокоды'!$E$2:$F$8,2,0),"")</f>
        <v/>
      </c>
      <c r="K1140" s="10" t="str">
        <f>IFNA(VLOOKUP($H1140,'Промокоды'!$A$2:$C$115,3,0),"")</f>
        <v/>
      </c>
      <c r="L1140" s="13">
        <f t="shared" si="2"/>
        <v>0</v>
      </c>
      <c r="M1140" s="14">
        <v>5500.0</v>
      </c>
      <c r="N1140" s="14">
        <f t="shared" si="3"/>
        <v>5500</v>
      </c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  <c r="AA1140" s="9"/>
      <c r="AB1140" s="9"/>
      <c r="AC1140" s="9"/>
    </row>
    <row r="1141" ht="15.75" customHeight="1">
      <c r="A1141" s="10">
        <v>1140.0</v>
      </c>
      <c r="B1141" s="10" t="s">
        <v>15</v>
      </c>
      <c r="C1141" s="10" t="str">
        <f>VLOOKUP($E1141,'Определяем вид'!$A$2:$B$16,2,0)</f>
        <v>Товар</v>
      </c>
      <c r="D1141" s="10" t="s">
        <v>16</v>
      </c>
      <c r="E1141" s="10" t="s">
        <v>28</v>
      </c>
      <c r="F1141" s="11">
        <v>45697.0</v>
      </c>
      <c r="G1141" s="12">
        <f t="shared" si="1"/>
        <v>2</v>
      </c>
      <c r="H1141" s="10"/>
      <c r="I1141" s="10" t="str">
        <f>IFNA(VLOOKUP($H1141,'Промокоды'!$A$2:$B$115,2,0),"")</f>
        <v/>
      </c>
      <c r="J1141" s="10" t="str">
        <f>IFNA(VLOOKUP($I1141,'Промокоды'!$E$2:$F$8,2,0),"")</f>
        <v/>
      </c>
      <c r="K1141" s="10" t="str">
        <f>IFNA(VLOOKUP($H1141,'Промокоды'!$A$2:$C$115,3,0),"")</f>
        <v/>
      </c>
      <c r="L1141" s="13">
        <f t="shared" si="2"/>
        <v>0</v>
      </c>
      <c r="M1141" s="14">
        <v>300.0</v>
      </c>
      <c r="N1141" s="14">
        <f t="shared" si="3"/>
        <v>300</v>
      </c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9"/>
      <c r="AA1141" s="9"/>
      <c r="AB1141" s="9"/>
      <c r="AC1141" s="9"/>
    </row>
    <row r="1142" ht="15.75" customHeight="1">
      <c r="A1142" s="10">
        <v>1141.0</v>
      </c>
      <c r="B1142" s="10" t="s">
        <v>15</v>
      </c>
      <c r="C1142" s="10" t="str">
        <f>VLOOKUP($E1142,'Определяем вид'!$A$2:$B$16,2,0)</f>
        <v>Услуга</v>
      </c>
      <c r="D1142" s="10" t="s">
        <v>16</v>
      </c>
      <c r="E1142" s="10" t="s">
        <v>17</v>
      </c>
      <c r="F1142" s="11">
        <v>45697.0</v>
      </c>
      <c r="G1142" s="12">
        <f t="shared" si="1"/>
        <v>2</v>
      </c>
      <c r="H1142" s="10"/>
      <c r="I1142" s="10" t="str">
        <f>IFNA(VLOOKUP($H1142,'Промокоды'!$A$2:$B$115,2,0),"")</f>
        <v/>
      </c>
      <c r="J1142" s="10" t="str">
        <f>IFNA(VLOOKUP($I1142,'Промокоды'!$E$2:$F$8,2,0),"")</f>
        <v/>
      </c>
      <c r="K1142" s="10" t="str">
        <f>IFNA(VLOOKUP($H1142,'Промокоды'!$A$2:$C$115,3,0),"")</f>
        <v/>
      </c>
      <c r="L1142" s="13">
        <f t="shared" si="2"/>
        <v>0</v>
      </c>
      <c r="M1142" s="14">
        <v>4500.0</v>
      </c>
      <c r="N1142" s="14">
        <f t="shared" si="3"/>
        <v>4500</v>
      </c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  <c r="AA1142" s="9"/>
      <c r="AB1142" s="9"/>
      <c r="AC1142" s="9"/>
    </row>
    <row r="1143" ht="15.75" customHeight="1">
      <c r="A1143" s="10">
        <v>1142.0</v>
      </c>
      <c r="B1143" s="10" t="s">
        <v>15</v>
      </c>
      <c r="C1143" s="10" t="str">
        <f>VLOOKUP($E1143,'Определяем вид'!$A$2:$B$16,2,0)</f>
        <v>Услуга</v>
      </c>
      <c r="D1143" s="10" t="s">
        <v>16</v>
      </c>
      <c r="E1143" s="10" t="s">
        <v>18</v>
      </c>
      <c r="F1143" s="11">
        <v>45697.0</v>
      </c>
      <c r="G1143" s="12">
        <f t="shared" si="1"/>
        <v>2</v>
      </c>
      <c r="H1143" s="10"/>
      <c r="I1143" s="10" t="str">
        <f>IFNA(VLOOKUP($H1143,'Промокоды'!$A$2:$B$115,2,0),"")</f>
        <v/>
      </c>
      <c r="J1143" s="10" t="str">
        <f>IFNA(VLOOKUP($I1143,'Промокоды'!$E$2:$F$8,2,0),"")</f>
        <v/>
      </c>
      <c r="K1143" s="10" t="str">
        <f>IFNA(VLOOKUP($H1143,'Промокоды'!$A$2:$C$115,3,0),"")</f>
        <v/>
      </c>
      <c r="L1143" s="13">
        <f t="shared" si="2"/>
        <v>0</v>
      </c>
      <c r="M1143" s="14">
        <v>3500.0</v>
      </c>
      <c r="N1143" s="14">
        <f t="shared" si="3"/>
        <v>3500</v>
      </c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9"/>
      <c r="AA1143" s="9"/>
      <c r="AB1143" s="9"/>
      <c r="AC1143" s="9"/>
    </row>
    <row r="1144" ht="15.75" customHeight="1">
      <c r="A1144" s="10">
        <v>1143.0</v>
      </c>
      <c r="B1144" s="10" t="s">
        <v>15</v>
      </c>
      <c r="C1144" s="10" t="str">
        <f>VLOOKUP($E1144,'Определяем вид'!$A$2:$B$16,2,0)</f>
        <v>Услуга</v>
      </c>
      <c r="D1144" s="10" t="s">
        <v>16</v>
      </c>
      <c r="E1144" s="10" t="s">
        <v>21</v>
      </c>
      <c r="F1144" s="11">
        <v>45697.0</v>
      </c>
      <c r="G1144" s="12">
        <f t="shared" si="1"/>
        <v>2</v>
      </c>
      <c r="H1144" s="10"/>
      <c r="I1144" s="10" t="str">
        <f>IFNA(VLOOKUP($H1144,'Промокоды'!$A$2:$B$115,2,0),"")</f>
        <v/>
      </c>
      <c r="J1144" s="10" t="str">
        <f>IFNA(VLOOKUP($I1144,'Промокоды'!$E$2:$F$8,2,0),"")</f>
        <v/>
      </c>
      <c r="K1144" s="10" t="str">
        <f>IFNA(VLOOKUP($H1144,'Промокоды'!$A$2:$C$115,3,0),"")</f>
        <v/>
      </c>
      <c r="L1144" s="13">
        <f t="shared" si="2"/>
        <v>0</v>
      </c>
      <c r="M1144" s="14">
        <v>5500.0</v>
      </c>
      <c r="N1144" s="14">
        <f t="shared" si="3"/>
        <v>5500</v>
      </c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  <c r="AA1144" s="9"/>
      <c r="AB1144" s="9"/>
      <c r="AC1144" s="9"/>
    </row>
    <row r="1145" ht="15.75" customHeight="1">
      <c r="A1145" s="10">
        <v>1144.0</v>
      </c>
      <c r="B1145" s="10" t="s">
        <v>15</v>
      </c>
      <c r="C1145" s="10" t="str">
        <f>VLOOKUP($E1145,'Определяем вид'!$A$2:$B$16,2,0)</f>
        <v>Услуга</v>
      </c>
      <c r="D1145" s="10" t="s">
        <v>16</v>
      </c>
      <c r="E1145" s="10" t="s">
        <v>17</v>
      </c>
      <c r="F1145" s="11">
        <v>45697.0</v>
      </c>
      <c r="G1145" s="12">
        <f t="shared" si="1"/>
        <v>2</v>
      </c>
      <c r="H1145" s="10"/>
      <c r="I1145" s="10" t="str">
        <f>IFNA(VLOOKUP($H1145,'Промокоды'!$A$2:$B$115,2,0),"")</f>
        <v/>
      </c>
      <c r="J1145" s="10" t="str">
        <f>IFNA(VLOOKUP($I1145,'Промокоды'!$E$2:$F$8,2,0),"")</f>
        <v/>
      </c>
      <c r="K1145" s="10" t="str">
        <f>IFNA(VLOOKUP($H1145,'Промокоды'!$A$2:$C$115,3,0),"")</f>
        <v/>
      </c>
      <c r="L1145" s="13">
        <f t="shared" si="2"/>
        <v>0</v>
      </c>
      <c r="M1145" s="14">
        <v>4500.0</v>
      </c>
      <c r="N1145" s="14">
        <f t="shared" si="3"/>
        <v>4500</v>
      </c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9"/>
      <c r="AA1145" s="9"/>
      <c r="AB1145" s="9"/>
      <c r="AC1145" s="9"/>
    </row>
    <row r="1146" ht="15.75" customHeight="1">
      <c r="A1146" s="10">
        <v>1145.0</v>
      </c>
      <c r="B1146" s="10" t="s">
        <v>15</v>
      </c>
      <c r="C1146" s="10" t="str">
        <f>VLOOKUP($E1146,'Определяем вид'!$A$2:$B$16,2,0)</f>
        <v>Услуга</v>
      </c>
      <c r="D1146" s="10" t="s">
        <v>16</v>
      </c>
      <c r="E1146" s="10" t="s">
        <v>21</v>
      </c>
      <c r="F1146" s="11">
        <v>45697.0</v>
      </c>
      <c r="G1146" s="12">
        <f t="shared" si="1"/>
        <v>2</v>
      </c>
      <c r="H1146" s="10"/>
      <c r="I1146" s="10" t="str">
        <f>IFNA(VLOOKUP($H1146,'Промокоды'!$A$2:$B$115,2,0),"")</f>
        <v/>
      </c>
      <c r="J1146" s="10" t="str">
        <f>IFNA(VLOOKUP($I1146,'Промокоды'!$E$2:$F$8,2,0),"")</f>
        <v/>
      </c>
      <c r="K1146" s="10" t="str">
        <f>IFNA(VLOOKUP($H1146,'Промокоды'!$A$2:$C$115,3,0),"")</f>
        <v/>
      </c>
      <c r="L1146" s="13">
        <f t="shared" si="2"/>
        <v>0</v>
      </c>
      <c r="M1146" s="14">
        <v>5500.0</v>
      </c>
      <c r="N1146" s="14">
        <f t="shared" si="3"/>
        <v>5500</v>
      </c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</row>
    <row r="1147" ht="15.75" customHeight="1">
      <c r="A1147" s="10">
        <v>1146.0</v>
      </c>
      <c r="B1147" s="10" t="s">
        <v>15</v>
      </c>
      <c r="C1147" s="10" t="str">
        <f>VLOOKUP($E1147,'Определяем вид'!$A$2:$B$16,2,0)</f>
        <v>Услуга</v>
      </c>
      <c r="D1147" s="10" t="s">
        <v>16</v>
      </c>
      <c r="E1147" s="10" t="s">
        <v>17</v>
      </c>
      <c r="F1147" s="11">
        <v>45697.0</v>
      </c>
      <c r="G1147" s="12">
        <f t="shared" si="1"/>
        <v>2</v>
      </c>
      <c r="H1147" s="10"/>
      <c r="I1147" s="10" t="str">
        <f>IFNA(VLOOKUP($H1147,'Промокоды'!$A$2:$B$115,2,0),"")</f>
        <v/>
      </c>
      <c r="J1147" s="10" t="str">
        <f>IFNA(VLOOKUP($I1147,'Промокоды'!$E$2:$F$8,2,0),"")</f>
        <v/>
      </c>
      <c r="K1147" s="10" t="str">
        <f>IFNA(VLOOKUP($H1147,'Промокоды'!$A$2:$C$115,3,0),"")</f>
        <v/>
      </c>
      <c r="L1147" s="13">
        <f t="shared" si="2"/>
        <v>0</v>
      </c>
      <c r="M1147" s="14">
        <v>4500.0</v>
      </c>
      <c r="N1147" s="14">
        <f t="shared" si="3"/>
        <v>4500</v>
      </c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9"/>
      <c r="AA1147" s="9"/>
      <c r="AB1147" s="9"/>
      <c r="AC1147" s="9"/>
    </row>
    <row r="1148" ht="15.75" customHeight="1">
      <c r="A1148" s="10">
        <v>1147.0</v>
      </c>
      <c r="B1148" s="10" t="s">
        <v>15</v>
      </c>
      <c r="C1148" s="10" t="str">
        <f>VLOOKUP($E1148,'Определяем вид'!$A$2:$B$16,2,0)</f>
        <v>Услуга</v>
      </c>
      <c r="D1148" s="10" t="s">
        <v>16</v>
      </c>
      <c r="E1148" s="10" t="s">
        <v>21</v>
      </c>
      <c r="F1148" s="11">
        <v>45697.0</v>
      </c>
      <c r="G1148" s="12">
        <f t="shared" si="1"/>
        <v>2</v>
      </c>
      <c r="H1148" s="10"/>
      <c r="I1148" s="10" t="str">
        <f>IFNA(VLOOKUP($H1148,'Промокоды'!$A$2:$B$115,2,0),"")</f>
        <v/>
      </c>
      <c r="J1148" s="10" t="str">
        <f>IFNA(VLOOKUP($I1148,'Промокоды'!$E$2:$F$8,2,0),"")</f>
        <v/>
      </c>
      <c r="K1148" s="10" t="str">
        <f>IFNA(VLOOKUP($H1148,'Промокоды'!$A$2:$C$115,3,0),"")</f>
        <v/>
      </c>
      <c r="L1148" s="13">
        <f t="shared" si="2"/>
        <v>0</v>
      </c>
      <c r="M1148" s="14">
        <v>5500.0</v>
      </c>
      <c r="N1148" s="14">
        <f t="shared" si="3"/>
        <v>5500</v>
      </c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  <c r="AA1148" s="9"/>
      <c r="AB1148" s="9"/>
      <c r="AC1148" s="9"/>
    </row>
    <row r="1149" ht="15.75" customHeight="1">
      <c r="A1149" s="10">
        <v>1148.0</v>
      </c>
      <c r="B1149" s="10" t="s">
        <v>15</v>
      </c>
      <c r="C1149" s="10" t="str">
        <f>VLOOKUP($E1149,'Определяем вид'!$A$2:$B$16,2,0)</f>
        <v>Услуга</v>
      </c>
      <c r="D1149" s="10" t="s">
        <v>16</v>
      </c>
      <c r="E1149" s="10" t="s">
        <v>17</v>
      </c>
      <c r="F1149" s="11">
        <v>45697.0</v>
      </c>
      <c r="G1149" s="12">
        <f t="shared" si="1"/>
        <v>2</v>
      </c>
      <c r="H1149" s="10" t="s">
        <v>34</v>
      </c>
      <c r="I1149" s="10">
        <f>IFNA(VLOOKUP($H1149,'Промокоды'!$A$2:$B$115,2,0),"")</f>
        <v>7</v>
      </c>
      <c r="J1149" s="10" t="str">
        <f>IFNA(VLOOKUP($I1149,'Промокоды'!$E$2:$F$8,2,0),"")</f>
        <v>Сторис в VK</v>
      </c>
      <c r="K1149" s="10">
        <f>IFNA(VLOOKUP($H1149,'Промокоды'!$A$2:$C$115,3,0),"")</f>
        <v>0.15</v>
      </c>
      <c r="L1149" s="13">
        <f t="shared" si="2"/>
        <v>675</v>
      </c>
      <c r="M1149" s="14">
        <v>4500.0</v>
      </c>
      <c r="N1149" s="14">
        <f t="shared" si="3"/>
        <v>3825</v>
      </c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9"/>
      <c r="AA1149" s="9"/>
      <c r="AB1149" s="9"/>
      <c r="AC1149" s="9"/>
    </row>
    <row r="1150" ht="15.75" customHeight="1">
      <c r="A1150" s="10">
        <v>1149.0</v>
      </c>
      <c r="B1150" s="10" t="s">
        <v>15</v>
      </c>
      <c r="C1150" s="10" t="str">
        <f>VLOOKUP($E1150,'Определяем вид'!$A$2:$B$16,2,0)</f>
        <v>Услуга</v>
      </c>
      <c r="D1150" s="10" t="s">
        <v>19</v>
      </c>
      <c r="E1150" s="10" t="s">
        <v>21</v>
      </c>
      <c r="F1150" s="11">
        <v>45697.0</v>
      </c>
      <c r="G1150" s="12">
        <f t="shared" si="1"/>
        <v>2</v>
      </c>
      <c r="H1150" s="10"/>
      <c r="I1150" s="10" t="str">
        <f>IFNA(VLOOKUP($H1150,'Промокоды'!$A$2:$B$115,2,0),"")</f>
        <v/>
      </c>
      <c r="J1150" s="10" t="str">
        <f>IFNA(VLOOKUP($I1150,'Промокоды'!$E$2:$F$8,2,0),"")</f>
        <v/>
      </c>
      <c r="K1150" s="10" t="str">
        <f>IFNA(VLOOKUP($H1150,'Промокоды'!$A$2:$C$115,3,0),"")</f>
        <v/>
      </c>
      <c r="L1150" s="13">
        <f t="shared" si="2"/>
        <v>0</v>
      </c>
      <c r="M1150" s="14">
        <v>5500.0</v>
      </c>
      <c r="N1150" s="14">
        <f t="shared" si="3"/>
        <v>5500</v>
      </c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  <c r="AA1150" s="9"/>
      <c r="AB1150" s="9"/>
      <c r="AC1150" s="9"/>
    </row>
    <row r="1151" ht="15.75" customHeight="1">
      <c r="A1151" s="10">
        <v>1150.0</v>
      </c>
      <c r="B1151" s="10" t="s">
        <v>15</v>
      </c>
      <c r="C1151" s="10" t="str">
        <f>VLOOKUP($E1151,'Определяем вид'!$A$2:$B$16,2,0)</f>
        <v>Услуга</v>
      </c>
      <c r="D1151" s="10" t="s">
        <v>16</v>
      </c>
      <c r="E1151" s="10" t="s">
        <v>18</v>
      </c>
      <c r="F1151" s="11">
        <v>45697.0</v>
      </c>
      <c r="G1151" s="12">
        <f t="shared" si="1"/>
        <v>2</v>
      </c>
      <c r="H1151" s="10"/>
      <c r="I1151" s="10" t="str">
        <f>IFNA(VLOOKUP($H1151,'Промокоды'!$A$2:$B$115,2,0),"")</f>
        <v/>
      </c>
      <c r="J1151" s="10" t="str">
        <f>IFNA(VLOOKUP($I1151,'Промокоды'!$E$2:$F$8,2,0),"")</f>
        <v/>
      </c>
      <c r="K1151" s="10" t="str">
        <f>IFNA(VLOOKUP($H1151,'Промокоды'!$A$2:$C$115,3,0),"")</f>
        <v/>
      </c>
      <c r="L1151" s="13">
        <f t="shared" si="2"/>
        <v>0</v>
      </c>
      <c r="M1151" s="14">
        <v>3500.0</v>
      </c>
      <c r="N1151" s="14">
        <f t="shared" si="3"/>
        <v>3500</v>
      </c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</row>
    <row r="1152" ht="15.75" customHeight="1">
      <c r="A1152" s="10">
        <v>1151.0</v>
      </c>
      <c r="B1152" s="10" t="s">
        <v>15</v>
      </c>
      <c r="C1152" s="10" t="str">
        <f>VLOOKUP($E1152,'Определяем вид'!$A$2:$B$16,2,0)</f>
        <v>Товар</v>
      </c>
      <c r="D1152" s="10" t="s">
        <v>16</v>
      </c>
      <c r="E1152" s="10" t="s">
        <v>20</v>
      </c>
      <c r="F1152" s="11">
        <v>45697.0</v>
      </c>
      <c r="G1152" s="12">
        <f t="shared" si="1"/>
        <v>2</v>
      </c>
      <c r="H1152" s="10"/>
      <c r="I1152" s="10" t="str">
        <f>IFNA(VLOOKUP($H1152,'Промокоды'!$A$2:$B$115,2,0),"")</f>
        <v/>
      </c>
      <c r="J1152" s="10" t="str">
        <f>IFNA(VLOOKUP($I1152,'Промокоды'!$E$2:$F$8,2,0),"")</f>
        <v/>
      </c>
      <c r="K1152" s="10" t="str">
        <f>IFNA(VLOOKUP($H1152,'Промокоды'!$A$2:$C$115,3,0),"")</f>
        <v/>
      </c>
      <c r="L1152" s="13">
        <f t="shared" si="2"/>
        <v>0</v>
      </c>
      <c r="M1152" s="14">
        <v>500.0</v>
      </c>
      <c r="N1152" s="14">
        <f t="shared" si="3"/>
        <v>500</v>
      </c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  <c r="AA1152" s="9"/>
      <c r="AB1152" s="9"/>
      <c r="AC1152" s="9"/>
    </row>
    <row r="1153" ht="15.75" customHeight="1">
      <c r="A1153" s="10">
        <v>1152.0</v>
      </c>
      <c r="B1153" s="10" t="s">
        <v>15</v>
      </c>
      <c r="C1153" s="10" t="str">
        <f>VLOOKUP($E1153,'Определяем вид'!$A$2:$B$16,2,0)</f>
        <v>Услуга</v>
      </c>
      <c r="D1153" s="10" t="s">
        <v>19</v>
      </c>
      <c r="E1153" s="10" t="s">
        <v>21</v>
      </c>
      <c r="F1153" s="11">
        <v>45698.0</v>
      </c>
      <c r="G1153" s="12">
        <f t="shared" si="1"/>
        <v>2</v>
      </c>
      <c r="H1153" s="10"/>
      <c r="I1153" s="10" t="str">
        <f>IFNA(VLOOKUP($H1153,'Промокоды'!$A$2:$B$115,2,0),"")</f>
        <v/>
      </c>
      <c r="J1153" s="10" t="str">
        <f>IFNA(VLOOKUP($I1153,'Промокоды'!$E$2:$F$8,2,0),"")</f>
        <v/>
      </c>
      <c r="K1153" s="10" t="str">
        <f>IFNA(VLOOKUP($H1153,'Промокоды'!$A$2:$C$115,3,0),"")</f>
        <v/>
      </c>
      <c r="L1153" s="13">
        <f t="shared" si="2"/>
        <v>0</v>
      </c>
      <c r="M1153" s="14">
        <v>5500.0</v>
      </c>
      <c r="N1153" s="14">
        <f t="shared" si="3"/>
        <v>5500</v>
      </c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9"/>
      <c r="AA1153" s="9"/>
      <c r="AB1153" s="9"/>
      <c r="AC1153" s="9"/>
    </row>
    <row r="1154" ht="15.75" customHeight="1">
      <c r="A1154" s="10">
        <v>1153.0</v>
      </c>
      <c r="B1154" s="10" t="s">
        <v>15</v>
      </c>
      <c r="C1154" s="10" t="str">
        <f>VLOOKUP($E1154,'Определяем вид'!$A$2:$B$16,2,0)</f>
        <v>Услуга</v>
      </c>
      <c r="D1154" s="16" t="s">
        <v>16</v>
      </c>
      <c r="E1154" s="10" t="s">
        <v>21</v>
      </c>
      <c r="F1154" s="11">
        <v>45698.0</v>
      </c>
      <c r="G1154" s="12">
        <f t="shared" si="1"/>
        <v>2</v>
      </c>
      <c r="H1154" s="10"/>
      <c r="I1154" s="10" t="str">
        <f>IFNA(VLOOKUP($H1154,'Промокоды'!$A$2:$B$115,2,0),"")</f>
        <v/>
      </c>
      <c r="J1154" s="10" t="str">
        <f>IFNA(VLOOKUP($I1154,'Промокоды'!$E$2:$F$8,2,0),"")</f>
        <v/>
      </c>
      <c r="K1154" s="10" t="str">
        <f>IFNA(VLOOKUP($H1154,'Промокоды'!$A$2:$C$115,3,0),"")</f>
        <v/>
      </c>
      <c r="L1154" s="13">
        <f t="shared" si="2"/>
        <v>0</v>
      </c>
      <c r="M1154" s="14">
        <v>5500.0</v>
      </c>
      <c r="N1154" s="14">
        <f t="shared" si="3"/>
        <v>5500</v>
      </c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  <c r="AA1154" s="9"/>
      <c r="AB1154" s="9"/>
      <c r="AC1154" s="9"/>
    </row>
    <row r="1155" ht="15.75" customHeight="1">
      <c r="A1155" s="10">
        <v>1154.0</v>
      </c>
      <c r="B1155" s="10" t="s">
        <v>15</v>
      </c>
      <c r="C1155" s="10" t="str">
        <f>VLOOKUP($E1155,'Определяем вид'!$A$2:$B$16,2,0)</f>
        <v>Услуга</v>
      </c>
      <c r="D1155" s="10" t="s">
        <v>19</v>
      </c>
      <c r="E1155" s="10" t="s">
        <v>21</v>
      </c>
      <c r="F1155" s="11">
        <v>45698.0</v>
      </c>
      <c r="G1155" s="12">
        <f t="shared" si="1"/>
        <v>2</v>
      </c>
      <c r="H1155" s="10"/>
      <c r="I1155" s="10" t="str">
        <f>IFNA(VLOOKUP($H1155,'Промокоды'!$A$2:$B$115,2,0),"")</f>
        <v/>
      </c>
      <c r="J1155" s="10" t="str">
        <f>IFNA(VLOOKUP($I1155,'Промокоды'!$E$2:$F$8,2,0),"")</f>
        <v/>
      </c>
      <c r="K1155" s="10" t="str">
        <f>IFNA(VLOOKUP($H1155,'Промокоды'!$A$2:$C$115,3,0),"")</f>
        <v/>
      </c>
      <c r="L1155" s="13">
        <f t="shared" si="2"/>
        <v>0</v>
      </c>
      <c r="M1155" s="14">
        <v>5500.0</v>
      </c>
      <c r="N1155" s="14">
        <f t="shared" si="3"/>
        <v>5500</v>
      </c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9"/>
      <c r="AA1155" s="9"/>
      <c r="AB1155" s="9"/>
      <c r="AC1155" s="9"/>
    </row>
    <row r="1156" ht="15.75" customHeight="1">
      <c r="A1156" s="10">
        <v>1155.0</v>
      </c>
      <c r="B1156" s="10" t="s">
        <v>15</v>
      </c>
      <c r="C1156" s="10" t="str">
        <f>VLOOKUP($E1156,'Определяем вид'!$A$2:$B$16,2,0)</f>
        <v>Услуга</v>
      </c>
      <c r="D1156" s="10" t="s">
        <v>19</v>
      </c>
      <c r="E1156" s="10" t="s">
        <v>18</v>
      </c>
      <c r="F1156" s="11">
        <v>45698.0</v>
      </c>
      <c r="G1156" s="12">
        <f t="shared" si="1"/>
        <v>2</v>
      </c>
      <c r="H1156" s="10"/>
      <c r="I1156" s="10" t="str">
        <f>IFNA(VLOOKUP($H1156,'Промокоды'!$A$2:$B$115,2,0),"")</f>
        <v/>
      </c>
      <c r="J1156" s="10" t="str">
        <f>IFNA(VLOOKUP($I1156,'Промокоды'!$E$2:$F$8,2,0),"")</f>
        <v/>
      </c>
      <c r="K1156" s="10" t="str">
        <f>IFNA(VLOOKUP($H1156,'Промокоды'!$A$2:$C$115,3,0),"")</f>
        <v/>
      </c>
      <c r="L1156" s="13">
        <f t="shared" si="2"/>
        <v>0</v>
      </c>
      <c r="M1156" s="14">
        <v>3500.0</v>
      </c>
      <c r="N1156" s="14">
        <f t="shared" si="3"/>
        <v>3500</v>
      </c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  <c r="AA1156" s="9"/>
      <c r="AB1156" s="9"/>
      <c r="AC1156" s="9"/>
    </row>
    <row r="1157" ht="15.75" customHeight="1">
      <c r="A1157" s="10">
        <v>1156.0</v>
      </c>
      <c r="B1157" s="10" t="s">
        <v>15</v>
      </c>
      <c r="C1157" s="10" t="str">
        <f>VLOOKUP($E1157,'Определяем вид'!$A$2:$B$16,2,0)</f>
        <v>Услуга</v>
      </c>
      <c r="D1157" s="10" t="s">
        <v>16</v>
      </c>
      <c r="E1157" s="10" t="s">
        <v>21</v>
      </c>
      <c r="F1157" s="11">
        <v>45698.0</v>
      </c>
      <c r="G1157" s="12">
        <f t="shared" si="1"/>
        <v>2</v>
      </c>
      <c r="H1157" s="10"/>
      <c r="I1157" s="10" t="str">
        <f>IFNA(VLOOKUP($H1157,'Промокоды'!$A$2:$B$115,2,0),"")</f>
        <v/>
      </c>
      <c r="J1157" s="10" t="str">
        <f>IFNA(VLOOKUP($I1157,'Промокоды'!$E$2:$F$8,2,0),"")</f>
        <v/>
      </c>
      <c r="K1157" s="10" t="str">
        <f>IFNA(VLOOKUP($H1157,'Промокоды'!$A$2:$C$115,3,0),"")</f>
        <v/>
      </c>
      <c r="L1157" s="13">
        <f t="shared" si="2"/>
        <v>0</v>
      </c>
      <c r="M1157" s="14">
        <v>5500.0</v>
      </c>
      <c r="N1157" s="14">
        <f t="shared" si="3"/>
        <v>5500</v>
      </c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9"/>
      <c r="AA1157" s="9"/>
      <c r="AB1157" s="9"/>
      <c r="AC1157" s="9"/>
    </row>
    <row r="1158" ht="15.75" customHeight="1">
      <c r="A1158" s="10">
        <v>1157.0</v>
      </c>
      <c r="B1158" s="10" t="s">
        <v>15</v>
      </c>
      <c r="C1158" s="10" t="str">
        <f>VLOOKUP($E1158,'Определяем вид'!$A$2:$B$16,2,0)</f>
        <v>Услуга</v>
      </c>
      <c r="D1158" s="10" t="s">
        <v>16</v>
      </c>
      <c r="E1158" s="10" t="s">
        <v>17</v>
      </c>
      <c r="F1158" s="11">
        <v>45698.0</v>
      </c>
      <c r="G1158" s="12">
        <f t="shared" si="1"/>
        <v>2</v>
      </c>
      <c r="H1158" s="10"/>
      <c r="I1158" s="10" t="str">
        <f>IFNA(VLOOKUP($H1158,'Промокоды'!$A$2:$B$115,2,0),"")</f>
        <v/>
      </c>
      <c r="J1158" s="10" t="str">
        <f>IFNA(VLOOKUP($I1158,'Промокоды'!$E$2:$F$8,2,0),"")</f>
        <v/>
      </c>
      <c r="K1158" s="10" t="str">
        <f>IFNA(VLOOKUP($H1158,'Промокоды'!$A$2:$C$115,3,0),"")</f>
        <v/>
      </c>
      <c r="L1158" s="13">
        <f t="shared" si="2"/>
        <v>0</v>
      </c>
      <c r="M1158" s="14">
        <v>4500.0</v>
      </c>
      <c r="N1158" s="14">
        <f t="shared" si="3"/>
        <v>4500</v>
      </c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  <c r="AA1158" s="9"/>
      <c r="AB1158" s="9"/>
      <c r="AC1158" s="9"/>
    </row>
    <row r="1159" ht="15.75" customHeight="1">
      <c r="A1159" s="10">
        <v>1158.0</v>
      </c>
      <c r="B1159" s="10" t="s">
        <v>15</v>
      </c>
      <c r="C1159" s="10" t="str">
        <f>VLOOKUP($E1159,'Определяем вид'!$A$2:$B$16,2,0)</f>
        <v>Услуга</v>
      </c>
      <c r="D1159" s="10" t="s">
        <v>19</v>
      </c>
      <c r="E1159" s="10" t="s">
        <v>21</v>
      </c>
      <c r="F1159" s="11">
        <v>45698.0</v>
      </c>
      <c r="G1159" s="12">
        <f t="shared" si="1"/>
        <v>2</v>
      </c>
      <c r="H1159" s="10"/>
      <c r="I1159" s="10" t="str">
        <f>IFNA(VLOOKUP($H1159,'Промокоды'!$A$2:$B$115,2,0),"")</f>
        <v/>
      </c>
      <c r="J1159" s="10" t="str">
        <f>IFNA(VLOOKUP($I1159,'Промокоды'!$E$2:$F$8,2,0),"")</f>
        <v/>
      </c>
      <c r="K1159" s="10" t="str">
        <f>IFNA(VLOOKUP($H1159,'Промокоды'!$A$2:$C$115,3,0),"")</f>
        <v/>
      </c>
      <c r="L1159" s="13">
        <f t="shared" si="2"/>
        <v>0</v>
      </c>
      <c r="M1159" s="14">
        <v>5500.0</v>
      </c>
      <c r="N1159" s="14">
        <f t="shared" si="3"/>
        <v>5500</v>
      </c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9"/>
      <c r="AA1159" s="9"/>
      <c r="AB1159" s="9"/>
      <c r="AC1159" s="9"/>
    </row>
    <row r="1160" ht="15.75" customHeight="1">
      <c r="A1160" s="10">
        <v>1159.0</v>
      </c>
      <c r="B1160" s="10" t="s">
        <v>15</v>
      </c>
      <c r="C1160" s="10" t="str">
        <f>VLOOKUP($E1160,'Определяем вид'!$A$2:$B$16,2,0)</f>
        <v>Услуга</v>
      </c>
      <c r="D1160" s="10" t="s">
        <v>16</v>
      </c>
      <c r="E1160" s="10" t="s">
        <v>21</v>
      </c>
      <c r="F1160" s="11">
        <v>45698.0</v>
      </c>
      <c r="G1160" s="12">
        <f t="shared" si="1"/>
        <v>2</v>
      </c>
      <c r="H1160" s="10" t="s">
        <v>36</v>
      </c>
      <c r="I1160" s="10">
        <f>IFNA(VLOOKUP($H1160,'Промокоды'!$A$2:$B$115,2,0),"")</f>
        <v>7</v>
      </c>
      <c r="J1160" s="10" t="str">
        <f>IFNA(VLOOKUP($I1160,'Промокоды'!$E$2:$F$8,2,0),"")</f>
        <v>Сторис в VK</v>
      </c>
      <c r="K1160" s="10">
        <f>IFNA(VLOOKUP($H1160,'Промокоды'!$A$2:$C$115,3,0),"")</f>
        <v>0.15</v>
      </c>
      <c r="L1160" s="13">
        <f t="shared" si="2"/>
        <v>825</v>
      </c>
      <c r="M1160" s="14">
        <v>5500.0</v>
      </c>
      <c r="N1160" s="14">
        <f t="shared" si="3"/>
        <v>4675</v>
      </c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  <c r="AA1160" s="9"/>
      <c r="AB1160" s="9"/>
      <c r="AC1160" s="9"/>
    </row>
    <row r="1161" ht="15.75" customHeight="1">
      <c r="A1161" s="10">
        <v>1160.0</v>
      </c>
      <c r="B1161" s="10" t="s">
        <v>25</v>
      </c>
      <c r="C1161" s="10" t="str">
        <f>VLOOKUP($E1161,'Определяем вид'!$A$2:$B$16,2,0)</f>
        <v>Товар</v>
      </c>
      <c r="D1161" s="10" t="s">
        <v>19</v>
      </c>
      <c r="E1161" s="10" t="s">
        <v>30</v>
      </c>
      <c r="F1161" s="11">
        <v>45698.0</v>
      </c>
      <c r="G1161" s="12">
        <f t="shared" si="1"/>
        <v>2</v>
      </c>
      <c r="H1161" s="10"/>
      <c r="I1161" s="10" t="str">
        <f>IFNA(VLOOKUP($H1161,'Промокоды'!$A$2:$B$115,2,0),"")</f>
        <v/>
      </c>
      <c r="J1161" s="10" t="str">
        <f>IFNA(VLOOKUP($I1161,'Промокоды'!$E$2:$F$8,2,0),"")</f>
        <v/>
      </c>
      <c r="K1161" s="10" t="str">
        <f>IFNA(VLOOKUP($H1161,'Промокоды'!$A$2:$C$115,3,0),"")</f>
        <v/>
      </c>
      <c r="L1161" s="13">
        <f t="shared" si="2"/>
        <v>0</v>
      </c>
      <c r="M1161" s="14">
        <v>300.0</v>
      </c>
      <c r="N1161" s="14">
        <f t="shared" si="3"/>
        <v>300</v>
      </c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9"/>
      <c r="AA1161" s="9"/>
      <c r="AB1161" s="9"/>
      <c r="AC1161" s="9"/>
    </row>
    <row r="1162" ht="15.75" customHeight="1">
      <c r="A1162" s="10">
        <v>1161.0</v>
      </c>
      <c r="B1162" s="10" t="s">
        <v>15</v>
      </c>
      <c r="C1162" s="10" t="str">
        <f>VLOOKUP($E1162,'Определяем вид'!$A$2:$B$16,2,0)</f>
        <v>Товар</v>
      </c>
      <c r="D1162" s="10" t="s">
        <v>16</v>
      </c>
      <c r="E1162" s="10" t="s">
        <v>23</v>
      </c>
      <c r="F1162" s="11">
        <v>45698.0</v>
      </c>
      <c r="G1162" s="12">
        <f t="shared" si="1"/>
        <v>2</v>
      </c>
      <c r="H1162" s="10" t="s">
        <v>37</v>
      </c>
      <c r="I1162" s="10">
        <f>IFNA(VLOOKUP($H1162,'Промокоды'!$A$2:$B$115,2,0),"")</f>
        <v>6</v>
      </c>
      <c r="J1162" s="10" t="str">
        <f>IFNA(VLOOKUP($I1162,'Промокоды'!$E$2:$F$8,2,0),"")</f>
        <v>Реклама в VK</v>
      </c>
      <c r="K1162" s="10">
        <f>IFNA(VLOOKUP($H1162,'Промокоды'!$A$2:$C$115,3,0),"")</f>
        <v>0.2</v>
      </c>
      <c r="L1162" s="13">
        <f t="shared" si="2"/>
        <v>200</v>
      </c>
      <c r="M1162" s="14">
        <v>1000.0</v>
      </c>
      <c r="N1162" s="14">
        <f t="shared" si="3"/>
        <v>800</v>
      </c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  <c r="AA1162" s="9"/>
      <c r="AB1162" s="9"/>
      <c r="AC1162" s="9"/>
    </row>
    <row r="1163" ht="15.75" customHeight="1">
      <c r="A1163" s="10">
        <v>1162.0</v>
      </c>
      <c r="B1163" s="10" t="s">
        <v>15</v>
      </c>
      <c r="C1163" s="10" t="str">
        <f>VLOOKUP($E1163,'Определяем вид'!$A$2:$B$16,2,0)</f>
        <v>Услуга</v>
      </c>
      <c r="D1163" s="16" t="s">
        <v>16</v>
      </c>
      <c r="E1163" s="10" t="s">
        <v>18</v>
      </c>
      <c r="F1163" s="11">
        <v>45698.0</v>
      </c>
      <c r="G1163" s="12">
        <f t="shared" si="1"/>
        <v>2</v>
      </c>
      <c r="H1163" s="10"/>
      <c r="I1163" s="10" t="str">
        <f>IFNA(VLOOKUP($H1163,'Промокоды'!$A$2:$B$115,2,0),"")</f>
        <v/>
      </c>
      <c r="J1163" s="10" t="str">
        <f>IFNA(VLOOKUP($I1163,'Промокоды'!$E$2:$F$8,2,0),"")</f>
        <v/>
      </c>
      <c r="K1163" s="10" t="str">
        <f>IFNA(VLOOKUP($H1163,'Промокоды'!$A$2:$C$115,3,0),"")</f>
        <v/>
      </c>
      <c r="L1163" s="13">
        <f t="shared" si="2"/>
        <v>0</v>
      </c>
      <c r="M1163" s="14">
        <v>3500.0</v>
      </c>
      <c r="N1163" s="14">
        <f t="shared" si="3"/>
        <v>3500</v>
      </c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9"/>
      <c r="AA1163" s="9"/>
      <c r="AB1163" s="9"/>
      <c r="AC1163" s="9"/>
    </row>
    <row r="1164" ht="15.75" customHeight="1">
      <c r="A1164" s="10">
        <v>1163.0</v>
      </c>
      <c r="B1164" s="10" t="s">
        <v>15</v>
      </c>
      <c r="C1164" s="10" t="str">
        <f>VLOOKUP($E1164,'Определяем вид'!$A$2:$B$16,2,0)</f>
        <v>Услуга</v>
      </c>
      <c r="D1164" s="16" t="s">
        <v>16</v>
      </c>
      <c r="E1164" s="10" t="s">
        <v>21</v>
      </c>
      <c r="F1164" s="11">
        <v>45698.0</v>
      </c>
      <c r="G1164" s="12">
        <f t="shared" si="1"/>
        <v>2</v>
      </c>
      <c r="H1164" s="10"/>
      <c r="I1164" s="10" t="str">
        <f>IFNA(VLOOKUP($H1164,'Промокоды'!$A$2:$B$115,2,0),"")</f>
        <v/>
      </c>
      <c r="J1164" s="10" t="str">
        <f>IFNA(VLOOKUP($I1164,'Промокоды'!$E$2:$F$8,2,0),"")</f>
        <v/>
      </c>
      <c r="K1164" s="10" t="str">
        <f>IFNA(VLOOKUP($H1164,'Промокоды'!$A$2:$C$115,3,0),"")</f>
        <v/>
      </c>
      <c r="L1164" s="13">
        <f t="shared" si="2"/>
        <v>0</v>
      </c>
      <c r="M1164" s="14">
        <v>5500.0</v>
      </c>
      <c r="N1164" s="14">
        <f t="shared" si="3"/>
        <v>5500</v>
      </c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  <c r="AA1164" s="9"/>
      <c r="AB1164" s="9"/>
      <c r="AC1164" s="9"/>
    </row>
    <row r="1165" ht="15.75" customHeight="1">
      <c r="A1165" s="10">
        <v>1164.0</v>
      </c>
      <c r="B1165" s="10" t="s">
        <v>15</v>
      </c>
      <c r="C1165" s="10" t="str">
        <f>VLOOKUP($E1165,'Определяем вид'!$A$2:$B$16,2,0)</f>
        <v>Товар</v>
      </c>
      <c r="D1165" s="10" t="s">
        <v>19</v>
      </c>
      <c r="E1165" s="10" t="s">
        <v>20</v>
      </c>
      <c r="F1165" s="11">
        <v>45698.0</v>
      </c>
      <c r="G1165" s="12">
        <f t="shared" si="1"/>
        <v>2</v>
      </c>
      <c r="H1165" s="10"/>
      <c r="I1165" s="10" t="str">
        <f>IFNA(VLOOKUP($H1165,'Промокоды'!$A$2:$B$115,2,0),"")</f>
        <v/>
      </c>
      <c r="J1165" s="10" t="str">
        <f>IFNA(VLOOKUP($I1165,'Промокоды'!$E$2:$F$8,2,0),"")</f>
        <v/>
      </c>
      <c r="K1165" s="10" t="str">
        <f>IFNA(VLOOKUP($H1165,'Промокоды'!$A$2:$C$115,3,0),"")</f>
        <v/>
      </c>
      <c r="L1165" s="13">
        <f t="shared" si="2"/>
        <v>0</v>
      </c>
      <c r="M1165" s="14">
        <v>500.0</v>
      </c>
      <c r="N1165" s="14">
        <f t="shared" si="3"/>
        <v>500</v>
      </c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9"/>
      <c r="AA1165" s="9"/>
      <c r="AB1165" s="9"/>
      <c r="AC1165" s="9"/>
    </row>
    <row r="1166" ht="15.75" customHeight="1">
      <c r="A1166" s="10">
        <v>1165.0</v>
      </c>
      <c r="B1166" s="10" t="s">
        <v>15</v>
      </c>
      <c r="C1166" s="10" t="str">
        <f>VLOOKUP($E1166,'Определяем вид'!$A$2:$B$16,2,0)</f>
        <v>Услуга</v>
      </c>
      <c r="D1166" s="10" t="s">
        <v>19</v>
      </c>
      <c r="E1166" s="10" t="s">
        <v>17</v>
      </c>
      <c r="F1166" s="11">
        <v>45698.0</v>
      </c>
      <c r="G1166" s="12">
        <f t="shared" si="1"/>
        <v>2</v>
      </c>
      <c r="H1166" s="10"/>
      <c r="I1166" s="10" t="str">
        <f>IFNA(VLOOKUP($H1166,'Промокоды'!$A$2:$B$115,2,0),"")</f>
        <v/>
      </c>
      <c r="J1166" s="10" t="str">
        <f>IFNA(VLOOKUP($I1166,'Промокоды'!$E$2:$F$8,2,0),"")</f>
        <v/>
      </c>
      <c r="K1166" s="10" t="str">
        <f>IFNA(VLOOKUP($H1166,'Промокоды'!$A$2:$C$115,3,0),"")</f>
        <v/>
      </c>
      <c r="L1166" s="13">
        <f t="shared" si="2"/>
        <v>0</v>
      </c>
      <c r="M1166" s="14">
        <v>4500.0</v>
      </c>
      <c r="N1166" s="14">
        <f t="shared" si="3"/>
        <v>4500</v>
      </c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  <c r="AA1166" s="9"/>
      <c r="AB1166" s="9"/>
      <c r="AC1166" s="9"/>
    </row>
    <row r="1167" ht="15.75" customHeight="1">
      <c r="A1167" s="10">
        <v>1166.0</v>
      </c>
      <c r="B1167" s="10" t="s">
        <v>25</v>
      </c>
      <c r="C1167" s="10" t="str">
        <f>VLOOKUP($E1167,'Определяем вид'!$A$2:$B$16,2,0)</f>
        <v>Товар</v>
      </c>
      <c r="D1167" s="10" t="s">
        <v>16</v>
      </c>
      <c r="E1167" s="10" t="s">
        <v>33</v>
      </c>
      <c r="F1167" s="11">
        <v>45698.0</v>
      </c>
      <c r="G1167" s="12">
        <f t="shared" si="1"/>
        <v>2</v>
      </c>
      <c r="H1167" s="10"/>
      <c r="I1167" s="10" t="str">
        <f>IFNA(VLOOKUP($H1167,'Промокоды'!$A$2:$B$115,2,0),"")</f>
        <v/>
      </c>
      <c r="J1167" s="10" t="str">
        <f>IFNA(VLOOKUP($I1167,'Промокоды'!$E$2:$F$8,2,0),"")</f>
        <v/>
      </c>
      <c r="K1167" s="10" t="str">
        <f>IFNA(VLOOKUP($H1167,'Промокоды'!$A$2:$C$115,3,0),"")</f>
        <v/>
      </c>
      <c r="L1167" s="13">
        <f t="shared" si="2"/>
        <v>0</v>
      </c>
      <c r="M1167" s="14">
        <v>1000.0</v>
      </c>
      <c r="N1167" s="14">
        <f t="shared" si="3"/>
        <v>1000</v>
      </c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9"/>
      <c r="AA1167" s="9"/>
      <c r="AB1167" s="9"/>
      <c r="AC1167" s="9"/>
    </row>
    <row r="1168" ht="15.75" customHeight="1">
      <c r="A1168" s="10">
        <v>1167.0</v>
      </c>
      <c r="B1168" s="10" t="s">
        <v>15</v>
      </c>
      <c r="C1168" s="10" t="str">
        <f>VLOOKUP($E1168,'Определяем вид'!$A$2:$B$16,2,0)</f>
        <v>Услуга</v>
      </c>
      <c r="D1168" s="10" t="s">
        <v>16</v>
      </c>
      <c r="E1168" s="10" t="s">
        <v>18</v>
      </c>
      <c r="F1168" s="11">
        <v>45698.0</v>
      </c>
      <c r="G1168" s="12">
        <f t="shared" si="1"/>
        <v>2</v>
      </c>
      <c r="H1168" s="10"/>
      <c r="I1168" s="10" t="str">
        <f>IFNA(VLOOKUP($H1168,'Промокоды'!$A$2:$B$115,2,0),"")</f>
        <v/>
      </c>
      <c r="J1168" s="10" t="str">
        <f>IFNA(VLOOKUP($I1168,'Промокоды'!$E$2:$F$8,2,0),"")</f>
        <v/>
      </c>
      <c r="K1168" s="10" t="str">
        <f>IFNA(VLOOKUP($H1168,'Промокоды'!$A$2:$C$115,3,0),"")</f>
        <v/>
      </c>
      <c r="L1168" s="13">
        <f t="shared" si="2"/>
        <v>0</v>
      </c>
      <c r="M1168" s="14">
        <v>3500.0</v>
      </c>
      <c r="N1168" s="14">
        <f t="shared" si="3"/>
        <v>3500</v>
      </c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  <c r="AA1168" s="9"/>
      <c r="AB1168" s="9"/>
      <c r="AC1168" s="9"/>
    </row>
    <row r="1169" ht="15.75" customHeight="1">
      <c r="A1169" s="10">
        <v>1168.0</v>
      </c>
      <c r="B1169" s="10" t="s">
        <v>15</v>
      </c>
      <c r="C1169" s="10" t="str">
        <f>VLOOKUP($E1169,'Определяем вид'!$A$2:$B$16,2,0)</f>
        <v>Услуга</v>
      </c>
      <c r="D1169" s="10" t="s">
        <v>19</v>
      </c>
      <c r="E1169" s="10" t="s">
        <v>17</v>
      </c>
      <c r="F1169" s="11">
        <v>45698.0</v>
      </c>
      <c r="G1169" s="12">
        <f t="shared" si="1"/>
        <v>2</v>
      </c>
      <c r="H1169" s="10"/>
      <c r="I1169" s="10" t="str">
        <f>IFNA(VLOOKUP($H1169,'Промокоды'!$A$2:$B$115,2,0),"")</f>
        <v/>
      </c>
      <c r="J1169" s="10" t="str">
        <f>IFNA(VLOOKUP($I1169,'Промокоды'!$E$2:$F$8,2,0),"")</f>
        <v/>
      </c>
      <c r="K1169" s="10" t="str">
        <f>IFNA(VLOOKUP($H1169,'Промокоды'!$A$2:$C$115,3,0),"")</f>
        <v/>
      </c>
      <c r="L1169" s="13">
        <f t="shared" si="2"/>
        <v>0</v>
      </c>
      <c r="M1169" s="14">
        <v>4500.0</v>
      </c>
      <c r="N1169" s="14">
        <f t="shared" si="3"/>
        <v>4500</v>
      </c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9"/>
      <c r="AA1169" s="9"/>
      <c r="AB1169" s="9"/>
      <c r="AC1169" s="9"/>
    </row>
    <row r="1170" ht="15.75" customHeight="1">
      <c r="A1170" s="10">
        <v>1169.0</v>
      </c>
      <c r="B1170" s="10" t="s">
        <v>15</v>
      </c>
      <c r="C1170" s="10" t="str">
        <f>VLOOKUP($E1170,'Определяем вид'!$A$2:$B$16,2,0)</f>
        <v>Услуга</v>
      </c>
      <c r="D1170" s="10" t="s">
        <v>16</v>
      </c>
      <c r="E1170" s="10" t="s">
        <v>21</v>
      </c>
      <c r="F1170" s="11">
        <v>45698.0</v>
      </c>
      <c r="G1170" s="12">
        <f t="shared" si="1"/>
        <v>2</v>
      </c>
      <c r="H1170" s="10"/>
      <c r="I1170" s="10" t="str">
        <f>IFNA(VLOOKUP($H1170,'Промокоды'!$A$2:$B$115,2,0),"")</f>
        <v/>
      </c>
      <c r="J1170" s="10" t="str">
        <f>IFNA(VLOOKUP($I1170,'Промокоды'!$E$2:$F$8,2,0),"")</f>
        <v/>
      </c>
      <c r="K1170" s="10" t="str">
        <f>IFNA(VLOOKUP($H1170,'Промокоды'!$A$2:$C$115,3,0),"")</f>
        <v/>
      </c>
      <c r="L1170" s="13">
        <f t="shared" si="2"/>
        <v>0</v>
      </c>
      <c r="M1170" s="14">
        <v>5500.0</v>
      </c>
      <c r="N1170" s="14">
        <f t="shared" si="3"/>
        <v>5500</v>
      </c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  <c r="AA1170" s="9"/>
      <c r="AB1170" s="9"/>
      <c r="AC1170" s="9"/>
    </row>
    <row r="1171" ht="15.75" customHeight="1">
      <c r="A1171" s="10">
        <v>1170.0</v>
      </c>
      <c r="B1171" s="10" t="s">
        <v>15</v>
      </c>
      <c r="C1171" s="10" t="str">
        <f>VLOOKUP($E1171,'Определяем вид'!$A$2:$B$16,2,0)</f>
        <v>Услуга</v>
      </c>
      <c r="D1171" s="10" t="s">
        <v>16</v>
      </c>
      <c r="E1171" s="10" t="s">
        <v>18</v>
      </c>
      <c r="F1171" s="11">
        <v>45698.0</v>
      </c>
      <c r="G1171" s="12">
        <f t="shared" si="1"/>
        <v>2</v>
      </c>
      <c r="H1171" s="10"/>
      <c r="I1171" s="10" t="str">
        <f>IFNA(VLOOKUP($H1171,'Промокоды'!$A$2:$B$115,2,0),"")</f>
        <v/>
      </c>
      <c r="J1171" s="10" t="str">
        <f>IFNA(VLOOKUP($I1171,'Промокоды'!$E$2:$F$8,2,0),"")</f>
        <v/>
      </c>
      <c r="K1171" s="10" t="str">
        <f>IFNA(VLOOKUP($H1171,'Промокоды'!$A$2:$C$115,3,0),"")</f>
        <v/>
      </c>
      <c r="L1171" s="13">
        <f t="shared" si="2"/>
        <v>0</v>
      </c>
      <c r="M1171" s="14">
        <v>3500.0</v>
      </c>
      <c r="N1171" s="14">
        <f t="shared" si="3"/>
        <v>3500</v>
      </c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</row>
    <row r="1172" ht="15.75" customHeight="1">
      <c r="A1172" s="10">
        <v>1171.0</v>
      </c>
      <c r="B1172" s="10" t="s">
        <v>15</v>
      </c>
      <c r="C1172" s="10" t="str">
        <f>VLOOKUP($E1172,'Определяем вид'!$A$2:$B$16,2,0)</f>
        <v>Товар</v>
      </c>
      <c r="D1172" s="10" t="s">
        <v>16</v>
      </c>
      <c r="E1172" s="10" t="s">
        <v>23</v>
      </c>
      <c r="F1172" s="11">
        <v>45698.0</v>
      </c>
      <c r="G1172" s="12">
        <f t="shared" si="1"/>
        <v>2</v>
      </c>
      <c r="H1172" s="10"/>
      <c r="I1172" s="10" t="str">
        <f>IFNA(VLOOKUP($H1172,'Промокоды'!$A$2:$B$115,2,0),"")</f>
        <v/>
      </c>
      <c r="J1172" s="10" t="str">
        <f>IFNA(VLOOKUP($I1172,'Промокоды'!$E$2:$F$8,2,0),"")</f>
        <v/>
      </c>
      <c r="K1172" s="10" t="str">
        <f>IFNA(VLOOKUP($H1172,'Промокоды'!$A$2:$C$115,3,0),"")</f>
        <v/>
      </c>
      <c r="L1172" s="13">
        <f t="shared" si="2"/>
        <v>0</v>
      </c>
      <c r="M1172" s="14">
        <v>1000.0</v>
      </c>
      <c r="N1172" s="14">
        <f t="shared" si="3"/>
        <v>1000</v>
      </c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</row>
    <row r="1173" ht="15.75" customHeight="1">
      <c r="A1173" s="10">
        <v>1172.0</v>
      </c>
      <c r="B1173" s="10" t="s">
        <v>15</v>
      </c>
      <c r="C1173" s="10" t="str">
        <f>VLOOKUP($E1173,'Определяем вид'!$A$2:$B$16,2,0)</f>
        <v>Услуга</v>
      </c>
      <c r="D1173" s="10" t="s">
        <v>19</v>
      </c>
      <c r="E1173" s="10" t="s">
        <v>21</v>
      </c>
      <c r="F1173" s="11">
        <v>45698.0</v>
      </c>
      <c r="G1173" s="12">
        <f t="shared" si="1"/>
        <v>2</v>
      </c>
      <c r="H1173" s="10"/>
      <c r="I1173" s="10" t="str">
        <f>IFNA(VLOOKUP($H1173,'Промокоды'!$A$2:$B$115,2,0),"")</f>
        <v/>
      </c>
      <c r="J1173" s="10" t="str">
        <f>IFNA(VLOOKUP($I1173,'Промокоды'!$E$2:$F$8,2,0),"")</f>
        <v/>
      </c>
      <c r="K1173" s="10" t="str">
        <f>IFNA(VLOOKUP($H1173,'Промокоды'!$A$2:$C$115,3,0),"")</f>
        <v/>
      </c>
      <c r="L1173" s="13">
        <f t="shared" si="2"/>
        <v>0</v>
      </c>
      <c r="M1173" s="14">
        <v>5500.0</v>
      </c>
      <c r="N1173" s="14">
        <f t="shared" si="3"/>
        <v>5500</v>
      </c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9"/>
      <c r="AA1173" s="9"/>
      <c r="AB1173" s="9"/>
      <c r="AC1173" s="9"/>
    </row>
    <row r="1174" ht="15.75" customHeight="1">
      <c r="A1174" s="10">
        <v>1173.0</v>
      </c>
      <c r="B1174" s="10" t="s">
        <v>15</v>
      </c>
      <c r="C1174" s="10" t="str">
        <f>VLOOKUP($E1174,'Определяем вид'!$A$2:$B$16,2,0)</f>
        <v>Товар</v>
      </c>
      <c r="D1174" s="10" t="s">
        <v>16</v>
      </c>
      <c r="E1174" s="10" t="s">
        <v>20</v>
      </c>
      <c r="F1174" s="11">
        <v>45698.0</v>
      </c>
      <c r="G1174" s="12">
        <f t="shared" si="1"/>
        <v>2</v>
      </c>
      <c r="H1174" s="10"/>
      <c r="I1174" s="10" t="str">
        <f>IFNA(VLOOKUP($H1174,'Промокоды'!$A$2:$B$115,2,0),"")</f>
        <v/>
      </c>
      <c r="J1174" s="10" t="str">
        <f>IFNA(VLOOKUP($I1174,'Промокоды'!$E$2:$F$8,2,0),"")</f>
        <v/>
      </c>
      <c r="K1174" s="10" t="str">
        <f>IFNA(VLOOKUP($H1174,'Промокоды'!$A$2:$C$115,3,0),"")</f>
        <v/>
      </c>
      <c r="L1174" s="13">
        <f t="shared" si="2"/>
        <v>0</v>
      </c>
      <c r="M1174" s="14">
        <v>500.0</v>
      </c>
      <c r="N1174" s="14">
        <f t="shared" si="3"/>
        <v>500</v>
      </c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</row>
    <row r="1175" ht="15.75" customHeight="1">
      <c r="A1175" s="10">
        <v>1174.0</v>
      </c>
      <c r="B1175" s="10" t="s">
        <v>15</v>
      </c>
      <c r="C1175" s="10" t="str">
        <f>VLOOKUP($E1175,'Определяем вид'!$A$2:$B$16,2,0)</f>
        <v>Услуга</v>
      </c>
      <c r="D1175" s="10" t="s">
        <v>16</v>
      </c>
      <c r="E1175" s="10" t="s">
        <v>18</v>
      </c>
      <c r="F1175" s="11">
        <v>45698.0</v>
      </c>
      <c r="G1175" s="12">
        <f t="shared" si="1"/>
        <v>2</v>
      </c>
      <c r="H1175" s="10"/>
      <c r="I1175" s="10" t="str">
        <f>IFNA(VLOOKUP($H1175,'Промокоды'!$A$2:$B$115,2,0),"")</f>
        <v/>
      </c>
      <c r="J1175" s="10" t="str">
        <f>IFNA(VLOOKUP($I1175,'Промокоды'!$E$2:$F$8,2,0),"")</f>
        <v/>
      </c>
      <c r="K1175" s="10" t="str">
        <f>IFNA(VLOOKUP($H1175,'Промокоды'!$A$2:$C$115,3,0),"")</f>
        <v/>
      </c>
      <c r="L1175" s="13">
        <f t="shared" si="2"/>
        <v>0</v>
      </c>
      <c r="M1175" s="14">
        <v>3500.0</v>
      </c>
      <c r="N1175" s="14">
        <f t="shared" si="3"/>
        <v>3500</v>
      </c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9"/>
      <c r="AA1175" s="9"/>
      <c r="AB1175" s="9"/>
      <c r="AC1175" s="9"/>
    </row>
    <row r="1176" ht="15.75" customHeight="1">
      <c r="A1176" s="10">
        <v>1175.0</v>
      </c>
      <c r="B1176" s="10" t="s">
        <v>15</v>
      </c>
      <c r="C1176" s="10" t="str">
        <f>VLOOKUP($E1176,'Определяем вид'!$A$2:$B$16,2,0)</f>
        <v>Услуга</v>
      </c>
      <c r="D1176" s="10" t="s">
        <v>16</v>
      </c>
      <c r="E1176" s="10" t="s">
        <v>21</v>
      </c>
      <c r="F1176" s="11">
        <v>45698.0</v>
      </c>
      <c r="G1176" s="12">
        <f t="shared" si="1"/>
        <v>2</v>
      </c>
      <c r="H1176" s="10"/>
      <c r="I1176" s="10" t="str">
        <f>IFNA(VLOOKUP($H1176,'Промокоды'!$A$2:$B$115,2,0),"")</f>
        <v/>
      </c>
      <c r="J1176" s="10" t="str">
        <f>IFNA(VLOOKUP($I1176,'Промокоды'!$E$2:$F$8,2,0),"")</f>
        <v/>
      </c>
      <c r="K1176" s="10" t="str">
        <f>IFNA(VLOOKUP($H1176,'Промокоды'!$A$2:$C$115,3,0),"")</f>
        <v/>
      </c>
      <c r="L1176" s="13">
        <f t="shared" si="2"/>
        <v>0</v>
      </c>
      <c r="M1176" s="14">
        <v>5500.0</v>
      </c>
      <c r="N1176" s="14">
        <f t="shared" si="3"/>
        <v>5500</v>
      </c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</row>
    <row r="1177" ht="15.75" customHeight="1">
      <c r="A1177" s="10">
        <v>1176.0</v>
      </c>
      <c r="B1177" s="10" t="s">
        <v>15</v>
      </c>
      <c r="C1177" s="10" t="str">
        <f>VLOOKUP($E1177,'Определяем вид'!$A$2:$B$16,2,0)</f>
        <v>Услуга</v>
      </c>
      <c r="D1177" s="10" t="s">
        <v>19</v>
      </c>
      <c r="E1177" s="10" t="s">
        <v>18</v>
      </c>
      <c r="F1177" s="11">
        <v>45698.0</v>
      </c>
      <c r="G1177" s="12">
        <f t="shared" si="1"/>
        <v>2</v>
      </c>
      <c r="H1177" s="10"/>
      <c r="I1177" s="10" t="str">
        <f>IFNA(VLOOKUP($H1177,'Промокоды'!$A$2:$B$115,2,0),"")</f>
        <v/>
      </c>
      <c r="J1177" s="10" t="str">
        <f>IFNA(VLOOKUP($I1177,'Промокоды'!$E$2:$F$8,2,0),"")</f>
        <v/>
      </c>
      <c r="K1177" s="10" t="str">
        <f>IFNA(VLOOKUP($H1177,'Промокоды'!$A$2:$C$115,3,0),"")</f>
        <v/>
      </c>
      <c r="L1177" s="13">
        <f t="shared" si="2"/>
        <v>0</v>
      </c>
      <c r="M1177" s="14">
        <v>3500.0</v>
      </c>
      <c r="N1177" s="14">
        <f t="shared" si="3"/>
        <v>3500</v>
      </c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9"/>
      <c r="AA1177" s="9"/>
      <c r="AB1177" s="9"/>
      <c r="AC1177" s="9"/>
    </row>
    <row r="1178" ht="15.75" customHeight="1">
      <c r="A1178" s="10">
        <v>1177.0</v>
      </c>
      <c r="B1178" s="10" t="s">
        <v>15</v>
      </c>
      <c r="C1178" s="10" t="str">
        <f>VLOOKUP($E1178,'Определяем вид'!$A$2:$B$16,2,0)</f>
        <v>Услуга</v>
      </c>
      <c r="D1178" s="10" t="s">
        <v>16</v>
      </c>
      <c r="E1178" s="10" t="s">
        <v>17</v>
      </c>
      <c r="F1178" s="11">
        <v>45698.0</v>
      </c>
      <c r="G1178" s="12">
        <f t="shared" si="1"/>
        <v>2</v>
      </c>
      <c r="H1178" s="10"/>
      <c r="I1178" s="10" t="str">
        <f>IFNA(VLOOKUP($H1178,'Промокоды'!$A$2:$B$115,2,0),"")</f>
        <v/>
      </c>
      <c r="J1178" s="10" t="str">
        <f>IFNA(VLOOKUP($I1178,'Промокоды'!$E$2:$F$8,2,0),"")</f>
        <v/>
      </c>
      <c r="K1178" s="10" t="str">
        <f>IFNA(VLOOKUP($H1178,'Промокоды'!$A$2:$C$115,3,0),"")</f>
        <v/>
      </c>
      <c r="L1178" s="13">
        <f t="shared" si="2"/>
        <v>0</v>
      </c>
      <c r="M1178" s="14">
        <v>4500.0</v>
      </c>
      <c r="N1178" s="14">
        <f t="shared" si="3"/>
        <v>4500</v>
      </c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  <c r="AA1178" s="9"/>
      <c r="AB1178" s="9"/>
      <c r="AC1178" s="9"/>
    </row>
    <row r="1179" ht="15.75" customHeight="1">
      <c r="A1179" s="10">
        <v>1178.0</v>
      </c>
      <c r="B1179" s="10" t="s">
        <v>15</v>
      </c>
      <c r="C1179" s="10" t="str">
        <f>VLOOKUP($E1179,'Определяем вид'!$A$2:$B$16,2,0)</f>
        <v>Услуга</v>
      </c>
      <c r="D1179" s="10" t="s">
        <v>16</v>
      </c>
      <c r="E1179" s="10" t="s">
        <v>17</v>
      </c>
      <c r="F1179" s="11">
        <v>45698.0</v>
      </c>
      <c r="G1179" s="12">
        <f t="shared" si="1"/>
        <v>2</v>
      </c>
      <c r="H1179" s="10"/>
      <c r="I1179" s="10" t="str">
        <f>IFNA(VLOOKUP($H1179,'Промокоды'!$A$2:$B$115,2,0),"")</f>
        <v/>
      </c>
      <c r="J1179" s="10" t="str">
        <f>IFNA(VLOOKUP($I1179,'Промокоды'!$E$2:$F$8,2,0),"")</f>
        <v/>
      </c>
      <c r="K1179" s="10" t="str">
        <f>IFNA(VLOOKUP($H1179,'Промокоды'!$A$2:$C$115,3,0),"")</f>
        <v/>
      </c>
      <c r="L1179" s="13">
        <f t="shared" si="2"/>
        <v>0</v>
      </c>
      <c r="M1179" s="14">
        <v>4500.0</v>
      </c>
      <c r="N1179" s="14">
        <f t="shared" si="3"/>
        <v>4500</v>
      </c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9"/>
      <c r="AA1179" s="9"/>
      <c r="AB1179" s="9"/>
      <c r="AC1179" s="9"/>
    </row>
    <row r="1180" ht="15.75" customHeight="1">
      <c r="A1180" s="10">
        <v>1179.0</v>
      </c>
      <c r="B1180" s="10" t="s">
        <v>15</v>
      </c>
      <c r="C1180" s="10" t="str">
        <f>VLOOKUP($E1180,'Определяем вид'!$A$2:$B$16,2,0)</f>
        <v>Услуга</v>
      </c>
      <c r="D1180" s="10" t="s">
        <v>16</v>
      </c>
      <c r="E1180" s="10" t="s">
        <v>21</v>
      </c>
      <c r="F1180" s="11">
        <v>45698.0</v>
      </c>
      <c r="G1180" s="12">
        <f t="shared" si="1"/>
        <v>2</v>
      </c>
      <c r="H1180" s="10"/>
      <c r="I1180" s="10" t="str">
        <f>IFNA(VLOOKUP($H1180,'Промокоды'!$A$2:$B$115,2,0),"")</f>
        <v/>
      </c>
      <c r="J1180" s="10" t="str">
        <f>IFNA(VLOOKUP($I1180,'Промокоды'!$E$2:$F$8,2,0),"")</f>
        <v/>
      </c>
      <c r="K1180" s="10" t="str">
        <f>IFNA(VLOOKUP($H1180,'Промокоды'!$A$2:$C$115,3,0),"")</f>
        <v/>
      </c>
      <c r="L1180" s="13">
        <f t="shared" si="2"/>
        <v>0</v>
      </c>
      <c r="M1180" s="14">
        <v>5500.0</v>
      </c>
      <c r="N1180" s="14">
        <f t="shared" si="3"/>
        <v>5500</v>
      </c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  <c r="AA1180" s="9"/>
      <c r="AB1180" s="9"/>
      <c r="AC1180" s="9"/>
    </row>
    <row r="1181" ht="15.75" customHeight="1">
      <c r="A1181" s="10">
        <v>1180.0</v>
      </c>
      <c r="B1181" s="10" t="s">
        <v>15</v>
      </c>
      <c r="C1181" s="10" t="str">
        <f>VLOOKUP($E1181,'Определяем вид'!$A$2:$B$16,2,0)</f>
        <v>Услуга</v>
      </c>
      <c r="D1181" s="10" t="s">
        <v>16</v>
      </c>
      <c r="E1181" s="10" t="s">
        <v>18</v>
      </c>
      <c r="F1181" s="11">
        <v>45698.0</v>
      </c>
      <c r="G1181" s="12">
        <f t="shared" si="1"/>
        <v>2</v>
      </c>
      <c r="H1181" s="10"/>
      <c r="I1181" s="10" t="str">
        <f>IFNA(VLOOKUP($H1181,'Промокоды'!$A$2:$B$115,2,0),"")</f>
        <v/>
      </c>
      <c r="J1181" s="10" t="str">
        <f>IFNA(VLOOKUP($I1181,'Промокоды'!$E$2:$F$8,2,0),"")</f>
        <v/>
      </c>
      <c r="K1181" s="10" t="str">
        <f>IFNA(VLOOKUP($H1181,'Промокоды'!$A$2:$C$115,3,0),"")</f>
        <v/>
      </c>
      <c r="L1181" s="13">
        <f t="shared" si="2"/>
        <v>0</v>
      </c>
      <c r="M1181" s="14">
        <v>3500.0</v>
      </c>
      <c r="N1181" s="14">
        <f t="shared" si="3"/>
        <v>3500</v>
      </c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9"/>
      <c r="AA1181" s="9"/>
      <c r="AB1181" s="9"/>
      <c r="AC1181" s="9"/>
    </row>
    <row r="1182" ht="15.75" customHeight="1">
      <c r="A1182" s="10">
        <v>1181.0</v>
      </c>
      <c r="B1182" s="10" t="s">
        <v>25</v>
      </c>
      <c r="C1182" s="10" t="str">
        <f>VLOOKUP($E1182,'Определяем вид'!$A$2:$B$16,2,0)</f>
        <v>Товар</v>
      </c>
      <c r="D1182" s="10" t="s">
        <v>16</v>
      </c>
      <c r="E1182" s="10" t="s">
        <v>30</v>
      </c>
      <c r="F1182" s="11">
        <v>45698.0</v>
      </c>
      <c r="G1182" s="12">
        <f t="shared" si="1"/>
        <v>2</v>
      </c>
      <c r="H1182" s="10"/>
      <c r="I1182" s="10" t="str">
        <f>IFNA(VLOOKUP($H1182,'Промокоды'!$A$2:$B$115,2,0),"")</f>
        <v/>
      </c>
      <c r="J1182" s="10" t="str">
        <f>IFNA(VLOOKUP($I1182,'Промокоды'!$E$2:$F$8,2,0),"")</f>
        <v/>
      </c>
      <c r="K1182" s="10" t="str">
        <f>IFNA(VLOOKUP($H1182,'Промокоды'!$A$2:$C$115,3,0),"")</f>
        <v/>
      </c>
      <c r="L1182" s="13">
        <f t="shared" si="2"/>
        <v>0</v>
      </c>
      <c r="M1182" s="14">
        <v>300.0</v>
      </c>
      <c r="N1182" s="14">
        <f t="shared" si="3"/>
        <v>300</v>
      </c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  <c r="AA1182" s="9"/>
      <c r="AB1182" s="9"/>
      <c r="AC1182" s="9"/>
    </row>
    <row r="1183" ht="15.75" customHeight="1">
      <c r="A1183" s="10">
        <v>1182.0</v>
      </c>
      <c r="B1183" s="10" t="s">
        <v>15</v>
      </c>
      <c r="C1183" s="10" t="str">
        <f>VLOOKUP($E1183,'Определяем вид'!$A$2:$B$16,2,0)</f>
        <v>Товар</v>
      </c>
      <c r="D1183" s="10" t="s">
        <v>16</v>
      </c>
      <c r="E1183" s="10" t="s">
        <v>20</v>
      </c>
      <c r="F1183" s="11">
        <v>45698.0</v>
      </c>
      <c r="G1183" s="12">
        <f t="shared" si="1"/>
        <v>2</v>
      </c>
      <c r="H1183" s="10"/>
      <c r="I1183" s="10" t="str">
        <f>IFNA(VLOOKUP($H1183,'Промокоды'!$A$2:$B$115,2,0),"")</f>
        <v/>
      </c>
      <c r="J1183" s="10" t="str">
        <f>IFNA(VLOOKUP($I1183,'Промокоды'!$E$2:$F$8,2,0),"")</f>
        <v/>
      </c>
      <c r="K1183" s="10" t="str">
        <f>IFNA(VLOOKUP($H1183,'Промокоды'!$A$2:$C$115,3,0),"")</f>
        <v/>
      </c>
      <c r="L1183" s="13">
        <f t="shared" si="2"/>
        <v>0</v>
      </c>
      <c r="M1183" s="14">
        <v>500.0</v>
      </c>
      <c r="N1183" s="14">
        <f t="shared" si="3"/>
        <v>500</v>
      </c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9"/>
      <c r="AA1183" s="9"/>
      <c r="AB1183" s="9"/>
      <c r="AC1183" s="9"/>
    </row>
    <row r="1184" ht="15.75" customHeight="1">
      <c r="A1184" s="10">
        <v>1183.0</v>
      </c>
      <c r="B1184" s="10" t="s">
        <v>15</v>
      </c>
      <c r="C1184" s="10" t="str">
        <f>VLOOKUP($E1184,'Определяем вид'!$A$2:$B$16,2,0)</f>
        <v>Услуга</v>
      </c>
      <c r="D1184" s="10" t="s">
        <v>16</v>
      </c>
      <c r="E1184" s="10" t="s">
        <v>18</v>
      </c>
      <c r="F1184" s="11">
        <v>45699.0</v>
      </c>
      <c r="G1184" s="12">
        <f t="shared" si="1"/>
        <v>2</v>
      </c>
      <c r="H1184" s="10"/>
      <c r="I1184" s="10" t="str">
        <f>IFNA(VLOOKUP($H1184,'Промокоды'!$A$2:$B$115,2,0),"")</f>
        <v/>
      </c>
      <c r="J1184" s="10" t="str">
        <f>IFNA(VLOOKUP($I1184,'Промокоды'!$E$2:$F$8,2,0),"")</f>
        <v/>
      </c>
      <c r="K1184" s="10" t="str">
        <f>IFNA(VLOOKUP($H1184,'Промокоды'!$A$2:$C$115,3,0),"")</f>
        <v/>
      </c>
      <c r="L1184" s="13">
        <f t="shared" si="2"/>
        <v>0</v>
      </c>
      <c r="M1184" s="14">
        <v>3500.0</v>
      </c>
      <c r="N1184" s="14">
        <f t="shared" si="3"/>
        <v>3500</v>
      </c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  <c r="AA1184" s="9"/>
      <c r="AB1184" s="9"/>
      <c r="AC1184" s="9"/>
    </row>
    <row r="1185" ht="15.75" customHeight="1">
      <c r="A1185" s="10">
        <v>1184.0</v>
      </c>
      <c r="B1185" s="10" t="s">
        <v>15</v>
      </c>
      <c r="C1185" s="10" t="str">
        <f>VLOOKUP($E1185,'Определяем вид'!$A$2:$B$16,2,0)</f>
        <v>Услуга</v>
      </c>
      <c r="D1185" s="10" t="s">
        <v>16</v>
      </c>
      <c r="E1185" s="10" t="s">
        <v>17</v>
      </c>
      <c r="F1185" s="11">
        <v>45699.0</v>
      </c>
      <c r="G1185" s="12">
        <f t="shared" si="1"/>
        <v>2</v>
      </c>
      <c r="H1185" s="10"/>
      <c r="I1185" s="10" t="str">
        <f>IFNA(VLOOKUP($H1185,'Промокоды'!$A$2:$B$115,2,0),"")</f>
        <v/>
      </c>
      <c r="J1185" s="10" t="str">
        <f>IFNA(VLOOKUP($I1185,'Промокоды'!$E$2:$F$8,2,0),"")</f>
        <v/>
      </c>
      <c r="K1185" s="10" t="str">
        <f>IFNA(VLOOKUP($H1185,'Промокоды'!$A$2:$C$115,3,0),"")</f>
        <v/>
      </c>
      <c r="L1185" s="13">
        <f t="shared" si="2"/>
        <v>0</v>
      </c>
      <c r="M1185" s="14">
        <v>4500.0</v>
      </c>
      <c r="N1185" s="14">
        <f t="shared" si="3"/>
        <v>4500</v>
      </c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9"/>
      <c r="AA1185" s="9"/>
      <c r="AB1185" s="9"/>
      <c r="AC1185" s="9"/>
    </row>
    <row r="1186" ht="15.75" customHeight="1">
      <c r="A1186" s="10">
        <v>1185.0</v>
      </c>
      <c r="B1186" s="10" t="s">
        <v>15</v>
      </c>
      <c r="C1186" s="10" t="str">
        <f>VLOOKUP($E1186,'Определяем вид'!$A$2:$B$16,2,0)</f>
        <v>Услуга</v>
      </c>
      <c r="D1186" s="10" t="s">
        <v>16</v>
      </c>
      <c r="E1186" s="10" t="s">
        <v>17</v>
      </c>
      <c r="F1186" s="11">
        <v>45699.0</v>
      </c>
      <c r="G1186" s="12">
        <f t="shared" si="1"/>
        <v>2</v>
      </c>
      <c r="H1186" s="10"/>
      <c r="I1186" s="10" t="str">
        <f>IFNA(VLOOKUP($H1186,'Промокоды'!$A$2:$B$115,2,0),"")</f>
        <v/>
      </c>
      <c r="J1186" s="10" t="str">
        <f>IFNA(VLOOKUP($I1186,'Промокоды'!$E$2:$F$8,2,0),"")</f>
        <v/>
      </c>
      <c r="K1186" s="10" t="str">
        <f>IFNA(VLOOKUP($H1186,'Промокоды'!$A$2:$C$115,3,0),"")</f>
        <v/>
      </c>
      <c r="L1186" s="13">
        <f t="shared" si="2"/>
        <v>0</v>
      </c>
      <c r="M1186" s="14">
        <v>4500.0</v>
      </c>
      <c r="N1186" s="14">
        <f t="shared" si="3"/>
        <v>4500</v>
      </c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</row>
    <row r="1187" ht="15.75" customHeight="1">
      <c r="A1187" s="10">
        <v>1186.0</v>
      </c>
      <c r="B1187" s="10" t="s">
        <v>15</v>
      </c>
      <c r="C1187" s="10" t="str">
        <f>VLOOKUP($E1187,'Определяем вид'!$A$2:$B$16,2,0)</f>
        <v>Услуга</v>
      </c>
      <c r="D1187" s="10" t="s">
        <v>19</v>
      </c>
      <c r="E1187" s="10" t="s">
        <v>21</v>
      </c>
      <c r="F1187" s="11">
        <v>45699.0</v>
      </c>
      <c r="G1187" s="12">
        <f t="shared" si="1"/>
        <v>2</v>
      </c>
      <c r="H1187" s="10"/>
      <c r="I1187" s="10" t="str">
        <f>IFNA(VLOOKUP($H1187,'Промокоды'!$A$2:$B$115,2,0),"")</f>
        <v/>
      </c>
      <c r="J1187" s="10" t="str">
        <f>IFNA(VLOOKUP($I1187,'Промокоды'!$E$2:$F$8,2,0),"")</f>
        <v/>
      </c>
      <c r="K1187" s="10" t="str">
        <f>IFNA(VLOOKUP($H1187,'Промокоды'!$A$2:$C$115,3,0),"")</f>
        <v/>
      </c>
      <c r="L1187" s="13">
        <f t="shared" si="2"/>
        <v>0</v>
      </c>
      <c r="M1187" s="14">
        <v>5500.0</v>
      </c>
      <c r="N1187" s="14">
        <f t="shared" si="3"/>
        <v>5500</v>
      </c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9"/>
      <c r="AA1187" s="9"/>
      <c r="AB1187" s="9"/>
      <c r="AC1187" s="9"/>
    </row>
    <row r="1188" ht="15.75" customHeight="1">
      <c r="A1188" s="10">
        <v>1187.0</v>
      </c>
      <c r="B1188" s="10" t="s">
        <v>15</v>
      </c>
      <c r="C1188" s="10" t="str">
        <f>VLOOKUP($E1188,'Определяем вид'!$A$2:$B$16,2,0)</f>
        <v>Услуга</v>
      </c>
      <c r="D1188" s="10" t="s">
        <v>16</v>
      </c>
      <c r="E1188" s="10" t="s">
        <v>17</v>
      </c>
      <c r="F1188" s="11">
        <v>45699.0</v>
      </c>
      <c r="G1188" s="12">
        <f t="shared" si="1"/>
        <v>2</v>
      </c>
      <c r="H1188" s="10"/>
      <c r="I1188" s="10" t="str">
        <f>IFNA(VLOOKUP($H1188,'Промокоды'!$A$2:$B$115,2,0),"")</f>
        <v/>
      </c>
      <c r="J1188" s="10" t="str">
        <f>IFNA(VLOOKUP($I1188,'Промокоды'!$E$2:$F$8,2,0),"")</f>
        <v/>
      </c>
      <c r="K1188" s="10" t="str">
        <f>IFNA(VLOOKUP($H1188,'Промокоды'!$A$2:$C$115,3,0),"")</f>
        <v/>
      </c>
      <c r="L1188" s="13">
        <f t="shared" si="2"/>
        <v>0</v>
      </c>
      <c r="M1188" s="14">
        <v>4500.0</v>
      </c>
      <c r="N1188" s="14">
        <f t="shared" si="3"/>
        <v>4500</v>
      </c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  <c r="AA1188" s="9"/>
      <c r="AB1188" s="9"/>
      <c r="AC1188" s="9"/>
    </row>
    <row r="1189" ht="15.75" customHeight="1">
      <c r="A1189" s="10">
        <v>1188.0</v>
      </c>
      <c r="B1189" s="10" t="s">
        <v>15</v>
      </c>
      <c r="C1189" s="10" t="str">
        <f>VLOOKUP($E1189,'Определяем вид'!$A$2:$B$16,2,0)</f>
        <v>Услуга</v>
      </c>
      <c r="D1189" s="10" t="s">
        <v>16</v>
      </c>
      <c r="E1189" s="10" t="s">
        <v>17</v>
      </c>
      <c r="F1189" s="11">
        <v>45699.0</v>
      </c>
      <c r="G1189" s="12">
        <f t="shared" si="1"/>
        <v>2</v>
      </c>
      <c r="H1189" s="10"/>
      <c r="I1189" s="10" t="str">
        <f>IFNA(VLOOKUP($H1189,'Промокоды'!$A$2:$B$115,2,0),"")</f>
        <v/>
      </c>
      <c r="J1189" s="10" t="str">
        <f>IFNA(VLOOKUP($I1189,'Промокоды'!$E$2:$F$8,2,0),"")</f>
        <v/>
      </c>
      <c r="K1189" s="10" t="str">
        <f>IFNA(VLOOKUP($H1189,'Промокоды'!$A$2:$C$115,3,0),"")</f>
        <v/>
      </c>
      <c r="L1189" s="13">
        <f t="shared" si="2"/>
        <v>0</v>
      </c>
      <c r="M1189" s="14">
        <v>4500.0</v>
      </c>
      <c r="N1189" s="14">
        <f t="shared" si="3"/>
        <v>4500</v>
      </c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</row>
    <row r="1190" ht="15.75" customHeight="1">
      <c r="A1190" s="10">
        <v>1189.0</v>
      </c>
      <c r="B1190" s="10" t="s">
        <v>15</v>
      </c>
      <c r="C1190" s="10" t="str">
        <f>VLOOKUP($E1190,'Определяем вид'!$A$2:$B$16,2,0)</f>
        <v>Услуга</v>
      </c>
      <c r="D1190" s="10" t="s">
        <v>16</v>
      </c>
      <c r="E1190" s="10" t="s">
        <v>21</v>
      </c>
      <c r="F1190" s="11">
        <v>45699.0</v>
      </c>
      <c r="G1190" s="12">
        <f t="shared" si="1"/>
        <v>2</v>
      </c>
      <c r="H1190" s="10"/>
      <c r="I1190" s="10" t="str">
        <f>IFNA(VLOOKUP($H1190,'Промокоды'!$A$2:$B$115,2,0),"")</f>
        <v/>
      </c>
      <c r="J1190" s="10" t="str">
        <f>IFNA(VLOOKUP($I1190,'Промокоды'!$E$2:$F$8,2,0),"")</f>
        <v/>
      </c>
      <c r="K1190" s="10" t="str">
        <f>IFNA(VLOOKUP($H1190,'Промокоды'!$A$2:$C$115,3,0),"")</f>
        <v/>
      </c>
      <c r="L1190" s="13">
        <f t="shared" si="2"/>
        <v>0</v>
      </c>
      <c r="M1190" s="14">
        <v>5500.0</v>
      </c>
      <c r="N1190" s="14">
        <f t="shared" si="3"/>
        <v>5500</v>
      </c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  <c r="AA1190" s="9"/>
      <c r="AB1190" s="9"/>
      <c r="AC1190" s="9"/>
    </row>
    <row r="1191" ht="15.75" customHeight="1">
      <c r="A1191" s="10">
        <v>1190.0</v>
      </c>
      <c r="B1191" s="10" t="s">
        <v>15</v>
      </c>
      <c r="C1191" s="10" t="str">
        <f>VLOOKUP($E1191,'Определяем вид'!$A$2:$B$16,2,0)</f>
        <v>Услуга</v>
      </c>
      <c r="D1191" s="10" t="s">
        <v>16</v>
      </c>
      <c r="E1191" s="10" t="s">
        <v>21</v>
      </c>
      <c r="F1191" s="11">
        <v>45699.0</v>
      </c>
      <c r="G1191" s="12">
        <f t="shared" si="1"/>
        <v>2</v>
      </c>
      <c r="H1191" s="10"/>
      <c r="I1191" s="10" t="str">
        <f>IFNA(VLOOKUP($H1191,'Промокоды'!$A$2:$B$115,2,0),"")</f>
        <v/>
      </c>
      <c r="J1191" s="10" t="str">
        <f>IFNA(VLOOKUP($I1191,'Промокоды'!$E$2:$F$8,2,0),"")</f>
        <v/>
      </c>
      <c r="K1191" s="10" t="str">
        <f>IFNA(VLOOKUP($H1191,'Промокоды'!$A$2:$C$115,3,0),"")</f>
        <v/>
      </c>
      <c r="L1191" s="13">
        <f t="shared" si="2"/>
        <v>0</v>
      </c>
      <c r="M1191" s="14">
        <v>5500.0</v>
      </c>
      <c r="N1191" s="14">
        <f t="shared" si="3"/>
        <v>5500</v>
      </c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9"/>
      <c r="AA1191" s="9"/>
      <c r="AB1191" s="9"/>
      <c r="AC1191" s="9"/>
    </row>
    <row r="1192" ht="15.75" customHeight="1">
      <c r="A1192" s="10">
        <v>1191.0</v>
      </c>
      <c r="B1192" s="10" t="s">
        <v>15</v>
      </c>
      <c r="C1192" s="10" t="str">
        <f>VLOOKUP($E1192,'Определяем вид'!$A$2:$B$16,2,0)</f>
        <v>Услуга</v>
      </c>
      <c r="D1192" s="10" t="s">
        <v>16</v>
      </c>
      <c r="E1192" s="10" t="s">
        <v>18</v>
      </c>
      <c r="F1192" s="11">
        <v>45699.0</v>
      </c>
      <c r="G1192" s="12">
        <f t="shared" si="1"/>
        <v>2</v>
      </c>
      <c r="H1192" s="10"/>
      <c r="I1192" s="10" t="str">
        <f>IFNA(VLOOKUP($H1192,'Промокоды'!$A$2:$B$115,2,0),"")</f>
        <v/>
      </c>
      <c r="J1192" s="10" t="str">
        <f>IFNA(VLOOKUP($I1192,'Промокоды'!$E$2:$F$8,2,0),"")</f>
        <v/>
      </c>
      <c r="K1192" s="10" t="str">
        <f>IFNA(VLOOKUP($H1192,'Промокоды'!$A$2:$C$115,3,0),"")</f>
        <v/>
      </c>
      <c r="L1192" s="13">
        <f t="shared" si="2"/>
        <v>0</v>
      </c>
      <c r="M1192" s="14">
        <v>3500.0</v>
      </c>
      <c r="N1192" s="14">
        <f t="shared" si="3"/>
        <v>3500</v>
      </c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  <c r="AA1192" s="9"/>
      <c r="AB1192" s="9"/>
      <c r="AC1192" s="9"/>
    </row>
    <row r="1193" ht="15.75" customHeight="1">
      <c r="A1193" s="10">
        <v>1192.0</v>
      </c>
      <c r="B1193" s="10" t="s">
        <v>15</v>
      </c>
      <c r="C1193" s="10" t="str">
        <f>VLOOKUP($E1193,'Определяем вид'!$A$2:$B$16,2,0)</f>
        <v>Услуга</v>
      </c>
      <c r="D1193" s="10" t="s">
        <v>16</v>
      </c>
      <c r="E1193" s="10" t="s">
        <v>18</v>
      </c>
      <c r="F1193" s="11">
        <v>45699.0</v>
      </c>
      <c r="G1193" s="12">
        <f t="shared" si="1"/>
        <v>2</v>
      </c>
      <c r="H1193" s="10"/>
      <c r="I1193" s="10" t="str">
        <f>IFNA(VLOOKUP($H1193,'Промокоды'!$A$2:$B$115,2,0),"")</f>
        <v/>
      </c>
      <c r="J1193" s="10" t="str">
        <f>IFNA(VLOOKUP($I1193,'Промокоды'!$E$2:$F$8,2,0),"")</f>
        <v/>
      </c>
      <c r="K1193" s="10" t="str">
        <f>IFNA(VLOOKUP($H1193,'Промокоды'!$A$2:$C$115,3,0),"")</f>
        <v/>
      </c>
      <c r="L1193" s="13">
        <f t="shared" si="2"/>
        <v>0</v>
      </c>
      <c r="M1193" s="14">
        <v>3500.0</v>
      </c>
      <c r="N1193" s="14">
        <f t="shared" si="3"/>
        <v>3500</v>
      </c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9"/>
      <c r="AA1193" s="9"/>
      <c r="AB1193" s="9"/>
      <c r="AC1193" s="9"/>
    </row>
    <row r="1194" ht="15.75" customHeight="1">
      <c r="A1194" s="10">
        <v>1193.0</v>
      </c>
      <c r="B1194" s="10" t="s">
        <v>15</v>
      </c>
      <c r="C1194" s="10" t="str">
        <f>VLOOKUP($E1194,'Определяем вид'!$A$2:$B$16,2,0)</f>
        <v>Услуга</v>
      </c>
      <c r="D1194" s="10" t="s">
        <v>16</v>
      </c>
      <c r="E1194" s="10" t="s">
        <v>21</v>
      </c>
      <c r="F1194" s="11">
        <v>45699.0</v>
      </c>
      <c r="G1194" s="12">
        <f t="shared" si="1"/>
        <v>2</v>
      </c>
      <c r="H1194" s="10"/>
      <c r="I1194" s="10" t="str">
        <f>IFNA(VLOOKUP($H1194,'Промокоды'!$A$2:$B$115,2,0),"")</f>
        <v/>
      </c>
      <c r="J1194" s="10" t="str">
        <f>IFNA(VLOOKUP($I1194,'Промокоды'!$E$2:$F$8,2,0),"")</f>
        <v/>
      </c>
      <c r="K1194" s="10" t="str">
        <f>IFNA(VLOOKUP($H1194,'Промокоды'!$A$2:$C$115,3,0),"")</f>
        <v/>
      </c>
      <c r="L1194" s="13">
        <f t="shared" si="2"/>
        <v>0</v>
      </c>
      <c r="M1194" s="14">
        <v>5500.0</v>
      </c>
      <c r="N1194" s="14">
        <f t="shared" si="3"/>
        <v>5500</v>
      </c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  <c r="AA1194" s="9"/>
      <c r="AB1194" s="9"/>
      <c r="AC1194" s="9"/>
    </row>
    <row r="1195" ht="15.75" customHeight="1">
      <c r="A1195" s="10">
        <v>1194.0</v>
      </c>
      <c r="B1195" s="10" t="s">
        <v>15</v>
      </c>
      <c r="C1195" s="10" t="str">
        <f>VLOOKUP($E1195,'Определяем вид'!$A$2:$B$16,2,0)</f>
        <v>Услуга</v>
      </c>
      <c r="D1195" s="10" t="s">
        <v>16</v>
      </c>
      <c r="E1195" s="10" t="s">
        <v>17</v>
      </c>
      <c r="F1195" s="11">
        <v>45699.0</v>
      </c>
      <c r="G1195" s="12">
        <f t="shared" si="1"/>
        <v>2</v>
      </c>
      <c r="H1195" s="10"/>
      <c r="I1195" s="10" t="str">
        <f>IFNA(VLOOKUP($H1195,'Промокоды'!$A$2:$B$115,2,0),"")</f>
        <v/>
      </c>
      <c r="J1195" s="10" t="str">
        <f>IFNA(VLOOKUP($I1195,'Промокоды'!$E$2:$F$8,2,0),"")</f>
        <v/>
      </c>
      <c r="K1195" s="10" t="str">
        <f>IFNA(VLOOKUP($H1195,'Промокоды'!$A$2:$C$115,3,0),"")</f>
        <v/>
      </c>
      <c r="L1195" s="13">
        <f t="shared" si="2"/>
        <v>0</v>
      </c>
      <c r="M1195" s="14">
        <v>4500.0</v>
      </c>
      <c r="N1195" s="14">
        <f t="shared" si="3"/>
        <v>4500</v>
      </c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9"/>
      <c r="AA1195" s="9"/>
      <c r="AB1195" s="9"/>
      <c r="AC1195" s="9"/>
    </row>
    <row r="1196" ht="15.75" customHeight="1">
      <c r="A1196" s="10">
        <v>1195.0</v>
      </c>
      <c r="B1196" s="10" t="s">
        <v>25</v>
      </c>
      <c r="C1196" s="10" t="str">
        <f>VLOOKUP($E1196,'Определяем вид'!$A$2:$B$16,2,0)</f>
        <v>Товар</v>
      </c>
      <c r="D1196" s="10" t="s">
        <v>16</v>
      </c>
      <c r="E1196" s="10" t="s">
        <v>30</v>
      </c>
      <c r="F1196" s="11">
        <v>45699.0</v>
      </c>
      <c r="G1196" s="12">
        <f t="shared" si="1"/>
        <v>2</v>
      </c>
      <c r="H1196" s="10"/>
      <c r="I1196" s="10" t="str">
        <f>IFNA(VLOOKUP($H1196,'Промокоды'!$A$2:$B$115,2,0),"")</f>
        <v/>
      </c>
      <c r="J1196" s="10" t="str">
        <f>IFNA(VLOOKUP($I1196,'Промокоды'!$E$2:$F$8,2,0),"")</f>
        <v/>
      </c>
      <c r="K1196" s="10" t="str">
        <f>IFNA(VLOOKUP($H1196,'Промокоды'!$A$2:$C$115,3,0),"")</f>
        <v/>
      </c>
      <c r="L1196" s="13">
        <f t="shared" si="2"/>
        <v>0</v>
      </c>
      <c r="M1196" s="14">
        <v>300.0</v>
      </c>
      <c r="N1196" s="14">
        <f t="shared" si="3"/>
        <v>300</v>
      </c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  <c r="AA1196" s="9"/>
      <c r="AB1196" s="9"/>
      <c r="AC1196" s="9"/>
    </row>
    <row r="1197" ht="15.75" customHeight="1">
      <c r="A1197" s="10">
        <v>1196.0</v>
      </c>
      <c r="B1197" s="10" t="s">
        <v>25</v>
      </c>
      <c r="C1197" s="10" t="str">
        <f>VLOOKUP($E1197,'Определяем вид'!$A$2:$B$16,2,0)</f>
        <v>Товар</v>
      </c>
      <c r="D1197" s="10" t="s">
        <v>19</v>
      </c>
      <c r="E1197" s="10" t="s">
        <v>35</v>
      </c>
      <c r="F1197" s="11">
        <v>45699.0</v>
      </c>
      <c r="G1197" s="12">
        <f t="shared" si="1"/>
        <v>2</v>
      </c>
      <c r="H1197" s="10"/>
      <c r="I1197" s="10" t="str">
        <f>IFNA(VLOOKUP($H1197,'Промокоды'!$A$2:$B$115,2,0),"")</f>
        <v/>
      </c>
      <c r="J1197" s="10" t="str">
        <f>IFNA(VLOOKUP($I1197,'Промокоды'!$E$2:$F$8,2,0),"")</f>
        <v/>
      </c>
      <c r="K1197" s="10" t="str">
        <f>IFNA(VLOOKUP($H1197,'Промокоды'!$A$2:$C$115,3,0),"")</f>
        <v/>
      </c>
      <c r="L1197" s="13">
        <f t="shared" si="2"/>
        <v>0</v>
      </c>
      <c r="M1197" s="14">
        <v>500.0</v>
      </c>
      <c r="N1197" s="14">
        <f t="shared" si="3"/>
        <v>500</v>
      </c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  <c r="Z1197" s="9"/>
      <c r="AA1197" s="9"/>
      <c r="AB1197" s="9"/>
      <c r="AC1197" s="9"/>
    </row>
    <row r="1198" ht="15.75" customHeight="1">
      <c r="A1198" s="10">
        <v>1197.0</v>
      </c>
      <c r="B1198" s="10" t="s">
        <v>15</v>
      </c>
      <c r="C1198" s="10" t="str">
        <f>VLOOKUP($E1198,'Определяем вид'!$A$2:$B$16,2,0)</f>
        <v>Услуга</v>
      </c>
      <c r="D1198" s="10" t="s">
        <v>16</v>
      </c>
      <c r="E1198" s="10" t="s">
        <v>17</v>
      </c>
      <c r="F1198" s="11">
        <v>45699.0</v>
      </c>
      <c r="G1198" s="12">
        <f t="shared" si="1"/>
        <v>2</v>
      </c>
      <c r="H1198" s="10"/>
      <c r="I1198" s="10" t="str">
        <f>IFNA(VLOOKUP($H1198,'Промокоды'!$A$2:$B$115,2,0),"")</f>
        <v/>
      </c>
      <c r="J1198" s="10" t="str">
        <f>IFNA(VLOOKUP($I1198,'Промокоды'!$E$2:$F$8,2,0),"")</f>
        <v/>
      </c>
      <c r="K1198" s="10" t="str">
        <f>IFNA(VLOOKUP($H1198,'Промокоды'!$A$2:$C$115,3,0),"")</f>
        <v/>
      </c>
      <c r="L1198" s="13">
        <f t="shared" si="2"/>
        <v>0</v>
      </c>
      <c r="M1198" s="14">
        <v>4500.0</v>
      </c>
      <c r="N1198" s="14">
        <f t="shared" si="3"/>
        <v>4500</v>
      </c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</row>
    <row r="1199" ht="15.75" customHeight="1">
      <c r="A1199" s="10">
        <v>1198.0</v>
      </c>
      <c r="B1199" s="10" t="s">
        <v>15</v>
      </c>
      <c r="C1199" s="10" t="str">
        <f>VLOOKUP($E1199,'Определяем вид'!$A$2:$B$16,2,0)</f>
        <v>Услуга</v>
      </c>
      <c r="D1199" s="10" t="s">
        <v>19</v>
      </c>
      <c r="E1199" s="10" t="s">
        <v>21</v>
      </c>
      <c r="F1199" s="11">
        <v>45699.0</v>
      </c>
      <c r="G1199" s="12">
        <f t="shared" si="1"/>
        <v>2</v>
      </c>
      <c r="H1199" s="10"/>
      <c r="I1199" s="10" t="str">
        <f>IFNA(VLOOKUP($H1199,'Промокоды'!$A$2:$B$115,2,0),"")</f>
        <v/>
      </c>
      <c r="J1199" s="10" t="str">
        <f>IFNA(VLOOKUP($I1199,'Промокоды'!$E$2:$F$8,2,0),"")</f>
        <v/>
      </c>
      <c r="K1199" s="10" t="str">
        <f>IFNA(VLOOKUP($H1199,'Промокоды'!$A$2:$C$115,3,0),"")</f>
        <v/>
      </c>
      <c r="L1199" s="13">
        <f t="shared" si="2"/>
        <v>0</v>
      </c>
      <c r="M1199" s="14">
        <v>5500.0</v>
      </c>
      <c r="N1199" s="14">
        <f t="shared" si="3"/>
        <v>5500</v>
      </c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  <c r="Z1199" s="9"/>
      <c r="AA1199" s="9"/>
      <c r="AB1199" s="9"/>
      <c r="AC1199" s="9"/>
    </row>
    <row r="1200" ht="15.75" customHeight="1">
      <c r="A1200" s="10">
        <v>1199.0</v>
      </c>
      <c r="B1200" s="10" t="s">
        <v>15</v>
      </c>
      <c r="C1200" s="10" t="str">
        <f>VLOOKUP($E1200,'Определяем вид'!$A$2:$B$16,2,0)</f>
        <v>Услуга</v>
      </c>
      <c r="D1200" s="10" t="s">
        <v>16</v>
      </c>
      <c r="E1200" s="10" t="s">
        <v>17</v>
      </c>
      <c r="F1200" s="11">
        <v>45699.0</v>
      </c>
      <c r="G1200" s="12">
        <f t="shared" si="1"/>
        <v>2</v>
      </c>
      <c r="H1200" s="10" t="s">
        <v>38</v>
      </c>
      <c r="I1200" s="10">
        <f>IFNA(VLOOKUP($H1200,'Промокоды'!$A$2:$B$115,2,0),"")</f>
        <v>6</v>
      </c>
      <c r="J1200" s="10" t="str">
        <f>IFNA(VLOOKUP($I1200,'Промокоды'!$E$2:$F$8,2,0),"")</f>
        <v>Реклама в VK</v>
      </c>
      <c r="K1200" s="10">
        <f>IFNA(VLOOKUP($H1200,'Промокоды'!$A$2:$C$115,3,0),"")</f>
        <v>0.2</v>
      </c>
      <c r="L1200" s="13">
        <f t="shared" si="2"/>
        <v>900</v>
      </c>
      <c r="M1200" s="14">
        <v>4500.0</v>
      </c>
      <c r="N1200" s="14">
        <f t="shared" si="3"/>
        <v>3600</v>
      </c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  <c r="AA1200" s="9"/>
      <c r="AB1200" s="9"/>
      <c r="AC1200" s="9"/>
    </row>
    <row r="1201" ht="15.75" customHeight="1">
      <c r="A1201" s="10">
        <v>1200.0</v>
      </c>
      <c r="B1201" s="10" t="s">
        <v>15</v>
      </c>
      <c r="C1201" s="10" t="str">
        <f>VLOOKUP($E1201,'Определяем вид'!$A$2:$B$16,2,0)</f>
        <v>Товар</v>
      </c>
      <c r="D1201" s="10" t="s">
        <v>16</v>
      </c>
      <c r="E1201" s="10" t="s">
        <v>23</v>
      </c>
      <c r="F1201" s="11">
        <v>45699.0</v>
      </c>
      <c r="G1201" s="12">
        <f t="shared" si="1"/>
        <v>2</v>
      </c>
      <c r="H1201" s="10"/>
      <c r="I1201" s="10" t="str">
        <f>IFNA(VLOOKUP($H1201,'Промокоды'!$A$2:$B$115,2,0),"")</f>
        <v/>
      </c>
      <c r="J1201" s="10" t="str">
        <f>IFNA(VLOOKUP($I1201,'Промокоды'!$E$2:$F$8,2,0),"")</f>
        <v/>
      </c>
      <c r="K1201" s="10" t="str">
        <f>IFNA(VLOOKUP($H1201,'Промокоды'!$A$2:$C$115,3,0),"")</f>
        <v/>
      </c>
      <c r="L1201" s="13">
        <f t="shared" si="2"/>
        <v>0</v>
      </c>
      <c r="M1201" s="14">
        <v>1000.0</v>
      </c>
      <c r="N1201" s="14">
        <f t="shared" si="3"/>
        <v>1000</v>
      </c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</row>
    <row r="1202" ht="15.75" customHeight="1">
      <c r="A1202" s="10">
        <v>1201.0</v>
      </c>
      <c r="B1202" s="10" t="s">
        <v>15</v>
      </c>
      <c r="C1202" s="10" t="str">
        <f>VLOOKUP($E1202,'Определяем вид'!$A$2:$B$16,2,0)</f>
        <v>Товар</v>
      </c>
      <c r="D1202" s="10" t="s">
        <v>19</v>
      </c>
      <c r="E1202" s="10" t="s">
        <v>28</v>
      </c>
      <c r="F1202" s="11">
        <v>45699.0</v>
      </c>
      <c r="G1202" s="12">
        <f t="shared" si="1"/>
        <v>2</v>
      </c>
      <c r="H1202" s="10"/>
      <c r="I1202" s="10" t="str">
        <f>IFNA(VLOOKUP($H1202,'Промокоды'!$A$2:$B$115,2,0),"")</f>
        <v/>
      </c>
      <c r="J1202" s="10" t="str">
        <f>IFNA(VLOOKUP($I1202,'Промокоды'!$E$2:$F$8,2,0),"")</f>
        <v/>
      </c>
      <c r="K1202" s="10" t="str">
        <f>IFNA(VLOOKUP($H1202,'Промокоды'!$A$2:$C$115,3,0),"")</f>
        <v/>
      </c>
      <c r="L1202" s="13">
        <f t="shared" si="2"/>
        <v>0</v>
      </c>
      <c r="M1202" s="14">
        <v>300.0</v>
      </c>
      <c r="N1202" s="14">
        <f t="shared" si="3"/>
        <v>300</v>
      </c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  <c r="AA1202" s="9"/>
      <c r="AB1202" s="9"/>
      <c r="AC1202" s="9"/>
    </row>
    <row r="1203" ht="15.75" customHeight="1">
      <c r="A1203" s="10">
        <v>1202.0</v>
      </c>
      <c r="B1203" s="10" t="s">
        <v>15</v>
      </c>
      <c r="C1203" s="10" t="str">
        <f>VLOOKUP($E1203,'Определяем вид'!$A$2:$B$16,2,0)</f>
        <v>Услуга</v>
      </c>
      <c r="D1203" s="10" t="s">
        <v>16</v>
      </c>
      <c r="E1203" s="10" t="s">
        <v>17</v>
      </c>
      <c r="F1203" s="11">
        <v>45699.0</v>
      </c>
      <c r="G1203" s="12">
        <f t="shared" si="1"/>
        <v>2</v>
      </c>
      <c r="H1203" s="10"/>
      <c r="I1203" s="10" t="str">
        <f>IFNA(VLOOKUP($H1203,'Промокоды'!$A$2:$B$115,2,0),"")</f>
        <v/>
      </c>
      <c r="J1203" s="10" t="str">
        <f>IFNA(VLOOKUP($I1203,'Промокоды'!$E$2:$F$8,2,0),"")</f>
        <v/>
      </c>
      <c r="K1203" s="10" t="str">
        <f>IFNA(VLOOKUP($H1203,'Промокоды'!$A$2:$C$115,3,0),"")</f>
        <v/>
      </c>
      <c r="L1203" s="13">
        <f t="shared" si="2"/>
        <v>0</v>
      </c>
      <c r="M1203" s="14">
        <v>4500.0</v>
      </c>
      <c r="N1203" s="14">
        <f t="shared" si="3"/>
        <v>4500</v>
      </c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  <c r="Z1203" s="9"/>
      <c r="AA1203" s="9"/>
      <c r="AB1203" s="9"/>
      <c r="AC1203" s="9"/>
    </row>
    <row r="1204" ht="15.75" customHeight="1">
      <c r="A1204" s="10">
        <v>1203.0</v>
      </c>
      <c r="B1204" s="10" t="s">
        <v>15</v>
      </c>
      <c r="C1204" s="10" t="str">
        <f>VLOOKUP($E1204,'Определяем вид'!$A$2:$B$16,2,0)</f>
        <v>Услуга</v>
      </c>
      <c r="D1204" s="10" t="s">
        <v>16</v>
      </c>
      <c r="E1204" s="10" t="s">
        <v>17</v>
      </c>
      <c r="F1204" s="11">
        <v>45699.0</v>
      </c>
      <c r="G1204" s="12">
        <f t="shared" si="1"/>
        <v>2</v>
      </c>
      <c r="H1204" s="10"/>
      <c r="I1204" s="10" t="str">
        <f>IFNA(VLOOKUP($H1204,'Промокоды'!$A$2:$B$115,2,0),"")</f>
        <v/>
      </c>
      <c r="J1204" s="10" t="str">
        <f>IFNA(VLOOKUP($I1204,'Промокоды'!$E$2:$F$8,2,0),"")</f>
        <v/>
      </c>
      <c r="K1204" s="10" t="str">
        <f>IFNA(VLOOKUP($H1204,'Промокоды'!$A$2:$C$115,3,0),"")</f>
        <v/>
      </c>
      <c r="L1204" s="13">
        <f t="shared" si="2"/>
        <v>0</v>
      </c>
      <c r="M1204" s="14">
        <v>4500.0</v>
      </c>
      <c r="N1204" s="14">
        <f t="shared" si="3"/>
        <v>4500</v>
      </c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  <c r="AA1204" s="9"/>
      <c r="AB1204" s="9"/>
      <c r="AC1204" s="9"/>
    </row>
    <row r="1205" ht="15.75" customHeight="1">
      <c r="A1205" s="10">
        <v>1204.0</v>
      </c>
      <c r="B1205" s="10" t="s">
        <v>15</v>
      </c>
      <c r="C1205" s="10" t="str">
        <f>VLOOKUP($E1205,'Определяем вид'!$A$2:$B$16,2,0)</f>
        <v>Товар</v>
      </c>
      <c r="D1205" s="10" t="s">
        <v>19</v>
      </c>
      <c r="E1205" s="10" t="s">
        <v>20</v>
      </c>
      <c r="F1205" s="11">
        <v>45699.0</v>
      </c>
      <c r="G1205" s="12">
        <f t="shared" si="1"/>
        <v>2</v>
      </c>
      <c r="H1205" s="10"/>
      <c r="I1205" s="10" t="str">
        <f>IFNA(VLOOKUP($H1205,'Промокоды'!$A$2:$B$115,2,0),"")</f>
        <v/>
      </c>
      <c r="J1205" s="10" t="str">
        <f>IFNA(VLOOKUP($I1205,'Промокоды'!$E$2:$F$8,2,0),"")</f>
        <v/>
      </c>
      <c r="K1205" s="10" t="str">
        <f>IFNA(VLOOKUP($H1205,'Промокоды'!$A$2:$C$115,3,0),"")</f>
        <v/>
      </c>
      <c r="L1205" s="13">
        <f t="shared" si="2"/>
        <v>0</v>
      </c>
      <c r="M1205" s="14">
        <v>500.0</v>
      </c>
      <c r="N1205" s="14">
        <f t="shared" si="3"/>
        <v>500</v>
      </c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  <c r="Z1205" s="9"/>
      <c r="AA1205" s="9"/>
      <c r="AB1205" s="9"/>
      <c r="AC1205" s="9"/>
    </row>
    <row r="1206" ht="15.75" customHeight="1">
      <c r="A1206" s="10">
        <v>1205.0</v>
      </c>
      <c r="B1206" s="10" t="s">
        <v>15</v>
      </c>
      <c r="C1206" s="10" t="str">
        <f>VLOOKUP($E1206,'Определяем вид'!$A$2:$B$16,2,0)</f>
        <v>Услуга</v>
      </c>
      <c r="D1206" s="10" t="s">
        <v>16</v>
      </c>
      <c r="E1206" s="10" t="s">
        <v>18</v>
      </c>
      <c r="F1206" s="11">
        <v>45699.0</v>
      </c>
      <c r="G1206" s="12">
        <f t="shared" si="1"/>
        <v>2</v>
      </c>
      <c r="H1206" s="10"/>
      <c r="I1206" s="10" t="str">
        <f>IFNA(VLOOKUP($H1206,'Промокоды'!$A$2:$B$115,2,0),"")</f>
        <v/>
      </c>
      <c r="J1206" s="10" t="str">
        <f>IFNA(VLOOKUP($I1206,'Промокоды'!$E$2:$F$8,2,0),"")</f>
        <v/>
      </c>
      <c r="K1206" s="10" t="str">
        <f>IFNA(VLOOKUP($H1206,'Промокоды'!$A$2:$C$115,3,0),"")</f>
        <v/>
      </c>
      <c r="L1206" s="13">
        <f t="shared" si="2"/>
        <v>0</v>
      </c>
      <c r="M1206" s="14">
        <v>3500.0</v>
      </c>
      <c r="N1206" s="14">
        <f t="shared" si="3"/>
        <v>3500</v>
      </c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  <c r="AA1206" s="9"/>
      <c r="AB1206" s="9"/>
      <c r="AC1206" s="9"/>
    </row>
    <row r="1207" ht="15.75" customHeight="1">
      <c r="A1207" s="10">
        <v>1206.0</v>
      </c>
      <c r="B1207" s="10" t="s">
        <v>15</v>
      </c>
      <c r="C1207" s="10" t="str">
        <f>VLOOKUP($E1207,'Определяем вид'!$A$2:$B$16,2,0)</f>
        <v>Товар</v>
      </c>
      <c r="D1207" s="10" t="s">
        <v>16</v>
      </c>
      <c r="E1207" s="10" t="s">
        <v>23</v>
      </c>
      <c r="F1207" s="11">
        <v>45699.0</v>
      </c>
      <c r="G1207" s="12">
        <f t="shared" si="1"/>
        <v>2</v>
      </c>
      <c r="H1207" s="10"/>
      <c r="I1207" s="10" t="str">
        <f>IFNA(VLOOKUP($H1207,'Промокоды'!$A$2:$B$115,2,0),"")</f>
        <v/>
      </c>
      <c r="J1207" s="10" t="str">
        <f>IFNA(VLOOKUP($I1207,'Промокоды'!$E$2:$F$8,2,0),"")</f>
        <v/>
      </c>
      <c r="K1207" s="10" t="str">
        <f>IFNA(VLOOKUP($H1207,'Промокоды'!$A$2:$C$115,3,0),"")</f>
        <v/>
      </c>
      <c r="L1207" s="13">
        <f t="shared" si="2"/>
        <v>0</v>
      </c>
      <c r="M1207" s="14">
        <v>1000.0</v>
      </c>
      <c r="N1207" s="14">
        <f t="shared" si="3"/>
        <v>1000</v>
      </c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  <c r="Z1207" s="9"/>
      <c r="AA1207" s="9"/>
      <c r="AB1207" s="9"/>
      <c r="AC1207" s="9"/>
    </row>
    <row r="1208" ht="15.75" customHeight="1">
      <c r="A1208" s="10">
        <v>1207.0</v>
      </c>
      <c r="B1208" s="10" t="s">
        <v>25</v>
      </c>
      <c r="C1208" s="10" t="str">
        <f>VLOOKUP($E1208,'Определяем вид'!$A$2:$B$16,2,0)</f>
        <v>Товар</v>
      </c>
      <c r="D1208" s="10" t="s">
        <v>16</v>
      </c>
      <c r="E1208" s="10" t="s">
        <v>35</v>
      </c>
      <c r="F1208" s="11">
        <v>45699.0</v>
      </c>
      <c r="G1208" s="12">
        <f t="shared" si="1"/>
        <v>2</v>
      </c>
      <c r="H1208" s="10"/>
      <c r="I1208" s="10" t="str">
        <f>IFNA(VLOOKUP($H1208,'Промокоды'!$A$2:$B$115,2,0),"")</f>
        <v/>
      </c>
      <c r="J1208" s="10" t="str">
        <f>IFNA(VLOOKUP($I1208,'Промокоды'!$E$2:$F$8,2,0),"")</f>
        <v/>
      </c>
      <c r="K1208" s="10" t="str">
        <f>IFNA(VLOOKUP($H1208,'Промокоды'!$A$2:$C$115,3,0),"")</f>
        <v/>
      </c>
      <c r="L1208" s="13">
        <f t="shared" si="2"/>
        <v>0</v>
      </c>
      <c r="M1208" s="14">
        <v>500.0</v>
      </c>
      <c r="N1208" s="14">
        <f t="shared" si="3"/>
        <v>500</v>
      </c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  <c r="AA1208" s="9"/>
      <c r="AB1208" s="9"/>
      <c r="AC1208" s="9"/>
    </row>
    <row r="1209" ht="15.75" customHeight="1">
      <c r="A1209" s="10">
        <v>1208.0</v>
      </c>
      <c r="B1209" s="10" t="s">
        <v>15</v>
      </c>
      <c r="C1209" s="10" t="str">
        <f>VLOOKUP($E1209,'Определяем вид'!$A$2:$B$16,2,0)</f>
        <v>Услуга</v>
      </c>
      <c r="D1209" s="10" t="s">
        <v>16</v>
      </c>
      <c r="E1209" s="10" t="s">
        <v>17</v>
      </c>
      <c r="F1209" s="11">
        <v>45699.0</v>
      </c>
      <c r="G1209" s="12">
        <f t="shared" si="1"/>
        <v>2</v>
      </c>
      <c r="H1209" s="10"/>
      <c r="I1209" s="10" t="str">
        <f>IFNA(VLOOKUP($H1209,'Промокоды'!$A$2:$B$115,2,0),"")</f>
        <v/>
      </c>
      <c r="J1209" s="10" t="str">
        <f>IFNA(VLOOKUP($I1209,'Промокоды'!$E$2:$F$8,2,0),"")</f>
        <v/>
      </c>
      <c r="K1209" s="10" t="str">
        <f>IFNA(VLOOKUP($H1209,'Промокоды'!$A$2:$C$115,3,0),"")</f>
        <v/>
      </c>
      <c r="L1209" s="13">
        <f t="shared" si="2"/>
        <v>0</v>
      </c>
      <c r="M1209" s="14">
        <v>4500.0</v>
      </c>
      <c r="N1209" s="14">
        <f t="shared" si="3"/>
        <v>4500</v>
      </c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  <c r="Z1209" s="9"/>
      <c r="AA1209" s="9"/>
      <c r="AB1209" s="9"/>
      <c r="AC1209" s="9"/>
    </row>
    <row r="1210" ht="15.75" customHeight="1">
      <c r="A1210" s="10">
        <v>1209.0</v>
      </c>
      <c r="B1210" s="10" t="s">
        <v>15</v>
      </c>
      <c r="C1210" s="10" t="str">
        <f>VLOOKUP($E1210,'Определяем вид'!$A$2:$B$16,2,0)</f>
        <v>Услуга</v>
      </c>
      <c r="D1210" s="10" t="s">
        <v>19</v>
      </c>
      <c r="E1210" s="10" t="s">
        <v>17</v>
      </c>
      <c r="F1210" s="11">
        <v>45699.0</v>
      </c>
      <c r="G1210" s="12">
        <f t="shared" si="1"/>
        <v>2</v>
      </c>
      <c r="H1210" s="10"/>
      <c r="I1210" s="10" t="str">
        <f>IFNA(VLOOKUP($H1210,'Промокоды'!$A$2:$B$115,2,0),"")</f>
        <v/>
      </c>
      <c r="J1210" s="10" t="str">
        <f>IFNA(VLOOKUP($I1210,'Промокоды'!$E$2:$F$8,2,0),"")</f>
        <v/>
      </c>
      <c r="K1210" s="10" t="str">
        <f>IFNA(VLOOKUP($H1210,'Промокоды'!$A$2:$C$115,3,0),"")</f>
        <v/>
      </c>
      <c r="L1210" s="13">
        <f t="shared" si="2"/>
        <v>0</v>
      </c>
      <c r="M1210" s="14">
        <v>4500.0</v>
      </c>
      <c r="N1210" s="14">
        <f t="shared" si="3"/>
        <v>4500</v>
      </c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  <c r="AA1210" s="9"/>
      <c r="AB1210" s="9"/>
      <c r="AC1210" s="9"/>
    </row>
    <row r="1211" ht="15.75" customHeight="1">
      <c r="A1211" s="10">
        <v>1210.0</v>
      </c>
      <c r="B1211" s="10" t="s">
        <v>15</v>
      </c>
      <c r="C1211" s="10" t="str">
        <f>VLOOKUP($E1211,'Определяем вид'!$A$2:$B$16,2,0)</f>
        <v>Услуга</v>
      </c>
      <c r="D1211" s="10" t="s">
        <v>19</v>
      </c>
      <c r="E1211" s="10" t="s">
        <v>17</v>
      </c>
      <c r="F1211" s="11">
        <v>45699.0</v>
      </c>
      <c r="G1211" s="12">
        <f t="shared" si="1"/>
        <v>2</v>
      </c>
      <c r="H1211" s="10"/>
      <c r="I1211" s="10" t="str">
        <f>IFNA(VLOOKUP($H1211,'Промокоды'!$A$2:$B$115,2,0),"")</f>
        <v/>
      </c>
      <c r="J1211" s="10" t="str">
        <f>IFNA(VLOOKUP($I1211,'Промокоды'!$E$2:$F$8,2,0),"")</f>
        <v/>
      </c>
      <c r="K1211" s="10" t="str">
        <f>IFNA(VLOOKUP($H1211,'Промокоды'!$A$2:$C$115,3,0),"")</f>
        <v/>
      </c>
      <c r="L1211" s="13">
        <f t="shared" si="2"/>
        <v>0</v>
      </c>
      <c r="M1211" s="14">
        <v>4500.0</v>
      </c>
      <c r="N1211" s="14">
        <f t="shared" si="3"/>
        <v>4500</v>
      </c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  <c r="Z1211" s="9"/>
      <c r="AA1211" s="9"/>
      <c r="AB1211" s="9"/>
      <c r="AC1211" s="9"/>
    </row>
    <row r="1212" ht="15.75" customHeight="1">
      <c r="A1212" s="10">
        <v>1211.0</v>
      </c>
      <c r="B1212" s="10" t="s">
        <v>15</v>
      </c>
      <c r="C1212" s="10" t="str">
        <f>VLOOKUP($E1212,'Определяем вид'!$A$2:$B$16,2,0)</f>
        <v>Товар</v>
      </c>
      <c r="D1212" s="10" t="s">
        <v>16</v>
      </c>
      <c r="E1212" s="10" t="s">
        <v>20</v>
      </c>
      <c r="F1212" s="11">
        <v>45699.0</v>
      </c>
      <c r="G1212" s="12">
        <f t="shared" si="1"/>
        <v>2</v>
      </c>
      <c r="H1212" s="10"/>
      <c r="I1212" s="10" t="str">
        <f>IFNA(VLOOKUP($H1212,'Промокоды'!$A$2:$B$115,2,0),"")</f>
        <v/>
      </c>
      <c r="J1212" s="10" t="str">
        <f>IFNA(VLOOKUP($I1212,'Промокоды'!$E$2:$F$8,2,0),"")</f>
        <v/>
      </c>
      <c r="K1212" s="10" t="str">
        <f>IFNA(VLOOKUP($H1212,'Промокоды'!$A$2:$C$115,3,0),"")</f>
        <v/>
      </c>
      <c r="L1212" s="13">
        <f t="shared" si="2"/>
        <v>0</v>
      </c>
      <c r="M1212" s="14">
        <v>500.0</v>
      </c>
      <c r="N1212" s="14">
        <f t="shared" si="3"/>
        <v>500</v>
      </c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  <c r="AA1212" s="9"/>
      <c r="AB1212" s="9"/>
      <c r="AC1212" s="9"/>
    </row>
    <row r="1213" ht="15.75" customHeight="1">
      <c r="A1213" s="10">
        <v>1212.0</v>
      </c>
      <c r="B1213" s="10" t="s">
        <v>25</v>
      </c>
      <c r="C1213" s="10" t="str">
        <f>VLOOKUP($E1213,'Определяем вид'!$A$2:$B$16,2,0)</f>
        <v>Товар</v>
      </c>
      <c r="D1213" s="10" t="s">
        <v>19</v>
      </c>
      <c r="E1213" s="10" t="s">
        <v>33</v>
      </c>
      <c r="F1213" s="11">
        <v>45699.0</v>
      </c>
      <c r="G1213" s="12">
        <f t="shared" si="1"/>
        <v>2</v>
      </c>
      <c r="H1213" s="10"/>
      <c r="I1213" s="10" t="str">
        <f>IFNA(VLOOKUP($H1213,'Промокоды'!$A$2:$B$115,2,0),"")</f>
        <v/>
      </c>
      <c r="J1213" s="10" t="str">
        <f>IFNA(VLOOKUP($I1213,'Промокоды'!$E$2:$F$8,2,0),"")</f>
        <v/>
      </c>
      <c r="K1213" s="10" t="str">
        <f>IFNA(VLOOKUP($H1213,'Промокоды'!$A$2:$C$115,3,0),"")</f>
        <v/>
      </c>
      <c r="L1213" s="13">
        <f t="shared" si="2"/>
        <v>0</v>
      </c>
      <c r="M1213" s="14">
        <v>1000.0</v>
      </c>
      <c r="N1213" s="14">
        <f t="shared" si="3"/>
        <v>1000</v>
      </c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  <c r="Z1213" s="9"/>
      <c r="AA1213" s="9"/>
      <c r="AB1213" s="9"/>
      <c r="AC1213" s="9"/>
    </row>
    <row r="1214" ht="15.75" customHeight="1">
      <c r="A1214" s="10">
        <v>1213.0</v>
      </c>
      <c r="B1214" s="10" t="s">
        <v>15</v>
      </c>
      <c r="C1214" s="10" t="str">
        <f>VLOOKUP($E1214,'Определяем вид'!$A$2:$B$16,2,0)</f>
        <v>Услуга</v>
      </c>
      <c r="D1214" s="10" t="s">
        <v>16</v>
      </c>
      <c r="E1214" s="10" t="s">
        <v>21</v>
      </c>
      <c r="F1214" s="11">
        <v>45699.0</v>
      </c>
      <c r="G1214" s="12">
        <f t="shared" si="1"/>
        <v>2</v>
      </c>
      <c r="H1214" s="10"/>
      <c r="I1214" s="10" t="str">
        <f>IFNA(VLOOKUP($H1214,'Промокоды'!$A$2:$B$115,2,0),"")</f>
        <v/>
      </c>
      <c r="J1214" s="10" t="str">
        <f>IFNA(VLOOKUP($I1214,'Промокоды'!$E$2:$F$8,2,0),"")</f>
        <v/>
      </c>
      <c r="K1214" s="10" t="str">
        <f>IFNA(VLOOKUP($H1214,'Промокоды'!$A$2:$C$115,3,0),"")</f>
        <v/>
      </c>
      <c r="L1214" s="13">
        <f t="shared" si="2"/>
        <v>0</v>
      </c>
      <c r="M1214" s="14">
        <v>5500.0</v>
      </c>
      <c r="N1214" s="14">
        <f t="shared" si="3"/>
        <v>5500</v>
      </c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  <c r="AA1214" s="9"/>
      <c r="AB1214" s="9"/>
      <c r="AC1214" s="9"/>
    </row>
    <row r="1215" ht="15.75" customHeight="1">
      <c r="A1215" s="10">
        <v>1214.0</v>
      </c>
      <c r="B1215" s="10" t="s">
        <v>15</v>
      </c>
      <c r="C1215" s="10" t="str">
        <f>VLOOKUP($E1215,'Определяем вид'!$A$2:$B$16,2,0)</f>
        <v>Услуга</v>
      </c>
      <c r="D1215" s="10" t="s">
        <v>16</v>
      </c>
      <c r="E1215" s="10" t="s">
        <v>21</v>
      </c>
      <c r="F1215" s="11">
        <v>45700.0</v>
      </c>
      <c r="G1215" s="12">
        <f t="shared" si="1"/>
        <v>2</v>
      </c>
      <c r="H1215" s="10"/>
      <c r="I1215" s="10" t="str">
        <f>IFNA(VLOOKUP($H1215,'Промокоды'!$A$2:$B$115,2,0),"")</f>
        <v/>
      </c>
      <c r="J1215" s="10" t="str">
        <f>IFNA(VLOOKUP($I1215,'Промокоды'!$E$2:$F$8,2,0),"")</f>
        <v/>
      </c>
      <c r="K1215" s="10" t="str">
        <f>IFNA(VLOOKUP($H1215,'Промокоды'!$A$2:$C$115,3,0),"")</f>
        <v/>
      </c>
      <c r="L1215" s="13">
        <f t="shared" si="2"/>
        <v>0</v>
      </c>
      <c r="M1215" s="14">
        <v>5500.0</v>
      </c>
      <c r="N1215" s="14">
        <f t="shared" si="3"/>
        <v>5500</v>
      </c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  <c r="Z1215" s="9"/>
      <c r="AA1215" s="9"/>
      <c r="AB1215" s="9"/>
      <c r="AC1215" s="9"/>
    </row>
    <row r="1216" ht="15.75" customHeight="1">
      <c r="A1216" s="10">
        <v>1215.0</v>
      </c>
      <c r="B1216" s="10" t="s">
        <v>15</v>
      </c>
      <c r="C1216" s="10" t="str">
        <f>VLOOKUP($E1216,'Определяем вид'!$A$2:$B$16,2,0)</f>
        <v>Услуга</v>
      </c>
      <c r="D1216" s="10" t="s">
        <v>19</v>
      </c>
      <c r="E1216" s="10" t="s">
        <v>17</v>
      </c>
      <c r="F1216" s="11">
        <v>45700.0</v>
      </c>
      <c r="G1216" s="12">
        <f t="shared" si="1"/>
        <v>2</v>
      </c>
      <c r="H1216" s="10"/>
      <c r="I1216" s="10" t="str">
        <f>IFNA(VLOOKUP($H1216,'Промокоды'!$A$2:$B$115,2,0),"")</f>
        <v/>
      </c>
      <c r="J1216" s="10" t="str">
        <f>IFNA(VLOOKUP($I1216,'Промокоды'!$E$2:$F$8,2,0),"")</f>
        <v/>
      </c>
      <c r="K1216" s="10" t="str">
        <f>IFNA(VLOOKUP($H1216,'Промокоды'!$A$2:$C$115,3,0),"")</f>
        <v/>
      </c>
      <c r="L1216" s="13">
        <f t="shared" si="2"/>
        <v>0</v>
      </c>
      <c r="M1216" s="14">
        <v>4500.0</v>
      </c>
      <c r="N1216" s="14">
        <f t="shared" si="3"/>
        <v>4500</v>
      </c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  <c r="AA1216" s="9"/>
      <c r="AB1216" s="9"/>
      <c r="AC1216" s="9"/>
    </row>
    <row r="1217" ht="15.75" customHeight="1">
      <c r="A1217" s="10">
        <v>1216.0</v>
      </c>
      <c r="B1217" s="10" t="s">
        <v>15</v>
      </c>
      <c r="C1217" s="10" t="str">
        <f>VLOOKUP($E1217,'Определяем вид'!$A$2:$B$16,2,0)</f>
        <v>Товар</v>
      </c>
      <c r="D1217" s="10" t="s">
        <v>19</v>
      </c>
      <c r="E1217" s="10" t="s">
        <v>20</v>
      </c>
      <c r="F1217" s="11">
        <v>45700.0</v>
      </c>
      <c r="G1217" s="12">
        <f t="shared" si="1"/>
        <v>2</v>
      </c>
      <c r="H1217" s="10"/>
      <c r="I1217" s="10" t="str">
        <f>IFNA(VLOOKUP($H1217,'Промокоды'!$A$2:$B$115,2,0),"")</f>
        <v/>
      </c>
      <c r="J1217" s="10" t="str">
        <f>IFNA(VLOOKUP($I1217,'Промокоды'!$E$2:$F$8,2,0),"")</f>
        <v/>
      </c>
      <c r="K1217" s="10" t="str">
        <f>IFNA(VLOOKUP($H1217,'Промокоды'!$A$2:$C$115,3,0),"")</f>
        <v/>
      </c>
      <c r="L1217" s="13">
        <f t="shared" si="2"/>
        <v>0</v>
      </c>
      <c r="M1217" s="14">
        <v>500.0</v>
      </c>
      <c r="N1217" s="14">
        <f t="shared" si="3"/>
        <v>500</v>
      </c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  <c r="Z1217" s="9"/>
      <c r="AA1217" s="9"/>
      <c r="AB1217" s="9"/>
      <c r="AC1217" s="9"/>
    </row>
    <row r="1218" ht="15.75" customHeight="1">
      <c r="A1218" s="10">
        <v>1217.0</v>
      </c>
      <c r="B1218" s="10" t="s">
        <v>15</v>
      </c>
      <c r="C1218" s="10" t="str">
        <f>VLOOKUP($E1218,'Определяем вид'!$A$2:$B$16,2,0)</f>
        <v>Услуга</v>
      </c>
      <c r="D1218" s="10" t="s">
        <v>16</v>
      </c>
      <c r="E1218" s="10" t="s">
        <v>21</v>
      </c>
      <c r="F1218" s="11">
        <v>45700.0</v>
      </c>
      <c r="G1218" s="12">
        <f t="shared" si="1"/>
        <v>2</v>
      </c>
      <c r="H1218" s="10"/>
      <c r="I1218" s="10" t="str">
        <f>IFNA(VLOOKUP($H1218,'Промокоды'!$A$2:$B$115,2,0),"")</f>
        <v/>
      </c>
      <c r="J1218" s="10" t="str">
        <f>IFNA(VLOOKUP($I1218,'Промокоды'!$E$2:$F$8,2,0),"")</f>
        <v/>
      </c>
      <c r="K1218" s="10" t="str">
        <f>IFNA(VLOOKUP($H1218,'Промокоды'!$A$2:$C$115,3,0),"")</f>
        <v/>
      </c>
      <c r="L1218" s="13">
        <f t="shared" si="2"/>
        <v>0</v>
      </c>
      <c r="M1218" s="14">
        <v>5500.0</v>
      </c>
      <c r="N1218" s="14">
        <f t="shared" si="3"/>
        <v>5500</v>
      </c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  <c r="AA1218" s="9"/>
      <c r="AB1218" s="9"/>
      <c r="AC1218" s="9"/>
    </row>
    <row r="1219" ht="15.75" customHeight="1">
      <c r="A1219" s="10">
        <v>1218.0</v>
      </c>
      <c r="B1219" s="10" t="s">
        <v>25</v>
      </c>
      <c r="C1219" s="10" t="str">
        <f>VLOOKUP($E1219,'Определяем вид'!$A$2:$B$16,2,0)</f>
        <v>Товар</v>
      </c>
      <c r="D1219" s="10" t="s">
        <v>16</v>
      </c>
      <c r="E1219" s="10" t="s">
        <v>33</v>
      </c>
      <c r="F1219" s="11">
        <v>45700.0</v>
      </c>
      <c r="G1219" s="12">
        <f t="shared" si="1"/>
        <v>2</v>
      </c>
      <c r="H1219" s="10"/>
      <c r="I1219" s="10" t="str">
        <f>IFNA(VLOOKUP($H1219,'Промокоды'!$A$2:$B$115,2,0),"")</f>
        <v/>
      </c>
      <c r="J1219" s="10" t="str">
        <f>IFNA(VLOOKUP($I1219,'Промокоды'!$E$2:$F$8,2,0),"")</f>
        <v/>
      </c>
      <c r="K1219" s="10" t="str">
        <f>IFNA(VLOOKUP($H1219,'Промокоды'!$A$2:$C$115,3,0),"")</f>
        <v/>
      </c>
      <c r="L1219" s="13">
        <f t="shared" si="2"/>
        <v>0</v>
      </c>
      <c r="M1219" s="14">
        <v>1000.0</v>
      </c>
      <c r="N1219" s="14">
        <f t="shared" si="3"/>
        <v>1000</v>
      </c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/>
      <c r="AA1219" s="9"/>
      <c r="AB1219" s="9"/>
      <c r="AC1219" s="9"/>
    </row>
    <row r="1220" ht="15.75" customHeight="1">
      <c r="A1220" s="10">
        <v>1219.0</v>
      </c>
      <c r="B1220" s="10" t="s">
        <v>15</v>
      </c>
      <c r="C1220" s="10" t="str">
        <f>VLOOKUP($E1220,'Определяем вид'!$A$2:$B$16,2,0)</f>
        <v>Услуга</v>
      </c>
      <c r="D1220" s="10" t="s">
        <v>19</v>
      </c>
      <c r="E1220" s="10" t="s">
        <v>21</v>
      </c>
      <c r="F1220" s="11">
        <v>45700.0</v>
      </c>
      <c r="G1220" s="12">
        <f t="shared" si="1"/>
        <v>2</v>
      </c>
      <c r="H1220" s="10"/>
      <c r="I1220" s="10" t="str">
        <f>IFNA(VLOOKUP($H1220,'Промокоды'!$A$2:$B$115,2,0),"")</f>
        <v/>
      </c>
      <c r="J1220" s="10" t="str">
        <f>IFNA(VLOOKUP($I1220,'Промокоды'!$E$2:$F$8,2,0),"")</f>
        <v/>
      </c>
      <c r="K1220" s="10" t="str">
        <f>IFNA(VLOOKUP($H1220,'Промокоды'!$A$2:$C$115,3,0),"")</f>
        <v/>
      </c>
      <c r="L1220" s="13">
        <f t="shared" si="2"/>
        <v>0</v>
      </c>
      <c r="M1220" s="14">
        <v>5500.0</v>
      </c>
      <c r="N1220" s="14">
        <f t="shared" si="3"/>
        <v>5500</v>
      </c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  <c r="AA1220" s="9"/>
      <c r="AB1220" s="9"/>
      <c r="AC1220" s="9"/>
    </row>
    <row r="1221" ht="15.75" customHeight="1">
      <c r="A1221" s="10">
        <v>1220.0</v>
      </c>
      <c r="B1221" s="10" t="s">
        <v>15</v>
      </c>
      <c r="C1221" s="10" t="str">
        <f>VLOOKUP($E1221,'Определяем вид'!$A$2:$B$16,2,0)</f>
        <v>Услуга</v>
      </c>
      <c r="D1221" s="10" t="s">
        <v>16</v>
      </c>
      <c r="E1221" s="10" t="s">
        <v>17</v>
      </c>
      <c r="F1221" s="11">
        <v>45700.0</v>
      </c>
      <c r="G1221" s="12">
        <f t="shared" si="1"/>
        <v>2</v>
      </c>
      <c r="H1221" s="10" t="s">
        <v>39</v>
      </c>
      <c r="I1221" s="10">
        <f>IFNA(VLOOKUP($H1221,'Промокоды'!$A$2:$B$115,2,0),"")</f>
        <v>2</v>
      </c>
      <c r="J1221" s="10" t="str">
        <f>IFNA(VLOOKUP($I1221,'Промокоды'!$E$2:$F$8,2,0),"")</f>
        <v>Поисковые запросы в Гугле</v>
      </c>
      <c r="K1221" s="10">
        <f>IFNA(VLOOKUP($H1221,'Промокоды'!$A$2:$C$115,3,0),"")</f>
        <v>0.1</v>
      </c>
      <c r="L1221" s="13">
        <f t="shared" si="2"/>
        <v>450</v>
      </c>
      <c r="M1221" s="14">
        <v>4500.0</v>
      </c>
      <c r="N1221" s="14">
        <f t="shared" si="3"/>
        <v>4050</v>
      </c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  <c r="Z1221" s="9"/>
      <c r="AA1221" s="9"/>
      <c r="AB1221" s="9"/>
      <c r="AC1221" s="9"/>
    </row>
    <row r="1222" ht="15.75" customHeight="1">
      <c r="A1222" s="10">
        <v>1221.0</v>
      </c>
      <c r="B1222" s="10" t="s">
        <v>15</v>
      </c>
      <c r="C1222" s="10" t="str">
        <f>VLOOKUP($E1222,'Определяем вид'!$A$2:$B$16,2,0)</f>
        <v>Товар</v>
      </c>
      <c r="D1222" s="10" t="s">
        <v>16</v>
      </c>
      <c r="E1222" s="10" t="s">
        <v>23</v>
      </c>
      <c r="F1222" s="11">
        <v>45700.0</v>
      </c>
      <c r="G1222" s="12">
        <f t="shared" si="1"/>
        <v>2</v>
      </c>
      <c r="H1222" s="10"/>
      <c r="I1222" s="10" t="str">
        <f>IFNA(VLOOKUP($H1222,'Промокоды'!$A$2:$B$115,2,0),"")</f>
        <v/>
      </c>
      <c r="J1222" s="10" t="str">
        <f>IFNA(VLOOKUP($I1222,'Промокоды'!$E$2:$F$8,2,0),"")</f>
        <v/>
      </c>
      <c r="K1222" s="10" t="str">
        <f>IFNA(VLOOKUP($H1222,'Промокоды'!$A$2:$C$115,3,0),"")</f>
        <v/>
      </c>
      <c r="L1222" s="13">
        <f t="shared" si="2"/>
        <v>0</v>
      </c>
      <c r="M1222" s="14">
        <v>1000.0</v>
      </c>
      <c r="N1222" s="14">
        <f t="shared" si="3"/>
        <v>1000</v>
      </c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  <c r="AA1222" s="9"/>
      <c r="AB1222" s="9"/>
      <c r="AC1222" s="9"/>
    </row>
    <row r="1223" ht="15.75" customHeight="1">
      <c r="A1223" s="10">
        <v>1222.0</v>
      </c>
      <c r="B1223" s="10" t="s">
        <v>15</v>
      </c>
      <c r="C1223" s="10" t="str">
        <f>VLOOKUP($E1223,'Определяем вид'!$A$2:$B$16,2,0)</f>
        <v>Услуга</v>
      </c>
      <c r="D1223" s="10" t="s">
        <v>16</v>
      </c>
      <c r="E1223" s="10" t="s">
        <v>17</v>
      </c>
      <c r="F1223" s="11">
        <v>45700.0</v>
      </c>
      <c r="G1223" s="12">
        <f t="shared" si="1"/>
        <v>2</v>
      </c>
      <c r="H1223" s="10"/>
      <c r="I1223" s="10" t="str">
        <f>IFNA(VLOOKUP($H1223,'Промокоды'!$A$2:$B$115,2,0),"")</f>
        <v/>
      </c>
      <c r="J1223" s="10" t="str">
        <f>IFNA(VLOOKUP($I1223,'Промокоды'!$E$2:$F$8,2,0),"")</f>
        <v/>
      </c>
      <c r="K1223" s="10" t="str">
        <f>IFNA(VLOOKUP($H1223,'Промокоды'!$A$2:$C$115,3,0),"")</f>
        <v/>
      </c>
      <c r="L1223" s="13">
        <f t="shared" si="2"/>
        <v>0</v>
      </c>
      <c r="M1223" s="14">
        <v>4500.0</v>
      </c>
      <c r="N1223" s="14">
        <f t="shared" si="3"/>
        <v>4500</v>
      </c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  <c r="Z1223" s="9"/>
      <c r="AA1223" s="9"/>
      <c r="AB1223" s="9"/>
      <c r="AC1223" s="9"/>
    </row>
    <row r="1224" ht="15.75" customHeight="1">
      <c r="A1224" s="10">
        <v>1223.0</v>
      </c>
      <c r="B1224" s="10" t="s">
        <v>15</v>
      </c>
      <c r="C1224" s="10" t="str">
        <f>VLOOKUP($E1224,'Определяем вид'!$A$2:$B$16,2,0)</f>
        <v>Услуга</v>
      </c>
      <c r="D1224" s="10" t="s">
        <v>19</v>
      </c>
      <c r="E1224" s="10" t="s">
        <v>18</v>
      </c>
      <c r="F1224" s="11">
        <v>45700.0</v>
      </c>
      <c r="G1224" s="12">
        <f t="shared" si="1"/>
        <v>2</v>
      </c>
      <c r="H1224" s="10"/>
      <c r="I1224" s="10" t="str">
        <f>IFNA(VLOOKUP($H1224,'Промокоды'!$A$2:$B$115,2,0),"")</f>
        <v/>
      </c>
      <c r="J1224" s="10" t="str">
        <f>IFNA(VLOOKUP($I1224,'Промокоды'!$E$2:$F$8,2,0),"")</f>
        <v/>
      </c>
      <c r="K1224" s="10" t="str">
        <f>IFNA(VLOOKUP($H1224,'Промокоды'!$A$2:$C$115,3,0),"")</f>
        <v/>
      </c>
      <c r="L1224" s="13">
        <f t="shared" si="2"/>
        <v>0</v>
      </c>
      <c r="M1224" s="14">
        <v>3500.0</v>
      </c>
      <c r="N1224" s="14">
        <f t="shared" si="3"/>
        <v>3500</v>
      </c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</row>
    <row r="1225" ht="15.75" customHeight="1">
      <c r="A1225" s="10">
        <v>1224.0</v>
      </c>
      <c r="B1225" s="10" t="s">
        <v>25</v>
      </c>
      <c r="C1225" s="10" t="str">
        <f>VLOOKUP($E1225,'Определяем вид'!$A$2:$B$16,2,0)</f>
        <v>Товар</v>
      </c>
      <c r="D1225" s="10" t="s">
        <v>16</v>
      </c>
      <c r="E1225" s="10" t="s">
        <v>35</v>
      </c>
      <c r="F1225" s="11">
        <v>45700.0</v>
      </c>
      <c r="G1225" s="12">
        <f t="shared" si="1"/>
        <v>2</v>
      </c>
      <c r="H1225" s="10"/>
      <c r="I1225" s="10" t="str">
        <f>IFNA(VLOOKUP($H1225,'Промокоды'!$A$2:$B$115,2,0),"")</f>
        <v/>
      </c>
      <c r="J1225" s="10" t="str">
        <f>IFNA(VLOOKUP($I1225,'Промокоды'!$E$2:$F$8,2,0),"")</f>
        <v/>
      </c>
      <c r="K1225" s="10" t="str">
        <f>IFNA(VLOOKUP($H1225,'Промокоды'!$A$2:$C$115,3,0),"")</f>
        <v/>
      </c>
      <c r="L1225" s="13">
        <f t="shared" si="2"/>
        <v>0</v>
      </c>
      <c r="M1225" s="14">
        <v>500.0</v>
      </c>
      <c r="N1225" s="14">
        <f t="shared" si="3"/>
        <v>500</v>
      </c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  <c r="Z1225" s="9"/>
      <c r="AA1225" s="9"/>
      <c r="AB1225" s="9"/>
      <c r="AC1225" s="9"/>
    </row>
    <row r="1226" ht="15.75" customHeight="1">
      <c r="A1226" s="10">
        <v>1225.0</v>
      </c>
      <c r="B1226" s="10" t="s">
        <v>15</v>
      </c>
      <c r="C1226" s="10" t="str">
        <f>VLOOKUP($E1226,'Определяем вид'!$A$2:$B$16,2,0)</f>
        <v>Услуга</v>
      </c>
      <c r="D1226" s="10" t="s">
        <v>19</v>
      </c>
      <c r="E1226" s="10" t="s">
        <v>18</v>
      </c>
      <c r="F1226" s="11">
        <v>45700.0</v>
      </c>
      <c r="G1226" s="12">
        <f t="shared" si="1"/>
        <v>2</v>
      </c>
      <c r="H1226" s="10"/>
      <c r="I1226" s="10" t="str">
        <f>IFNA(VLOOKUP($H1226,'Промокоды'!$A$2:$B$115,2,0),"")</f>
        <v/>
      </c>
      <c r="J1226" s="10" t="str">
        <f>IFNA(VLOOKUP($I1226,'Промокоды'!$E$2:$F$8,2,0),"")</f>
        <v/>
      </c>
      <c r="K1226" s="10" t="str">
        <f>IFNA(VLOOKUP($H1226,'Промокоды'!$A$2:$C$115,3,0),"")</f>
        <v/>
      </c>
      <c r="L1226" s="13">
        <f t="shared" si="2"/>
        <v>0</v>
      </c>
      <c r="M1226" s="14">
        <v>3500.0</v>
      </c>
      <c r="N1226" s="14">
        <f t="shared" si="3"/>
        <v>3500</v>
      </c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  <c r="AA1226" s="9"/>
      <c r="AB1226" s="9"/>
      <c r="AC1226" s="9"/>
    </row>
    <row r="1227" ht="15.75" customHeight="1">
      <c r="A1227" s="10">
        <v>1226.0</v>
      </c>
      <c r="B1227" s="10" t="s">
        <v>15</v>
      </c>
      <c r="C1227" s="10" t="str">
        <f>VLOOKUP($E1227,'Определяем вид'!$A$2:$B$16,2,0)</f>
        <v>Услуга</v>
      </c>
      <c r="D1227" s="10" t="s">
        <v>16</v>
      </c>
      <c r="E1227" s="10" t="s">
        <v>17</v>
      </c>
      <c r="F1227" s="11">
        <v>45700.0</v>
      </c>
      <c r="G1227" s="12">
        <f t="shared" si="1"/>
        <v>2</v>
      </c>
      <c r="H1227" s="10"/>
      <c r="I1227" s="10" t="str">
        <f>IFNA(VLOOKUP($H1227,'Промокоды'!$A$2:$B$115,2,0),"")</f>
        <v/>
      </c>
      <c r="J1227" s="10" t="str">
        <f>IFNA(VLOOKUP($I1227,'Промокоды'!$E$2:$F$8,2,0),"")</f>
        <v/>
      </c>
      <c r="K1227" s="10" t="str">
        <f>IFNA(VLOOKUP($H1227,'Промокоды'!$A$2:$C$115,3,0),"")</f>
        <v/>
      </c>
      <c r="L1227" s="13">
        <f t="shared" si="2"/>
        <v>0</v>
      </c>
      <c r="M1227" s="14">
        <v>4500.0</v>
      </c>
      <c r="N1227" s="14">
        <f t="shared" si="3"/>
        <v>4500</v>
      </c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  <c r="Z1227" s="9"/>
      <c r="AA1227" s="9"/>
      <c r="AB1227" s="9"/>
      <c r="AC1227" s="9"/>
    </row>
    <row r="1228" ht="15.75" customHeight="1">
      <c r="A1228" s="10">
        <v>1227.0</v>
      </c>
      <c r="B1228" s="10" t="s">
        <v>15</v>
      </c>
      <c r="C1228" s="10" t="str">
        <f>VLOOKUP($E1228,'Определяем вид'!$A$2:$B$16,2,0)</f>
        <v>Товар</v>
      </c>
      <c r="D1228" s="10" t="s">
        <v>16</v>
      </c>
      <c r="E1228" s="10" t="s">
        <v>20</v>
      </c>
      <c r="F1228" s="11">
        <v>45700.0</v>
      </c>
      <c r="G1228" s="12">
        <f t="shared" si="1"/>
        <v>2</v>
      </c>
      <c r="H1228" s="10" t="s">
        <v>40</v>
      </c>
      <c r="I1228" s="10">
        <f>IFNA(VLOOKUP($H1228,'Промокоды'!$A$2:$B$115,2,0),"")</f>
        <v>6</v>
      </c>
      <c r="J1228" s="10" t="str">
        <f>IFNA(VLOOKUP($I1228,'Промокоды'!$E$2:$F$8,2,0),"")</f>
        <v>Реклама в VK</v>
      </c>
      <c r="K1228" s="10">
        <f>IFNA(VLOOKUP($H1228,'Промокоды'!$A$2:$C$115,3,0),"")</f>
        <v>0.2</v>
      </c>
      <c r="L1228" s="13">
        <f t="shared" si="2"/>
        <v>100</v>
      </c>
      <c r="M1228" s="14">
        <v>500.0</v>
      </c>
      <c r="N1228" s="14">
        <f t="shared" si="3"/>
        <v>400</v>
      </c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  <c r="AA1228" s="9"/>
      <c r="AB1228" s="9"/>
      <c r="AC1228" s="9"/>
    </row>
    <row r="1229" ht="15.75" customHeight="1">
      <c r="A1229" s="10">
        <v>1228.0</v>
      </c>
      <c r="B1229" s="10" t="s">
        <v>15</v>
      </c>
      <c r="C1229" s="10" t="str">
        <f>VLOOKUP($E1229,'Определяем вид'!$A$2:$B$16,2,0)</f>
        <v>Услуга</v>
      </c>
      <c r="D1229" s="10" t="s">
        <v>16</v>
      </c>
      <c r="E1229" s="10" t="s">
        <v>21</v>
      </c>
      <c r="F1229" s="11">
        <v>45700.0</v>
      </c>
      <c r="G1229" s="12">
        <f t="shared" si="1"/>
        <v>2</v>
      </c>
      <c r="H1229" s="10"/>
      <c r="I1229" s="10" t="str">
        <f>IFNA(VLOOKUP($H1229,'Промокоды'!$A$2:$B$115,2,0),"")</f>
        <v/>
      </c>
      <c r="J1229" s="10" t="str">
        <f>IFNA(VLOOKUP($I1229,'Промокоды'!$E$2:$F$8,2,0),"")</f>
        <v/>
      </c>
      <c r="K1229" s="10" t="str">
        <f>IFNA(VLOOKUP($H1229,'Промокоды'!$A$2:$C$115,3,0),"")</f>
        <v/>
      </c>
      <c r="L1229" s="13">
        <f t="shared" si="2"/>
        <v>0</v>
      </c>
      <c r="M1229" s="14">
        <v>5500.0</v>
      </c>
      <c r="N1229" s="14">
        <f t="shared" si="3"/>
        <v>5500</v>
      </c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  <c r="Z1229" s="9"/>
      <c r="AA1229" s="9"/>
      <c r="AB1229" s="9"/>
      <c r="AC1229" s="9"/>
    </row>
    <row r="1230" ht="15.75" customHeight="1">
      <c r="A1230" s="10">
        <v>1229.0</v>
      </c>
      <c r="B1230" s="10" t="s">
        <v>15</v>
      </c>
      <c r="C1230" s="10" t="str">
        <f>VLOOKUP($E1230,'Определяем вид'!$A$2:$B$16,2,0)</f>
        <v>Товар</v>
      </c>
      <c r="D1230" s="10" t="s">
        <v>16</v>
      </c>
      <c r="E1230" s="10" t="s">
        <v>28</v>
      </c>
      <c r="F1230" s="11">
        <v>45700.0</v>
      </c>
      <c r="G1230" s="12">
        <f t="shared" si="1"/>
        <v>2</v>
      </c>
      <c r="H1230" s="10"/>
      <c r="I1230" s="10" t="str">
        <f>IFNA(VLOOKUP($H1230,'Промокоды'!$A$2:$B$115,2,0),"")</f>
        <v/>
      </c>
      <c r="J1230" s="10" t="str">
        <f>IFNA(VLOOKUP($I1230,'Промокоды'!$E$2:$F$8,2,0),"")</f>
        <v/>
      </c>
      <c r="K1230" s="10" t="str">
        <f>IFNA(VLOOKUP($H1230,'Промокоды'!$A$2:$C$115,3,0),"")</f>
        <v/>
      </c>
      <c r="L1230" s="13">
        <f t="shared" si="2"/>
        <v>0</v>
      </c>
      <c r="M1230" s="14">
        <v>300.0</v>
      </c>
      <c r="N1230" s="14">
        <f t="shared" si="3"/>
        <v>300</v>
      </c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  <c r="AC1230" s="9"/>
    </row>
    <row r="1231" ht="15.75" customHeight="1">
      <c r="A1231" s="10">
        <v>1230.0</v>
      </c>
      <c r="B1231" s="10" t="s">
        <v>15</v>
      </c>
      <c r="C1231" s="10" t="str">
        <f>VLOOKUP($E1231,'Определяем вид'!$A$2:$B$16,2,0)</f>
        <v>Услуга</v>
      </c>
      <c r="D1231" s="10" t="s">
        <v>19</v>
      </c>
      <c r="E1231" s="10" t="s">
        <v>18</v>
      </c>
      <c r="F1231" s="11">
        <v>45700.0</v>
      </c>
      <c r="G1231" s="12">
        <f t="shared" si="1"/>
        <v>2</v>
      </c>
      <c r="H1231" s="10" t="s">
        <v>41</v>
      </c>
      <c r="I1231" s="10">
        <f>IFNA(VLOOKUP($H1231,'Промокоды'!$A$2:$B$115,2,0),"")</f>
        <v>3</v>
      </c>
      <c r="J1231" s="10" t="str">
        <f>IFNA(VLOOKUP($I1231,'Промокоды'!$E$2:$F$8,2,0),"")</f>
        <v>Поисковые запросы в Яндексе</v>
      </c>
      <c r="K1231" s="10">
        <f>IFNA(VLOOKUP($H1231,'Промокоды'!$A$2:$C$115,3,0),"")</f>
        <v>0.05</v>
      </c>
      <c r="L1231" s="13">
        <f t="shared" si="2"/>
        <v>175</v>
      </c>
      <c r="M1231" s="14">
        <v>3500.0</v>
      </c>
      <c r="N1231" s="14">
        <f t="shared" si="3"/>
        <v>3325</v>
      </c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  <c r="Z1231" s="9"/>
      <c r="AA1231" s="9"/>
      <c r="AB1231" s="9"/>
      <c r="AC1231" s="9"/>
    </row>
    <row r="1232" ht="15.75" customHeight="1">
      <c r="A1232" s="10">
        <v>1231.0</v>
      </c>
      <c r="B1232" s="10" t="s">
        <v>15</v>
      </c>
      <c r="C1232" s="10" t="str">
        <f>VLOOKUP($E1232,'Определяем вид'!$A$2:$B$16,2,0)</f>
        <v>Услуга</v>
      </c>
      <c r="D1232" s="10" t="s">
        <v>19</v>
      </c>
      <c r="E1232" s="10" t="s">
        <v>18</v>
      </c>
      <c r="F1232" s="11">
        <v>45700.0</v>
      </c>
      <c r="G1232" s="12">
        <f t="shared" si="1"/>
        <v>2</v>
      </c>
      <c r="H1232" s="10"/>
      <c r="I1232" s="10" t="str">
        <f>IFNA(VLOOKUP($H1232,'Промокоды'!$A$2:$B$115,2,0),"")</f>
        <v/>
      </c>
      <c r="J1232" s="10" t="str">
        <f>IFNA(VLOOKUP($I1232,'Промокоды'!$E$2:$F$8,2,0),"")</f>
        <v/>
      </c>
      <c r="K1232" s="10" t="str">
        <f>IFNA(VLOOKUP($H1232,'Промокоды'!$A$2:$C$115,3,0),"")</f>
        <v/>
      </c>
      <c r="L1232" s="13">
        <f t="shared" si="2"/>
        <v>0</v>
      </c>
      <c r="M1232" s="14">
        <v>3500.0</v>
      </c>
      <c r="N1232" s="14">
        <f t="shared" si="3"/>
        <v>3500</v>
      </c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  <c r="AA1232" s="9"/>
      <c r="AB1232" s="9"/>
      <c r="AC1232" s="9"/>
    </row>
    <row r="1233" ht="15.75" customHeight="1">
      <c r="A1233" s="10">
        <v>1232.0</v>
      </c>
      <c r="B1233" s="10" t="s">
        <v>15</v>
      </c>
      <c r="C1233" s="10" t="str">
        <f>VLOOKUP($E1233,'Определяем вид'!$A$2:$B$16,2,0)</f>
        <v>Услуга</v>
      </c>
      <c r="D1233" s="10" t="s">
        <v>16</v>
      </c>
      <c r="E1233" s="10" t="s">
        <v>18</v>
      </c>
      <c r="F1233" s="11">
        <v>45700.0</v>
      </c>
      <c r="G1233" s="12">
        <f t="shared" si="1"/>
        <v>2</v>
      </c>
      <c r="H1233" s="10" t="s">
        <v>43</v>
      </c>
      <c r="I1233" s="10">
        <f>IFNA(VLOOKUP($H1233,'Промокоды'!$A$2:$B$115,2,0),"")</f>
        <v>1</v>
      </c>
      <c r="J1233" s="10" t="str">
        <f>IFNA(VLOOKUP($I1233,'Промокоды'!$E$2:$F$8,2,0),"")</f>
        <v>Обещаем скидки</v>
      </c>
      <c r="K1233" s="10">
        <f>IFNA(VLOOKUP($H1233,'Промокоды'!$A$2:$C$115,3,0),"")</f>
        <v>0.1</v>
      </c>
      <c r="L1233" s="13">
        <f t="shared" si="2"/>
        <v>350</v>
      </c>
      <c r="M1233" s="14">
        <v>3500.0</v>
      </c>
      <c r="N1233" s="14">
        <f t="shared" si="3"/>
        <v>3150</v>
      </c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  <c r="Z1233" s="9"/>
      <c r="AA1233" s="9"/>
      <c r="AB1233" s="9"/>
      <c r="AC1233" s="9"/>
    </row>
    <row r="1234" ht="15.75" customHeight="1">
      <c r="A1234" s="10">
        <v>1233.0</v>
      </c>
      <c r="B1234" s="10" t="s">
        <v>15</v>
      </c>
      <c r="C1234" s="10" t="str">
        <f>VLOOKUP($E1234,'Определяем вид'!$A$2:$B$16,2,0)</f>
        <v>Услуга</v>
      </c>
      <c r="D1234" s="10" t="s">
        <v>16</v>
      </c>
      <c r="E1234" s="10" t="s">
        <v>21</v>
      </c>
      <c r="F1234" s="11">
        <v>45700.0</v>
      </c>
      <c r="G1234" s="12">
        <f t="shared" si="1"/>
        <v>2</v>
      </c>
      <c r="H1234" s="10" t="s">
        <v>44</v>
      </c>
      <c r="I1234" s="10">
        <f>IFNA(VLOOKUP($H1234,'Промокоды'!$A$2:$B$115,2,0),"")</f>
        <v>1</v>
      </c>
      <c r="J1234" s="10" t="str">
        <f>IFNA(VLOOKUP($I1234,'Промокоды'!$E$2:$F$8,2,0),"")</f>
        <v>Обещаем скидки</v>
      </c>
      <c r="K1234" s="10">
        <f>IFNA(VLOOKUP($H1234,'Промокоды'!$A$2:$C$115,3,0),"")</f>
        <v>0.1</v>
      </c>
      <c r="L1234" s="13">
        <f t="shared" si="2"/>
        <v>550</v>
      </c>
      <c r="M1234" s="14">
        <v>5500.0</v>
      </c>
      <c r="N1234" s="14">
        <f t="shared" si="3"/>
        <v>4950</v>
      </c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  <c r="AA1234" s="9"/>
      <c r="AB1234" s="9"/>
      <c r="AC1234" s="9"/>
    </row>
    <row r="1235" ht="15.75" customHeight="1">
      <c r="A1235" s="10">
        <v>1234.0</v>
      </c>
      <c r="B1235" s="10" t="s">
        <v>15</v>
      </c>
      <c r="C1235" s="10" t="str">
        <f>VLOOKUP($E1235,'Определяем вид'!$A$2:$B$16,2,0)</f>
        <v>Услуга</v>
      </c>
      <c r="D1235" s="10" t="s">
        <v>16</v>
      </c>
      <c r="E1235" s="10" t="s">
        <v>18</v>
      </c>
      <c r="F1235" s="11">
        <v>45700.0</v>
      </c>
      <c r="G1235" s="12">
        <f t="shared" si="1"/>
        <v>2</v>
      </c>
      <c r="H1235" s="10"/>
      <c r="I1235" s="10" t="str">
        <f>IFNA(VLOOKUP($H1235,'Промокоды'!$A$2:$B$115,2,0),"")</f>
        <v/>
      </c>
      <c r="J1235" s="10" t="str">
        <f>IFNA(VLOOKUP($I1235,'Промокоды'!$E$2:$F$8,2,0),"")</f>
        <v/>
      </c>
      <c r="K1235" s="10" t="str">
        <f>IFNA(VLOOKUP($H1235,'Промокоды'!$A$2:$C$115,3,0),"")</f>
        <v/>
      </c>
      <c r="L1235" s="13">
        <f t="shared" si="2"/>
        <v>0</v>
      </c>
      <c r="M1235" s="14">
        <v>3500.0</v>
      </c>
      <c r="N1235" s="14">
        <f t="shared" si="3"/>
        <v>3500</v>
      </c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  <c r="Z1235" s="9"/>
      <c r="AA1235" s="9"/>
      <c r="AB1235" s="9"/>
      <c r="AC1235" s="9"/>
    </row>
    <row r="1236" ht="15.75" customHeight="1">
      <c r="A1236" s="10">
        <v>1235.0</v>
      </c>
      <c r="B1236" s="10" t="s">
        <v>15</v>
      </c>
      <c r="C1236" s="10" t="str">
        <f>VLOOKUP($E1236,'Определяем вид'!$A$2:$B$16,2,0)</f>
        <v>Услуга</v>
      </c>
      <c r="D1236" s="10" t="s">
        <v>16</v>
      </c>
      <c r="E1236" s="10" t="s">
        <v>17</v>
      </c>
      <c r="F1236" s="11">
        <v>45700.0</v>
      </c>
      <c r="G1236" s="12">
        <f t="shared" si="1"/>
        <v>2</v>
      </c>
      <c r="H1236" s="10" t="s">
        <v>45</v>
      </c>
      <c r="I1236" s="10">
        <f>IFNA(VLOOKUP($H1236,'Промокоды'!$A$2:$B$115,2,0),"")</f>
        <v>2</v>
      </c>
      <c r="J1236" s="10" t="str">
        <f>IFNA(VLOOKUP($I1236,'Промокоды'!$E$2:$F$8,2,0),"")</f>
        <v>Поисковые запросы в Гугле</v>
      </c>
      <c r="K1236" s="10">
        <f>IFNA(VLOOKUP($H1236,'Промокоды'!$A$2:$C$115,3,0),"")</f>
        <v>0.1</v>
      </c>
      <c r="L1236" s="13">
        <f t="shared" si="2"/>
        <v>450</v>
      </c>
      <c r="M1236" s="14">
        <v>4500.0</v>
      </c>
      <c r="N1236" s="14">
        <f t="shared" si="3"/>
        <v>4050</v>
      </c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  <c r="AA1236" s="9"/>
      <c r="AB1236" s="9"/>
      <c r="AC1236" s="9"/>
    </row>
    <row r="1237" ht="15.75" customHeight="1">
      <c r="A1237" s="10">
        <v>1236.0</v>
      </c>
      <c r="B1237" s="10" t="s">
        <v>25</v>
      </c>
      <c r="C1237" s="10" t="str">
        <f>VLOOKUP($E1237,'Определяем вид'!$A$2:$B$16,2,0)</f>
        <v>Товар</v>
      </c>
      <c r="D1237" s="10" t="s">
        <v>16</v>
      </c>
      <c r="E1237" s="10" t="s">
        <v>30</v>
      </c>
      <c r="F1237" s="11">
        <v>45700.0</v>
      </c>
      <c r="G1237" s="12">
        <f t="shared" si="1"/>
        <v>2</v>
      </c>
      <c r="H1237" s="10"/>
      <c r="I1237" s="10" t="str">
        <f>IFNA(VLOOKUP($H1237,'Промокоды'!$A$2:$B$115,2,0),"")</f>
        <v/>
      </c>
      <c r="J1237" s="10" t="str">
        <f>IFNA(VLOOKUP($I1237,'Промокоды'!$E$2:$F$8,2,0),"")</f>
        <v/>
      </c>
      <c r="K1237" s="10" t="str">
        <f>IFNA(VLOOKUP($H1237,'Промокоды'!$A$2:$C$115,3,0),"")</f>
        <v/>
      </c>
      <c r="L1237" s="13">
        <f t="shared" si="2"/>
        <v>0</v>
      </c>
      <c r="M1237" s="14">
        <v>300.0</v>
      </c>
      <c r="N1237" s="14">
        <f t="shared" si="3"/>
        <v>300</v>
      </c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  <c r="Z1237" s="9"/>
      <c r="AA1237" s="9"/>
      <c r="AB1237" s="9"/>
      <c r="AC1237" s="9"/>
    </row>
    <row r="1238" ht="15.75" customHeight="1">
      <c r="A1238" s="10">
        <v>1237.0</v>
      </c>
      <c r="B1238" s="10" t="s">
        <v>15</v>
      </c>
      <c r="C1238" s="10" t="str">
        <f>VLOOKUP($E1238,'Определяем вид'!$A$2:$B$16,2,0)</f>
        <v>Услуга</v>
      </c>
      <c r="D1238" s="10" t="s">
        <v>16</v>
      </c>
      <c r="E1238" s="10" t="s">
        <v>18</v>
      </c>
      <c r="F1238" s="11">
        <v>45700.0</v>
      </c>
      <c r="G1238" s="12">
        <f t="shared" si="1"/>
        <v>2</v>
      </c>
      <c r="H1238" s="10"/>
      <c r="I1238" s="10" t="str">
        <f>IFNA(VLOOKUP($H1238,'Промокоды'!$A$2:$B$115,2,0),"")</f>
        <v/>
      </c>
      <c r="J1238" s="10" t="str">
        <f>IFNA(VLOOKUP($I1238,'Промокоды'!$E$2:$F$8,2,0),"")</f>
        <v/>
      </c>
      <c r="K1238" s="10" t="str">
        <f>IFNA(VLOOKUP($H1238,'Промокоды'!$A$2:$C$115,3,0),"")</f>
        <v/>
      </c>
      <c r="L1238" s="13">
        <f t="shared" si="2"/>
        <v>0</v>
      </c>
      <c r="M1238" s="14">
        <v>3500.0</v>
      </c>
      <c r="N1238" s="14">
        <f t="shared" si="3"/>
        <v>3500</v>
      </c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  <c r="AA1238" s="9"/>
      <c r="AB1238" s="9"/>
      <c r="AC1238" s="9"/>
    </row>
    <row r="1239" ht="15.75" customHeight="1">
      <c r="A1239" s="10">
        <v>1238.0</v>
      </c>
      <c r="B1239" s="10" t="s">
        <v>15</v>
      </c>
      <c r="C1239" s="10" t="str">
        <f>VLOOKUP($E1239,'Определяем вид'!$A$2:$B$16,2,0)</f>
        <v>Товар</v>
      </c>
      <c r="D1239" s="10" t="s">
        <v>16</v>
      </c>
      <c r="E1239" s="10" t="s">
        <v>28</v>
      </c>
      <c r="F1239" s="11">
        <v>45700.0</v>
      </c>
      <c r="G1239" s="12">
        <f t="shared" si="1"/>
        <v>2</v>
      </c>
      <c r="H1239" s="10"/>
      <c r="I1239" s="10" t="str">
        <f>IFNA(VLOOKUP($H1239,'Промокоды'!$A$2:$B$115,2,0),"")</f>
        <v/>
      </c>
      <c r="J1239" s="10" t="str">
        <f>IFNA(VLOOKUP($I1239,'Промокоды'!$E$2:$F$8,2,0),"")</f>
        <v/>
      </c>
      <c r="K1239" s="10" t="str">
        <f>IFNA(VLOOKUP($H1239,'Промокоды'!$A$2:$C$115,3,0),"")</f>
        <v/>
      </c>
      <c r="L1239" s="13">
        <f t="shared" si="2"/>
        <v>0</v>
      </c>
      <c r="M1239" s="14">
        <v>300.0</v>
      </c>
      <c r="N1239" s="14">
        <f t="shared" si="3"/>
        <v>300</v>
      </c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  <c r="Z1239" s="9"/>
      <c r="AA1239" s="9"/>
      <c r="AB1239" s="9"/>
      <c r="AC1239" s="9"/>
    </row>
    <row r="1240" ht="15.75" customHeight="1">
      <c r="A1240" s="10">
        <v>1239.0</v>
      </c>
      <c r="B1240" s="10" t="s">
        <v>15</v>
      </c>
      <c r="C1240" s="10" t="str">
        <f>VLOOKUP($E1240,'Определяем вид'!$A$2:$B$16,2,0)</f>
        <v>Услуга</v>
      </c>
      <c r="D1240" s="10" t="s">
        <v>16</v>
      </c>
      <c r="E1240" s="10" t="s">
        <v>18</v>
      </c>
      <c r="F1240" s="11">
        <v>45700.0</v>
      </c>
      <c r="G1240" s="12">
        <f t="shared" si="1"/>
        <v>2</v>
      </c>
      <c r="H1240" s="10"/>
      <c r="I1240" s="10" t="str">
        <f>IFNA(VLOOKUP($H1240,'Промокоды'!$A$2:$B$115,2,0),"")</f>
        <v/>
      </c>
      <c r="J1240" s="10" t="str">
        <f>IFNA(VLOOKUP($I1240,'Промокоды'!$E$2:$F$8,2,0),"")</f>
        <v/>
      </c>
      <c r="K1240" s="10" t="str">
        <f>IFNA(VLOOKUP($H1240,'Промокоды'!$A$2:$C$115,3,0),"")</f>
        <v/>
      </c>
      <c r="L1240" s="13">
        <f t="shared" si="2"/>
        <v>0</v>
      </c>
      <c r="M1240" s="14">
        <v>3500.0</v>
      </c>
      <c r="N1240" s="14">
        <f t="shared" si="3"/>
        <v>3500</v>
      </c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  <c r="AA1240" s="9"/>
      <c r="AB1240" s="9"/>
      <c r="AC1240" s="9"/>
    </row>
    <row r="1241" ht="15.75" customHeight="1">
      <c r="A1241" s="10">
        <v>1240.0</v>
      </c>
      <c r="B1241" s="10" t="s">
        <v>15</v>
      </c>
      <c r="C1241" s="10" t="str">
        <f>VLOOKUP($E1241,'Определяем вид'!$A$2:$B$16,2,0)</f>
        <v>Услуга</v>
      </c>
      <c r="D1241" s="10" t="s">
        <v>19</v>
      </c>
      <c r="E1241" s="10" t="s">
        <v>17</v>
      </c>
      <c r="F1241" s="11">
        <v>45700.0</v>
      </c>
      <c r="G1241" s="12">
        <f t="shared" si="1"/>
        <v>2</v>
      </c>
      <c r="H1241" s="10" t="s">
        <v>46</v>
      </c>
      <c r="I1241" s="10">
        <f>IFNA(VLOOKUP($H1241,'Промокоды'!$A$2:$B$115,2,0),"")</f>
        <v>1</v>
      </c>
      <c r="J1241" s="10" t="str">
        <f>IFNA(VLOOKUP($I1241,'Промокоды'!$E$2:$F$8,2,0),"")</f>
        <v>Обещаем скидки</v>
      </c>
      <c r="K1241" s="10">
        <f>IFNA(VLOOKUP($H1241,'Промокоды'!$A$2:$C$115,3,0),"")</f>
        <v>0.1</v>
      </c>
      <c r="L1241" s="13">
        <f t="shared" si="2"/>
        <v>450</v>
      </c>
      <c r="M1241" s="14">
        <v>4500.0</v>
      </c>
      <c r="N1241" s="14">
        <f t="shared" si="3"/>
        <v>4050</v>
      </c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  <c r="Z1241" s="9"/>
      <c r="AA1241" s="9"/>
      <c r="AB1241" s="9"/>
      <c r="AC1241" s="9"/>
    </row>
    <row r="1242" ht="15.75" customHeight="1">
      <c r="A1242" s="10">
        <v>1241.0</v>
      </c>
      <c r="B1242" s="10" t="s">
        <v>15</v>
      </c>
      <c r="C1242" s="10" t="str">
        <f>VLOOKUP($E1242,'Определяем вид'!$A$2:$B$16,2,0)</f>
        <v>Услуга</v>
      </c>
      <c r="D1242" s="10" t="s">
        <v>16</v>
      </c>
      <c r="E1242" s="10" t="s">
        <v>17</v>
      </c>
      <c r="F1242" s="11">
        <v>45700.0</v>
      </c>
      <c r="G1242" s="12">
        <f t="shared" si="1"/>
        <v>2</v>
      </c>
      <c r="H1242" s="10"/>
      <c r="I1242" s="10" t="str">
        <f>IFNA(VLOOKUP($H1242,'Промокоды'!$A$2:$B$115,2,0),"")</f>
        <v/>
      </c>
      <c r="J1242" s="10" t="str">
        <f>IFNA(VLOOKUP($I1242,'Промокоды'!$E$2:$F$8,2,0),"")</f>
        <v/>
      </c>
      <c r="K1242" s="10" t="str">
        <f>IFNA(VLOOKUP($H1242,'Промокоды'!$A$2:$C$115,3,0),"")</f>
        <v/>
      </c>
      <c r="L1242" s="13">
        <f t="shared" si="2"/>
        <v>0</v>
      </c>
      <c r="M1242" s="14">
        <v>4500.0</v>
      </c>
      <c r="N1242" s="14">
        <f t="shared" si="3"/>
        <v>4500</v>
      </c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</row>
    <row r="1243" ht="15.75" customHeight="1">
      <c r="A1243" s="10">
        <v>1242.0</v>
      </c>
      <c r="B1243" s="10" t="s">
        <v>25</v>
      </c>
      <c r="C1243" s="10" t="str">
        <f>VLOOKUP($E1243,'Определяем вид'!$A$2:$B$16,2,0)</f>
        <v>Товар</v>
      </c>
      <c r="D1243" s="10" t="s">
        <v>16</v>
      </c>
      <c r="E1243" s="10" t="s">
        <v>33</v>
      </c>
      <c r="F1243" s="11">
        <v>45700.0</v>
      </c>
      <c r="G1243" s="12">
        <f t="shared" si="1"/>
        <v>2</v>
      </c>
      <c r="H1243" s="10"/>
      <c r="I1243" s="10" t="str">
        <f>IFNA(VLOOKUP($H1243,'Промокоды'!$A$2:$B$115,2,0),"")</f>
        <v/>
      </c>
      <c r="J1243" s="10" t="str">
        <f>IFNA(VLOOKUP($I1243,'Промокоды'!$E$2:$F$8,2,0),"")</f>
        <v/>
      </c>
      <c r="K1243" s="10" t="str">
        <f>IFNA(VLOOKUP($H1243,'Промокоды'!$A$2:$C$115,3,0),"")</f>
        <v/>
      </c>
      <c r="L1243" s="13">
        <f t="shared" si="2"/>
        <v>0</v>
      </c>
      <c r="M1243" s="14">
        <v>1000.0</v>
      </c>
      <c r="N1243" s="14">
        <f t="shared" si="3"/>
        <v>1000</v>
      </c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  <c r="Z1243" s="9"/>
      <c r="AA1243" s="9"/>
      <c r="AB1243" s="9"/>
      <c r="AC1243" s="9"/>
    </row>
    <row r="1244" ht="15.75" customHeight="1">
      <c r="A1244" s="10">
        <v>1243.0</v>
      </c>
      <c r="B1244" s="10" t="s">
        <v>15</v>
      </c>
      <c r="C1244" s="10" t="str">
        <f>VLOOKUP($E1244,'Определяем вид'!$A$2:$B$16,2,0)</f>
        <v>Товар</v>
      </c>
      <c r="D1244" s="10" t="s">
        <v>16</v>
      </c>
      <c r="E1244" s="10" t="s">
        <v>28</v>
      </c>
      <c r="F1244" s="11">
        <v>45700.0</v>
      </c>
      <c r="G1244" s="12">
        <f t="shared" si="1"/>
        <v>2</v>
      </c>
      <c r="H1244" s="10"/>
      <c r="I1244" s="10" t="str">
        <f>IFNA(VLOOKUP($H1244,'Промокоды'!$A$2:$B$115,2,0),"")</f>
        <v/>
      </c>
      <c r="J1244" s="10" t="str">
        <f>IFNA(VLOOKUP($I1244,'Промокоды'!$E$2:$F$8,2,0),"")</f>
        <v/>
      </c>
      <c r="K1244" s="10" t="str">
        <f>IFNA(VLOOKUP($H1244,'Промокоды'!$A$2:$C$115,3,0),"")</f>
        <v/>
      </c>
      <c r="L1244" s="13">
        <f t="shared" si="2"/>
        <v>0</v>
      </c>
      <c r="M1244" s="14">
        <v>300.0</v>
      </c>
      <c r="N1244" s="14">
        <f t="shared" si="3"/>
        <v>300</v>
      </c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  <c r="AA1244" s="9"/>
      <c r="AB1244" s="9"/>
      <c r="AC1244" s="9"/>
    </row>
    <row r="1245" ht="15.75" customHeight="1">
      <c r="A1245" s="10">
        <v>1244.0</v>
      </c>
      <c r="B1245" s="10" t="s">
        <v>15</v>
      </c>
      <c r="C1245" s="10" t="str">
        <f>VLOOKUP($E1245,'Определяем вид'!$A$2:$B$16,2,0)</f>
        <v>Услуга</v>
      </c>
      <c r="D1245" s="10" t="s">
        <v>16</v>
      </c>
      <c r="E1245" s="10" t="s">
        <v>18</v>
      </c>
      <c r="F1245" s="11">
        <v>45700.0</v>
      </c>
      <c r="G1245" s="12">
        <f t="shared" si="1"/>
        <v>2</v>
      </c>
      <c r="H1245" s="10"/>
      <c r="I1245" s="10" t="str">
        <f>IFNA(VLOOKUP($H1245,'Промокоды'!$A$2:$B$115,2,0),"")</f>
        <v/>
      </c>
      <c r="J1245" s="10" t="str">
        <f>IFNA(VLOOKUP($I1245,'Промокоды'!$E$2:$F$8,2,0),"")</f>
        <v/>
      </c>
      <c r="K1245" s="10" t="str">
        <f>IFNA(VLOOKUP($H1245,'Промокоды'!$A$2:$C$115,3,0),"")</f>
        <v/>
      </c>
      <c r="L1245" s="13">
        <f t="shared" si="2"/>
        <v>0</v>
      </c>
      <c r="M1245" s="14">
        <v>3500.0</v>
      </c>
      <c r="N1245" s="14">
        <f t="shared" si="3"/>
        <v>3500</v>
      </c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  <c r="Z1245" s="9"/>
      <c r="AA1245" s="9"/>
      <c r="AB1245" s="9"/>
      <c r="AC1245" s="9"/>
    </row>
    <row r="1246" ht="15.75" customHeight="1">
      <c r="A1246" s="10">
        <v>1245.0</v>
      </c>
      <c r="B1246" s="10" t="s">
        <v>15</v>
      </c>
      <c r="C1246" s="10" t="str">
        <f>VLOOKUP($E1246,'Определяем вид'!$A$2:$B$16,2,0)</f>
        <v>Услуга</v>
      </c>
      <c r="D1246" s="10" t="s">
        <v>16</v>
      </c>
      <c r="E1246" s="10" t="s">
        <v>18</v>
      </c>
      <c r="F1246" s="11">
        <v>45701.0</v>
      </c>
      <c r="G1246" s="12">
        <f t="shared" si="1"/>
        <v>2</v>
      </c>
      <c r="H1246" s="10"/>
      <c r="I1246" s="10" t="str">
        <f>IFNA(VLOOKUP($H1246,'Промокоды'!$A$2:$B$115,2,0),"")</f>
        <v/>
      </c>
      <c r="J1246" s="10" t="str">
        <f>IFNA(VLOOKUP($I1246,'Промокоды'!$E$2:$F$8,2,0),"")</f>
        <v/>
      </c>
      <c r="K1246" s="10" t="str">
        <f>IFNA(VLOOKUP($H1246,'Промокоды'!$A$2:$C$115,3,0),"")</f>
        <v/>
      </c>
      <c r="L1246" s="13">
        <f t="shared" si="2"/>
        <v>0</v>
      </c>
      <c r="M1246" s="14">
        <v>3500.0</v>
      </c>
      <c r="N1246" s="14">
        <f t="shared" si="3"/>
        <v>3500</v>
      </c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  <c r="AA1246" s="9"/>
      <c r="AB1246" s="9"/>
      <c r="AC1246" s="9"/>
    </row>
    <row r="1247" ht="15.75" customHeight="1">
      <c r="A1247" s="10">
        <v>1246.0</v>
      </c>
      <c r="B1247" s="10" t="s">
        <v>25</v>
      </c>
      <c r="C1247" s="10" t="str">
        <f>VLOOKUP($E1247,'Определяем вид'!$A$2:$B$16,2,0)</f>
        <v>Товар</v>
      </c>
      <c r="D1247" s="10" t="s">
        <v>16</v>
      </c>
      <c r="E1247" s="10" t="s">
        <v>35</v>
      </c>
      <c r="F1247" s="11">
        <v>45701.0</v>
      </c>
      <c r="G1247" s="12">
        <f t="shared" si="1"/>
        <v>2</v>
      </c>
      <c r="H1247" s="10"/>
      <c r="I1247" s="10" t="str">
        <f>IFNA(VLOOKUP($H1247,'Промокоды'!$A$2:$B$115,2,0),"")</f>
        <v/>
      </c>
      <c r="J1247" s="10" t="str">
        <f>IFNA(VLOOKUP($I1247,'Промокоды'!$E$2:$F$8,2,0),"")</f>
        <v/>
      </c>
      <c r="K1247" s="10" t="str">
        <f>IFNA(VLOOKUP($H1247,'Промокоды'!$A$2:$C$115,3,0),"")</f>
        <v/>
      </c>
      <c r="L1247" s="13">
        <f t="shared" si="2"/>
        <v>0</v>
      </c>
      <c r="M1247" s="14">
        <v>500.0</v>
      </c>
      <c r="N1247" s="14">
        <f t="shared" si="3"/>
        <v>500</v>
      </c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  <c r="Z1247" s="9"/>
      <c r="AA1247" s="9"/>
      <c r="AB1247" s="9"/>
      <c r="AC1247" s="9"/>
    </row>
    <row r="1248" ht="15.75" customHeight="1">
      <c r="A1248" s="10">
        <v>1247.0</v>
      </c>
      <c r="B1248" s="10" t="s">
        <v>15</v>
      </c>
      <c r="C1248" s="10" t="str">
        <f>VLOOKUP($E1248,'Определяем вид'!$A$2:$B$16,2,0)</f>
        <v>Услуга</v>
      </c>
      <c r="D1248" s="10" t="s">
        <v>19</v>
      </c>
      <c r="E1248" s="10" t="s">
        <v>17</v>
      </c>
      <c r="F1248" s="11">
        <v>45701.0</v>
      </c>
      <c r="G1248" s="12">
        <f t="shared" si="1"/>
        <v>2</v>
      </c>
      <c r="H1248" s="10" t="s">
        <v>47</v>
      </c>
      <c r="I1248" s="10">
        <f>IFNA(VLOOKUP($H1248,'Промокоды'!$A$2:$B$115,2,0),"")</f>
        <v>3</v>
      </c>
      <c r="J1248" s="10" t="str">
        <f>IFNA(VLOOKUP($I1248,'Промокоды'!$E$2:$F$8,2,0),"")</f>
        <v>Поисковые запросы в Яндексе</v>
      </c>
      <c r="K1248" s="10">
        <f>IFNA(VLOOKUP($H1248,'Промокоды'!$A$2:$C$115,3,0),"")</f>
        <v>0.05</v>
      </c>
      <c r="L1248" s="13">
        <f t="shared" si="2"/>
        <v>225</v>
      </c>
      <c r="M1248" s="14">
        <v>4500.0</v>
      </c>
      <c r="N1248" s="14">
        <f t="shared" si="3"/>
        <v>4275</v>
      </c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  <c r="AA1248" s="9"/>
      <c r="AB1248" s="9"/>
      <c r="AC1248" s="9"/>
    </row>
    <row r="1249" ht="15.75" customHeight="1">
      <c r="A1249" s="10">
        <v>1248.0</v>
      </c>
      <c r="B1249" s="10" t="s">
        <v>15</v>
      </c>
      <c r="C1249" s="10" t="str">
        <f>VLOOKUP($E1249,'Определяем вид'!$A$2:$B$16,2,0)</f>
        <v>Услуга</v>
      </c>
      <c r="D1249" s="10" t="s">
        <v>16</v>
      </c>
      <c r="E1249" s="10" t="s">
        <v>21</v>
      </c>
      <c r="F1249" s="11">
        <v>45701.0</v>
      </c>
      <c r="G1249" s="12">
        <f t="shared" si="1"/>
        <v>2</v>
      </c>
      <c r="H1249" s="10"/>
      <c r="I1249" s="10" t="str">
        <f>IFNA(VLOOKUP($H1249,'Промокоды'!$A$2:$B$115,2,0),"")</f>
        <v/>
      </c>
      <c r="J1249" s="10" t="str">
        <f>IFNA(VLOOKUP($I1249,'Промокоды'!$E$2:$F$8,2,0),"")</f>
        <v/>
      </c>
      <c r="K1249" s="10" t="str">
        <f>IFNA(VLOOKUP($H1249,'Промокоды'!$A$2:$C$115,3,0),"")</f>
        <v/>
      </c>
      <c r="L1249" s="13">
        <f t="shared" si="2"/>
        <v>0</v>
      </c>
      <c r="M1249" s="14">
        <v>5500.0</v>
      </c>
      <c r="N1249" s="14">
        <f t="shared" si="3"/>
        <v>5500</v>
      </c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  <c r="Z1249" s="9"/>
      <c r="AA1249" s="9"/>
      <c r="AB1249" s="9"/>
      <c r="AC1249" s="9"/>
    </row>
    <row r="1250" ht="15.75" customHeight="1">
      <c r="A1250" s="10">
        <v>1249.0</v>
      </c>
      <c r="B1250" s="10" t="s">
        <v>15</v>
      </c>
      <c r="C1250" s="10" t="str">
        <f>VLOOKUP($E1250,'Определяем вид'!$A$2:$B$16,2,0)</f>
        <v>Услуга</v>
      </c>
      <c r="D1250" s="10" t="s">
        <v>16</v>
      </c>
      <c r="E1250" s="10" t="s">
        <v>21</v>
      </c>
      <c r="F1250" s="11">
        <v>45701.0</v>
      </c>
      <c r="G1250" s="12">
        <f t="shared" si="1"/>
        <v>2</v>
      </c>
      <c r="H1250" s="10"/>
      <c r="I1250" s="10" t="str">
        <f>IFNA(VLOOKUP($H1250,'Промокоды'!$A$2:$B$115,2,0),"")</f>
        <v/>
      </c>
      <c r="J1250" s="10" t="str">
        <f>IFNA(VLOOKUP($I1250,'Промокоды'!$E$2:$F$8,2,0),"")</f>
        <v/>
      </c>
      <c r="K1250" s="10" t="str">
        <f>IFNA(VLOOKUP($H1250,'Промокоды'!$A$2:$C$115,3,0),"")</f>
        <v/>
      </c>
      <c r="L1250" s="13">
        <f t="shared" si="2"/>
        <v>0</v>
      </c>
      <c r="M1250" s="14">
        <v>5500.0</v>
      </c>
      <c r="N1250" s="14">
        <f t="shared" si="3"/>
        <v>5500</v>
      </c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</row>
    <row r="1251" ht="15.75" customHeight="1">
      <c r="A1251" s="10">
        <v>1250.0</v>
      </c>
      <c r="B1251" s="10" t="s">
        <v>15</v>
      </c>
      <c r="C1251" s="10" t="str">
        <f>VLOOKUP($E1251,'Определяем вид'!$A$2:$B$16,2,0)</f>
        <v>Товар</v>
      </c>
      <c r="D1251" s="10" t="s">
        <v>19</v>
      </c>
      <c r="E1251" s="10" t="s">
        <v>23</v>
      </c>
      <c r="F1251" s="11">
        <v>45701.0</v>
      </c>
      <c r="G1251" s="12">
        <f t="shared" si="1"/>
        <v>2</v>
      </c>
      <c r="H1251" s="10"/>
      <c r="I1251" s="10" t="str">
        <f>IFNA(VLOOKUP($H1251,'Промокоды'!$A$2:$B$115,2,0),"")</f>
        <v/>
      </c>
      <c r="J1251" s="10" t="str">
        <f>IFNA(VLOOKUP($I1251,'Промокоды'!$E$2:$F$8,2,0),"")</f>
        <v/>
      </c>
      <c r="K1251" s="10" t="str">
        <f>IFNA(VLOOKUP($H1251,'Промокоды'!$A$2:$C$115,3,0),"")</f>
        <v/>
      </c>
      <c r="L1251" s="13">
        <f t="shared" si="2"/>
        <v>0</v>
      </c>
      <c r="M1251" s="14">
        <v>1000.0</v>
      </c>
      <c r="N1251" s="14">
        <f t="shared" si="3"/>
        <v>1000</v>
      </c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</row>
    <row r="1252" ht="15.75" customHeight="1">
      <c r="A1252" s="10">
        <v>1251.0</v>
      </c>
      <c r="B1252" s="10" t="s">
        <v>15</v>
      </c>
      <c r="C1252" s="10" t="str">
        <f>VLOOKUP($E1252,'Определяем вид'!$A$2:$B$16,2,0)</f>
        <v>Товар</v>
      </c>
      <c r="D1252" s="10" t="s">
        <v>16</v>
      </c>
      <c r="E1252" s="10" t="s">
        <v>23</v>
      </c>
      <c r="F1252" s="11">
        <v>45701.0</v>
      </c>
      <c r="G1252" s="12">
        <f t="shared" si="1"/>
        <v>2</v>
      </c>
      <c r="H1252" s="10"/>
      <c r="I1252" s="10" t="str">
        <f>IFNA(VLOOKUP($H1252,'Промокоды'!$A$2:$B$115,2,0),"")</f>
        <v/>
      </c>
      <c r="J1252" s="10" t="str">
        <f>IFNA(VLOOKUP($I1252,'Промокоды'!$E$2:$F$8,2,0),"")</f>
        <v/>
      </c>
      <c r="K1252" s="10" t="str">
        <f>IFNA(VLOOKUP($H1252,'Промокоды'!$A$2:$C$115,3,0),"")</f>
        <v/>
      </c>
      <c r="L1252" s="13">
        <f t="shared" si="2"/>
        <v>0</v>
      </c>
      <c r="M1252" s="14">
        <v>1000.0</v>
      </c>
      <c r="N1252" s="14">
        <f t="shared" si="3"/>
        <v>1000</v>
      </c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  <c r="AA1252" s="9"/>
      <c r="AB1252" s="9"/>
      <c r="AC1252" s="9"/>
    </row>
    <row r="1253" ht="15.75" customHeight="1">
      <c r="A1253" s="10">
        <v>1252.0</v>
      </c>
      <c r="B1253" s="10" t="s">
        <v>15</v>
      </c>
      <c r="C1253" s="10" t="str">
        <f>VLOOKUP($E1253,'Определяем вид'!$A$2:$B$16,2,0)</f>
        <v>Услуга</v>
      </c>
      <c r="D1253" s="10" t="s">
        <v>19</v>
      </c>
      <c r="E1253" s="10" t="s">
        <v>17</v>
      </c>
      <c r="F1253" s="11">
        <v>45701.0</v>
      </c>
      <c r="G1253" s="12">
        <f t="shared" si="1"/>
        <v>2</v>
      </c>
      <c r="H1253" s="10"/>
      <c r="I1253" s="10" t="str">
        <f>IFNA(VLOOKUP($H1253,'Промокоды'!$A$2:$B$115,2,0),"")</f>
        <v/>
      </c>
      <c r="J1253" s="10" t="str">
        <f>IFNA(VLOOKUP($I1253,'Промокоды'!$E$2:$F$8,2,0),"")</f>
        <v/>
      </c>
      <c r="K1253" s="10" t="str">
        <f>IFNA(VLOOKUP($H1253,'Промокоды'!$A$2:$C$115,3,0),"")</f>
        <v/>
      </c>
      <c r="L1253" s="13">
        <f t="shared" si="2"/>
        <v>0</v>
      </c>
      <c r="M1253" s="14">
        <v>4500.0</v>
      </c>
      <c r="N1253" s="14">
        <f t="shared" si="3"/>
        <v>4500</v>
      </c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  <c r="Z1253" s="9"/>
      <c r="AA1253" s="9"/>
      <c r="AB1253" s="9"/>
      <c r="AC1253" s="9"/>
    </row>
    <row r="1254" ht="15.75" customHeight="1">
      <c r="A1254" s="10">
        <v>1253.0</v>
      </c>
      <c r="B1254" s="10" t="s">
        <v>15</v>
      </c>
      <c r="C1254" s="10" t="str">
        <f>VLOOKUP($E1254,'Определяем вид'!$A$2:$B$16,2,0)</f>
        <v>Услуга</v>
      </c>
      <c r="D1254" s="10" t="s">
        <v>16</v>
      </c>
      <c r="E1254" s="10" t="s">
        <v>17</v>
      </c>
      <c r="F1254" s="11">
        <v>45701.0</v>
      </c>
      <c r="G1254" s="12">
        <f t="shared" si="1"/>
        <v>2</v>
      </c>
      <c r="H1254" s="10" t="s">
        <v>48</v>
      </c>
      <c r="I1254" s="10">
        <f>IFNA(VLOOKUP($H1254,'Промокоды'!$A$2:$B$115,2,0),"")</f>
        <v>7</v>
      </c>
      <c r="J1254" s="10" t="str">
        <f>IFNA(VLOOKUP($I1254,'Промокоды'!$E$2:$F$8,2,0),"")</f>
        <v>Сторис в VK</v>
      </c>
      <c r="K1254" s="10">
        <f>IFNA(VLOOKUP($H1254,'Промокоды'!$A$2:$C$115,3,0),"")</f>
        <v>0.15</v>
      </c>
      <c r="L1254" s="13">
        <f t="shared" si="2"/>
        <v>675</v>
      </c>
      <c r="M1254" s="14">
        <v>4500.0</v>
      </c>
      <c r="N1254" s="14">
        <f t="shared" si="3"/>
        <v>3825</v>
      </c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  <c r="AA1254" s="9"/>
      <c r="AB1254" s="9"/>
      <c r="AC1254" s="9"/>
    </row>
    <row r="1255" ht="15.75" customHeight="1">
      <c r="A1255" s="10">
        <v>1254.0</v>
      </c>
      <c r="B1255" s="10" t="s">
        <v>15</v>
      </c>
      <c r="C1255" s="10" t="str">
        <f>VLOOKUP($E1255,'Определяем вид'!$A$2:$B$16,2,0)</f>
        <v>Товар</v>
      </c>
      <c r="D1255" s="10" t="s">
        <v>19</v>
      </c>
      <c r="E1255" s="10" t="s">
        <v>28</v>
      </c>
      <c r="F1255" s="11">
        <v>45701.0</v>
      </c>
      <c r="G1255" s="12">
        <f t="shared" si="1"/>
        <v>2</v>
      </c>
      <c r="H1255" s="10"/>
      <c r="I1255" s="10" t="str">
        <f>IFNA(VLOOKUP($H1255,'Промокоды'!$A$2:$B$115,2,0),"")</f>
        <v/>
      </c>
      <c r="J1255" s="10" t="str">
        <f>IFNA(VLOOKUP($I1255,'Промокоды'!$E$2:$F$8,2,0),"")</f>
        <v/>
      </c>
      <c r="K1255" s="10" t="str">
        <f>IFNA(VLOOKUP($H1255,'Промокоды'!$A$2:$C$115,3,0),"")</f>
        <v/>
      </c>
      <c r="L1255" s="13">
        <f t="shared" si="2"/>
        <v>0</v>
      </c>
      <c r="M1255" s="14">
        <v>300.0</v>
      </c>
      <c r="N1255" s="14">
        <f t="shared" si="3"/>
        <v>300</v>
      </c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  <c r="Z1255" s="9"/>
      <c r="AA1255" s="9"/>
      <c r="AB1255" s="9"/>
      <c r="AC1255" s="9"/>
    </row>
    <row r="1256" ht="15.75" customHeight="1">
      <c r="A1256" s="10">
        <v>1255.0</v>
      </c>
      <c r="B1256" s="10" t="s">
        <v>25</v>
      </c>
      <c r="C1256" s="10" t="str">
        <f>VLOOKUP($E1256,'Определяем вид'!$A$2:$B$16,2,0)</f>
        <v>Товар</v>
      </c>
      <c r="D1256" s="16" t="s">
        <v>16</v>
      </c>
      <c r="E1256" s="10" t="s">
        <v>33</v>
      </c>
      <c r="F1256" s="11">
        <v>45701.0</v>
      </c>
      <c r="G1256" s="12">
        <f t="shared" si="1"/>
        <v>2</v>
      </c>
      <c r="H1256" s="10"/>
      <c r="I1256" s="10" t="str">
        <f>IFNA(VLOOKUP($H1256,'Промокоды'!$A$2:$B$115,2,0),"")</f>
        <v/>
      </c>
      <c r="J1256" s="10" t="str">
        <f>IFNA(VLOOKUP($I1256,'Промокоды'!$E$2:$F$8,2,0),"")</f>
        <v/>
      </c>
      <c r="K1256" s="10" t="str">
        <f>IFNA(VLOOKUP($H1256,'Промокоды'!$A$2:$C$115,3,0),"")</f>
        <v/>
      </c>
      <c r="L1256" s="13">
        <f t="shared" si="2"/>
        <v>0</v>
      </c>
      <c r="M1256" s="14">
        <v>1000.0</v>
      </c>
      <c r="N1256" s="14">
        <f t="shared" si="3"/>
        <v>1000</v>
      </c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  <c r="AA1256" s="9"/>
      <c r="AB1256" s="9"/>
      <c r="AC1256" s="9"/>
    </row>
    <row r="1257" ht="15.75" customHeight="1">
      <c r="A1257" s="10">
        <v>1256.0</v>
      </c>
      <c r="B1257" s="10" t="s">
        <v>15</v>
      </c>
      <c r="C1257" s="10" t="str">
        <f>VLOOKUP($E1257,'Определяем вид'!$A$2:$B$16,2,0)</f>
        <v>Услуга</v>
      </c>
      <c r="D1257" s="10" t="s">
        <v>19</v>
      </c>
      <c r="E1257" s="10" t="s">
        <v>17</v>
      </c>
      <c r="F1257" s="11">
        <v>45701.0</v>
      </c>
      <c r="G1257" s="12">
        <f t="shared" si="1"/>
        <v>2</v>
      </c>
      <c r="H1257" s="10"/>
      <c r="I1257" s="10" t="str">
        <f>IFNA(VLOOKUP($H1257,'Промокоды'!$A$2:$B$115,2,0),"")</f>
        <v/>
      </c>
      <c r="J1257" s="10" t="str">
        <f>IFNA(VLOOKUP($I1257,'Промокоды'!$E$2:$F$8,2,0),"")</f>
        <v/>
      </c>
      <c r="K1257" s="10" t="str">
        <f>IFNA(VLOOKUP($H1257,'Промокоды'!$A$2:$C$115,3,0),"")</f>
        <v/>
      </c>
      <c r="L1257" s="13">
        <f t="shared" si="2"/>
        <v>0</v>
      </c>
      <c r="M1257" s="14">
        <v>4500.0</v>
      </c>
      <c r="N1257" s="14">
        <f t="shared" si="3"/>
        <v>4500</v>
      </c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  <c r="Z1257" s="9"/>
      <c r="AA1257" s="9"/>
      <c r="AB1257" s="9"/>
      <c r="AC1257" s="9"/>
    </row>
    <row r="1258" ht="15.75" customHeight="1">
      <c r="A1258" s="10">
        <v>1257.0</v>
      </c>
      <c r="B1258" s="10" t="s">
        <v>15</v>
      </c>
      <c r="C1258" s="10" t="str">
        <f>VLOOKUP($E1258,'Определяем вид'!$A$2:$B$16,2,0)</f>
        <v>Услуга</v>
      </c>
      <c r="D1258" s="16" t="s">
        <v>16</v>
      </c>
      <c r="E1258" s="10" t="s">
        <v>18</v>
      </c>
      <c r="F1258" s="11">
        <v>45701.0</v>
      </c>
      <c r="G1258" s="12">
        <f t="shared" si="1"/>
        <v>2</v>
      </c>
      <c r="H1258" s="10" t="s">
        <v>49</v>
      </c>
      <c r="I1258" s="10">
        <f>IFNA(VLOOKUP($H1258,'Промокоды'!$A$2:$B$115,2,0),"")</f>
        <v>2</v>
      </c>
      <c r="J1258" s="10" t="str">
        <f>IFNA(VLOOKUP($I1258,'Промокоды'!$E$2:$F$8,2,0),"")</f>
        <v>Поисковые запросы в Гугле</v>
      </c>
      <c r="K1258" s="10">
        <f>IFNA(VLOOKUP($H1258,'Промокоды'!$A$2:$C$115,3,0),"")</f>
        <v>0.1</v>
      </c>
      <c r="L1258" s="13">
        <f t="shared" si="2"/>
        <v>350</v>
      </c>
      <c r="M1258" s="14">
        <v>3500.0</v>
      </c>
      <c r="N1258" s="14">
        <f t="shared" si="3"/>
        <v>3150</v>
      </c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  <c r="AA1258" s="9"/>
      <c r="AB1258" s="9"/>
      <c r="AC1258" s="9"/>
    </row>
    <row r="1259" ht="15.75" customHeight="1">
      <c r="A1259" s="10">
        <v>1258.0</v>
      </c>
      <c r="B1259" s="10" t="s">
        <v>15</v>
      </c>
      <c r="C1259" s="10" t="str">
        <f>VLOOKUP($E1259,'Определяем вид'!$A$2:$B$16,2,0)</f>
        <v>Услуга</v>
      </c>
      <c r="D1259" s="10" t="s">
        <v>16</v>
      </c>
      <c r="E1259" s="10" t="s">
        <v>17</v>
      </c>
      <c r="F1259" s="11">
        <v>45701.0</v>
      </c>
      <c r="G1259" s="12">
        <f t="shared" si="1"/>
        <v>2</v>
      </c>
      <c r="H1259" s="10"/>
      <c r="I1259" s="10" t="str">
        <f>IFNA(VLOOKUP($H1259,'Промокоды'!$A$2:$B$115,2,0),"")</f>
        <v/>
      </c>
      <c r="J1259" s="10" t="str">
        <f>IFNA(VLOOKUP($I1259,'Промокоды'!$E$2:$F$8,2,0),"")</f>
        <v/>
      </c>
      <c r="K1259" s="10" t="str">
        <f>IFNA(VLOOKUP($H1259,'Промокоды'!$A$2:$C$115,3,0),"")</f>
        <v/>
      </c>
      <c r="L1259" s="13">
        <f t="shared" si="2"/>
        <v>0</v>
      </c>
      <c r="M1259" s="14">
        <v>4500.0</v>
      </c>
      <c r="N1259" s="14">
        <f t="shared" si="3"/>
        <v>4500</v>
      </c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  <c r="Z1259" s="9"/>
      <c r="AA1259" s="9"/>
      <c r="AB1259" s="9"/>
      <c r="AC1259" s="9"/>
    </row>
    <row r="1260" ht="15.75" customHeight="1">
      <c r="A1260" s="10">
        <v>1259.0</v>
      </c>
      <c r="B1260" s="10" t="s">
        <v>15</v>
      </c>
      <c r="C1260" s="10" t="str">
        <f>VLOOKUP($E1260,'Определяем вид'!$A$2:$B$16,2,0)</f>
        <v>Услуга</v>
      </c>
      <c r="D1260" s="10" t="s">
        <v>16</v>
      </c>
      <c r="E1260" s="10" t="s">
        <v>21</v>
      </c>
      <c r="F1260" s="11">
        <v>45701.0</v>
      </c>
      <c r="G1260" s="12">
        <f t="shared" si="1"/>
        <v>2</v>
      </c>
      <c r="H1260" s="10"/>
      <c r="I1260" s="10" t="str">
        <f>IFNA(VLOOKUP($H1260,'Промокоды'!$A$2:$B$115,2,0),"")</f>
        <v/>
      </c>
      <c r="J1260" s="10" t="str">
        <f>IFNA(VLOOKUP($I1260,'Промокоды'!$E$2:$F$8,2,0),"")</f>
        <v/>
      </c>
      <c r="K1260" s="10" t="str">
        <f>IFNA(VLOOKUP($H1260,'Промокоды'!$A$2:$C$115,3,0),"")</f>
        <v/>
      </c>
      <c r="L1260" s="13">
        <f t="shared" si="2"/>
        <v>0</v>
      </c>
      <c r="M1260" s="14">
        <v>5500.0</v>
      </c>
      <c r="N1260" s="14">
        <f t="shared" si="3"/>
        <v>5500</v>
      </c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  <c r="AA1260" s="9"/>
      <c r="AB1260" s="9"/>
      <c r="AC1260" s="9"/>
    </row>
    <row r="1261" ht="15.75" customHeight="1">
      <c r="A1261" s="10">
        <v>1260.0</v>
      </c>
      <c r="B1261" s="10" t="s">
        <v>15</v>
      </c>
      <c r="C1261" s="10" t="str">
        <f>VLOOKUP($E1261,'Определяем вид'!$A$2:$B$16,2,0)</f>
        <v>Услуга</v>
      </c>
      <c r="D1261" s="10" t="s">
        <v>16</v>
      </c>
      <c r="E1261" s="10" t="s">
        <v>18</v>
      </c>
      <c r="F1261" s="11">
        <v>45701.0</v>
      </c>
      <c r="G1261" s="12">
        <f t="shared" si="1"/>
        <v>2</v>
      </c>
      <c r="H1261" s="10"/>
      <c r="I1261" s="10" t="str">
        <f>IFNA(VLOOKUP($H1261,'Промокоды'!$A$2:$B$115,2,0),"")</f>
        <v/>
      </c>
      <c r="J1261" s="10" t="str">
        <f>IFNA(VLOOKUP($I1261,'Промокоды'!$E$2:$F$8,2,0),"")</f>
        <v/>
      </c>
      <c r="K1261" s="10" t="str">
        <f>IFNA(VLOOKUP($H1261,'Промокоды'!$A$2:$C$115,3,0),"")</f>
        <v/>
      </c>
      <c r="L1261" s="13">
        <f t="shared" si="2"/>
        <v>0</v>
      </c>
      <c r="M1261" s="14">
        <v>3500.0</v>
      </c>
      <c r="N1261" s="14">
        <f t="shared" si="3"/>
        <v>3500</v>
      </c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  <c r="Z1261" s="9"/>
      <c r="AA1261" s="9"/>
      <c r="AB1261" s="9"/>
      <c r="AC1261" s="9"/>
    </row>
    <row r="1262" ht="15.75" customHeight="1">
      <c r="A1262" s="10">
        <v>1261.0</v>
      </c>
      <c r="B1262" s="10" t="s">
        <v>15</v>
      </c>
      <c r="C1262" s="10" t="str">
        <f>VLOOKUP($E1262,'Определяем вид'!$A$2:$B$16,2,0)</f>
        <v>Услуга</v>
      </c>
      <c r="D1262" s="10" t="s">
        <v>16</v>
      </c>
      <c r="E1262" s="10" t="s">
        <v>17</v>
      </c>
      <c r="F1262" s="11">
        <v>45701.0</v>
      </c>
      <c r="G1262" s="12">
        <f t="shared" si="1"/>
        <v>2</v>
      </c>
      <c r="H1262" s="10"/>
      <c r="I1262" s="10" t="str">
        <f>IFNA(VLOOKUP($H1262,'Промокоды'!$A$2:$B$115,2,0),"")</f>
        <v/>
      </c>
      <c r="J1262" s="10" t="str">
        <f>IFNA(VLOOKUP($I1262,'Промокоды'!$E$2:$F$8,2,0),"")</f>
        <v/>
      </c>
      <c r="K1262" s="10" t="str">
        <f>IFNA(VLOOKUP($H1262,'Промокоды'!$A$2:$C$115,3,0),"")</f>
        <v/>
      </c>
      <c r="L1262" s="13">
        <f t="shared" si="2"/>
        <v>0</v>
      </c>
      <c r="M1262" s="14">
        <v>4500.0</v>
      </c>
      <c r="N1262" s="14">
        <f t="shared" si="3"/>
        <v>4500</v>
      </c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  <c r="AA1262" s="9"/>
      <c r="AB1262" s="9"/>
      <c r="AC1262" s="9"/>
    </row>
    <row r="1263" ht="15.75" customHeight="1">
      <c r="A1263" s="10">
        <v>1262.0</v>
      </c>
      <c r="B1263" s="10" t="s">
        <v>15</v>
      </c>
      <c r="C1263" s="10" t="str">
        <f>VLOOKUP($E1263,'Определяем вид'!$A$2:$B$16,2,0)</f>
        <v>Услуга</v>
      </c>
      <c r="D1263" s="10" t="s">
        <v>16</v>
      </c>
      <c r="E1263" s="10" t="s">
        <v>17</v>
      </c>
      <c r="F1263" s="11">
        <v>45701.0</v>
      </c>
      <c r="G1263" s="12">
        <f t="shared" si="1"/>
        <v>2</v>
      </c>
      <c r="H1263" s="10"/>
      <c r="I1263" s="10" t="str">
        <f>IFNA(VLOOKUP($H1263,'Промокоды'!$A$2:$B$115,2,0),"")</f>
        <v/>
      </c>
      <c r="J1263" s="10" t="str">
        <f>IFNA(VLOOKUP($I1263,'Промокоды'!$E$2:$F$8,2,0),"")</f>
        <v/>
      </c>
      <c r="K1263" s="10" t="str">
        <f>IFNA(VLOOKUP($H1263,'Промокоды'!$A$2:$C$115,3,0),"")</f>
        <v/>
      </c>
      <c r="L1263" s="13">
        <f t="shared" si="2"/>
        <v>0</v>
      </c>
      <c r="M1263" s="14">
        <v>4500.0</v>
      </c>
      <c r="N1263" s="14">
        <f t="shared" si="3"/>
        <v>4500</v>
      </c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  <c r="Z1263" s="9"/>
      <c r="AA1263" s="9"/>
      <c r="AB1263" s="9"/>
      <c r="AC1263" s="9"/>
    </row>
    <row r="1264" ht="15.75" customHeight="1">
      <c r="A1264" s="10">
        <v>1263.0</v>
      </c>
      <c r="B1264" s="10" t="s">
        <v>15</v>
      </c>
      <c r="C1264" s="10" t="str">
        <f>VLOOKUP($E1264,'Определяем вид'!$A$2:$B$16,2,0)</f>
        <v>Услуга</v>
      </c>
      <c r="D1264" s="10" t="s">
        <v>16</v>
      </c>
      <c r="E1264" s="10" t="s">
        <v>21</v>
      </c>
      <c r="F1264" s="11">
        <v>45701.0</v>
      </c>
      <c r="G1264" s="12">
        <f t="shared" si="1"/>
        <v>2</v>
      </c>
      <c r="H1264" s="10"/>
      <c r="I1264" s="10" t="str">
        <f>IFNA(VLOOKUP($H1264,'Промокоды'!$A$2:$B$115,2,0),"")</f>
        <v/>
      </c>
      <c r="J1264" s="10" t="str">
        <f>IFNA(VLOOKUP($I1264,'Промокоды'!$E$2:$F$8,2,0),"")</f>
        <v/>
      </c>
      <c r="K1264" s="10" t="str">
        <f>IFNA(VLOOKUP($H1264,'Промокоды'!$A$2:$C$115,3,0),"")</f>
        <v/>
      </c>
      <c r="L1264" s="13">
        <f t="shared" si="2"/>
        <v>0</v>
      </c>
      <c r="M1264" s="14">
        <v>5500.0</v>
      </c>
      <c r="N1264" s="14">
        <f t="shared" si="3"/>
        <v>5500</v>
      </c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  <c r="AA1264" s="9"/>
      <c r="AB1264" s="9"/>
      <c r="AC1264" s="9"/>
    </row>
    <row r="1265" ht="15.75" customHeight="1">
      <c r="A1265" s="10">
        <v>1264.0</v>
      </c>
      <c r="B1265" s="10" t="s">
        <v>25</v>
      </c>
      <c r="C1265" s="10" t="str">
        <f>VLOOKUP($E1265,'Определяем вид'!$A$2:$B$16,2,0)</f>
        <v>Товар</v>
      </c>
      <c r="D1265" s="10" t="s">
        <v>16</v>
      </c>
      <c r="E1265" s="10" t="s">
        <v>35</v>
      </c>
      <c r="F1265" s="11">
        <v>45701.0</v>
      </c>
      <c r="G1265" s="12">
        <f t="shared" si="1"/>
        <v>2</v>
      </c>
      <c r="H1265" s="10"/>
      <c r="I1265" s="10" t="str">
        <f>IFNA(VLOOKUP($H1265,'Промокоды'!$A$2:$B$115,2,0),"")</f>
        <v/>
      </c>
      <c r="J1265" s="10" t="str">
        <f>IFNA(VLOOKUP($I1265,'Промокоды'!$E$2:$F$8,2,0),"")</f>
        <v/>
      </c>
      <c r="K1265" s="10" t="str">
        <f>IFNA(VLOOKUP($H1265,'Промокоды'!$A$2:$C$115,3,0),"")</f>
        <v/>
      </c>
      <c r="L1265" s="13">
        <f t="shared" si="2"/>
        <v>0</v>
      </c>
      <c r="M1265" s="14">
        <v>500.0</v>
      </c>
      <c r="N1265" s="14">
        <f t="shared" si="3"/>
        <v>500</v>
      </c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  <c r="Z1265" s="9"/>
      <c r="AA1265" s="9"/>
      <c r="AB1265" s="9"/>
      <c r="AC1265" s="9"/>
    </row>
    <row r="1266" ht="15.75" customHeight="1">
      <c r="A1266" s="10">
        <v>1265.0</v>
      </c>
      <c r="B1266" s="10" t="s">
        <v>15</v>
      </c>
      <c r="C1266" s="10" t="str">
        <f>VLOOKUP($E1266,'Определяем вид'!$A$2:$B$16,2,0)</f>
        <v>Товар</v>
      </c>
      <c r="D1266" s="10" t="s">
        <v>16</v>
      </c>
      <c r="E1266" s="10" t="s">
        <v>23</v>
      </c>
      <c r="F1266" s="11">
        <v>45701.0</v>
      </c>
      <c r="G1266" s="12">
        <f t="shared" si="1"/>
        <v>2</v>
      </c>
      <c r="H1266" s="10"/>
      <c r="I1266" s="10" t="str">
        <f>IFNA(VLOOKUP($H1266,'Промокоды'!$A$2:$B$115,2,0),"")</f>
        <v/>
      </c>
      <c r="J1266" s="10" t="str">
        <f>IFNA(VLOOKUP($I1266,'Промокоды'!$E$2:$F$8,2,0),"")</f>
        <v/>
      </c>
      <c r="K1266" s="10" t="str">
        <f>IFNA(VLOOKUP($H1266,'Промокоды'!$A$2:$C$115,3,0),"")</f>
        <v/>
      </c>
      <c r="L1266" s="13">
        <f t="shared" si="2"/>
        <v>0</v>
      </c>
      <c r="M1266" s="14">
        <v>1000.0</v>
      </c>
      <c r="N1266" s="14">
        <f t="shared" si="3"/>
        <v>1000</v>
      </c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  <c r="AA1266" s="9"/>
      <c r="AB1266" s="9"/>
      <c r="AC1266" s="9"/>
    </row>
    <row r="1267" ht="15.75" customHeight="1">
      <c r="A1267" s="10">
        <v>1266.0</v>
      </c>
      <c r="B1267" s="10" t="s">
        <v>15</v>
      </c>
      <c r="C1267" s="10" t="str">
        <f>VLOOKUP($E1267,'Определяем вид'!$A$2:$B$16,2,0)</f>
        <v>Услуга</v>
      </c>
      <c r="D1267" s="10" t="s">
        <v>19</v>
      </c>
      <c r="E1267" s="10" t="s">
        <v>21</v>
      </c>
      <c r="F1267" s="11">
        <v>45701.0</v>
      </c>
      <c r="G1267" s="12">
        <f t="shared" si="1"/>
        <v>2</v>
      </c>
      <c r="H1267" s="10" t="s">
        <v>50</v>
      </c>
      <c r="I1267" s="10">
        <f>IFNA(VLOOKUP($H1267,'Промокоды'!$A$2:$B$115,2,0),"")</f>
        <v>2</v>
      </c>
      <c r="J1267" s="10" t="str">
        <f>IFNA(VLOOKUP($I1267,'Промокоды'!$E$2:$F$8,2,0),"")</f>
        <v>Поисковые запросы в Гугле</v>
      </c>
      <c r="K1267" s="10">
        <f>IFNA(VLOOKUP($H1267,'Промокоды'!$A$2:$C$115,3,0),"")</f>
        <v>0.1</v>
      </c>
      <c r="L1267" s="13">
        <f t="shared" si="2"/>
        <v>550</v>
      </c>
      <c r="M1267" s="14">
        <v>5500.0</v>
      </c>
      <c r="N1267" s="14">
        <f t="shared" si="3"/>
        <v>4950</v>
      </c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  <c r="Z1267" s="9"/>
      <c r="AA1267" s="9"/>
      <c r="AB1267" s="9"/>
      <c r="AC1267" s="9"/>
    </row>
    <row r="1268" ht="15.75" customHeight="1">
      <c r="A1268" s="10">
        <v>1267.0</v>
      </c>
      <c r="B1268" s="10" t="s">
        <v>25</v>
      </c>
      <c r="C1268" s="10" t="str">
        <f>VLOOKUP($E1268,'Определяем вид'!$A$2:$B$16,2,0)</f>
        <v>Товар</v>
      </c>
      <c r="D1268" s="10" t="s">
        <v>16</v>
      </c>
      <c r="E1268" s="10" t="s">
        <v>33</v>
      </c>
      <c r="F1268" s="11">
        <v>45701.0</v>
      </c>
      <c r="G1268" s="12">
        <f t="shared" si="1"/>
        <v>2</v>
      </c>
      <c r="H1268" s="10"/>
      <c r="I1268" s="10" t="str">
        <f>IFNA(VLOOKUP($H1268,'Промокоды'!$A$2:$B$115,2,0),"")</f>
        <v/>
      </c>
      <c r="J1268" s="10" t="str">
        <f>IFNA(VLOOKUP($I1268,'Промокоды'!$E$2:$F$8,2,0),"")</f>
        <v/>
      </c>
      <c r="K1268" s="10" t="str">
        <f>IFNA(VLOOKUP($H1268,'Промокоды'!$A$2:$C$115,3,0),"")</f>
        <v/>
      </c>
      <c r="L1268" s="13">
        <f t="shared" si="2"/>
        <v>0</v>
      </c>
      <c r="M1268" s="14">
        <v>1000.0</v>
      </c>
      <c r="N1268" s="14">
        <f t="shared" si="3"/>
        <v>1000</v>
      </c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  <c r="AA1268" s="9"/>
      <c r="AB1268" s="9"/>
      <c r="AC1268" s="9"/>
    </row>
    <row r="1269" ht="15.75" customHeight="1">
      <c r="A1269" s="10">
        <v>1268.0</v>
      </c>
      <c r="B1269" s="10" t="s">
        <v>15</v>
      </c>
      <c r="C1269" s="10" t="str">
        <f>VLOOKUP($E1269,'Определяем вид'!$A$2:$B$16,2,0)</f>
        <v>Услуга</v>
      </c>
      <c r="D1269" s="10" t="s">
        <v>16</v>
      </c>
      <c r="E1269" s="10" t="s">
        <v>17</v>
      </c>
      <c r="F1269" s="11">
        <v>45701.0</v>
      </c>
      <c r="G1269" s="12">
        <f t="shared" si="1"/>
        <v>2</v>
      </c>
      <c r="H1269" s="10" t="s">
        <v>51</v>
      </c>
      <c r="I1269" s="10">
        <f>IFNA(VLOOKUP($H1269,'Промокоды'!$A$2:$B$115,2,0),"")</f>
        <v>5</v>
      </c>
      <c r="J1269" s="10" t="str">
        <f>IFNA(VLOOKUP($I1269,'Промокоды'!$E$2:$F$8,2,0),"")</f>
        <v>Посты в VK</v>
      </c>
      <c r="K1269" s="10">
        <f>IFNA(VLOOKUP($H1269,'Промокоды'!$A$2:$C$115,3,0),"")</f>
        <v>0.15</v>
      </c>
      <c r="L1269" s="13">
        <f t="shared" si="2"/>
        <v>675</v>
      </c>
      <c r="M1269" s="14">
        <v>4500.0</v>
      </c>
      <c r="N1269" s="14">
        <f t="shared" si="3"/>
        <v>3825</v>
      </c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  <c r="Z1269" s="9"/>
      <c r="AA1269" s="9"/>
      <c r="AB1269" s="9"/>
      <c r="AC1269" s="9"/>
    </row>
    <row r="1270" ht="15.75" customHeight="1">
      <c r="A1270" s="10">
        <v>1269.0</v>
      </c>
      <c r="B1270" s="10" t="s">
        <v>25</v>
      </c>
      <c r="C1270" s="10" t="str">
        <f>VLOOKUP($E1270,'Определяем вид'!$A$2:$B$16,2,0)</f>
        <v>Товар</v>
      </c>
      <c r="D1270" s="10" t="s">
        <v>19</v>
      </c>
      <c r="E1270" s="10" t="s">
        <v>30</v>
      </c>
      <c r="F1270" s="11">
        <v>45701.0</v>
      </c>
      <c r="G1270" s="12">
        <f t="shared" si="1"/>
        <v>2</v>
      </c>
      <c r="H1270" s="10"/>
      <c r="I1270" s="10" t="str">
        <f>IFNA(VLOOKUP($H1270,'Промокоды'!$A$2:$B$115,2,0),"")</f>
        <v/>
      </c>
      <c r="J1270" s="10" t="str">
        <f>IFNA(VLOOKUP($I1270,'Промокоды'!$E$2:$F$8,2,0),"")</f>
        <v/>
      </c>
      <c r="K1270" s="10" t="str">
        <f>IFNA(VLOOKUP($H1270,'Промокоды'!$A$2:$C$115,3,0),"")</f>
        <v/>
      </c>
      <c r="L1270" s="13">
        <f t="shared" si="2"/>
        <v>0</v>
      </c>
      <c r="M1270" s="14">
        <v>300.0</v>
      </c>
      <c r="N1270" s="14">
        <f t="shared" si="3"/>
        <v>300</v>
      </c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  <c r="AA1270" s="9"/>
      <c r="AB1270" s="9"/>
      <c r="AC1270" s="9"/>
    </row>
    <row r="1271" ht="15.75" customHeight="1">
      <c r="A1271" s="10">
        <v>1270.0</v>
      </c>
      <c r="B1271" s="10" t="s">
        <v>25</v>
      </c>
      <c r="C1271" s="10" t="str">
        <f>VLOOKUP($E1271,'Определяем вид'!$A$2:$B$16,2,0)</f>
        <v>Товар</v>
      </c>
      <c r="D1271" s="10" t="s">
        <v>16</v>
      </c>
      <c r="E1271" s="10" t="s">
        <v>35</v>
      </c>
      <c r="F1271" s="11">
        <v>45701.0</v>
      </c>
      <c r="G1271" s="12">
        <f t="shared" si="1"/>
        <v>2</v>
      </c>
      <c r="H1271" s="10"/>
      <c r="I1271" s="10" t="str">
        <f>IFNA(VLOOKUP($H1271,'Промокоды'!$A$2:$B$115,2,0),"")</f>
        <v/>
      </c>
      <c r="J1271" s="10" t="str">
        <f>IFNA(VLOOKUP($I1271,'Промокоды'!$E$2:$F$8,2,0),"")</f>
        <v/>
      </c>
      <c r="K1271" s="10" t="str">
        <f>IFNA(VLOOKUP($H1271,'Промокоды'!$A$2:$C$115,3,0),"")</f>
        <v/>
      </c>
      <c r="L1271" s="13">
        <f t="shared" si="2"/>
        <v>0</v>
      </c>
      <c r="M1271" s="14">
        <v>500.0</v>
      </c>
      <c r="N1271" s="14">
        <f t="shared" si="3"/>
        <v>500</v>
      </c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  <c r="Z1271" s="9"/>
      <c r="AA1271" s="9"/>
      <c r="AB1271" s="9"/>
      <c r="AC1271" s="9"/>
    </row>
    <row r="1272" ht="15.75" customHeight="1">
      <c r="A1272" s="10">
        <v>1271.0</v>
      </c>
      <c r="B1272" s="10" t="s">
        <v>15</v>
      </c>
      <c r="C1272" s="10" t="str">
        <f>VLOOKUP($E1272,'Определяем вид'!$A$2:$B$16,2,0)</f>
        <v>Услуга</v>
      </c>
      <c r="D1272" s="10" t="s">
        <v>16</v>
      </c>
      <c r="E1272" s="10" t="s">
        <v>17</v>
      </c>
      <c r="F1272" s="11">
        <v>45701.0</v>
      </c>
      <c r="G1272" s="12">
        <f t="shared" si="1"/>
        <v>2</v>
      </c>
      <c r="H1272" s="10"/>
      <c r="I1272" s="10" t="str">
        <f>IFNA(VLOOKUP($H1272,'Промокоды'!$A$2:$B$115,2,0),"")</f>
        <v/>
      </c>
      <c r="J1272" s="10" t="str">
        <f>IFNA(VLOOKUP($I1272,'Промокоды'!$E$2:$F$8,2,0),"")</f>
        <v/>
      </c>
      <c r="K1272" s="10" t="str">
        <f>IFNA(VLOOKUP($H1272,'Промокоды'!$A$2:$C$115,3,0),"")</f>
        <v/>
      </c>
      <c r="L1272" s="13">
        <f t="shared" si="2"/>
        <v>0</v>
      </c>
      <c r="M1272" s="14">
        <v>4500.0</v>
      </c>
      <c r="N1272" s="14">
        <f t="shared" si="3"/>
        <v>4500</v>
      </c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  <c r="AA1272" s="9"/>
      <c r="AB1272" s="9"/>
      <c r="AC1272" s="9"/>
    </row>
    <row r="1273" ht="15.75" customHeight="1">
      <c r="A1273" s="10">
        <v>1272.0</v>
      </c>
      <c r="B1273" s="10" t="s">
        <v>15</v>
      </c>
      <c r="C1273" s="10" t="str">
        <f>VLOOKUP($E1273,'Определяем вид'!$A$2:$B$16,2,0)</f>
        <v>Услуга</v>
      </c>
      <c r="D1273" s="10" t="s">
        <v>19</v>
      </c>
      <c r="E1273" s="10" t="s">
        <v>17</v>
      </c>
      <c r="F1273" s="11">
        <v>45701.0</v>
      </c>
      <c r="G1273" s="12">
        <f t="shared" si="1"/>
        <v>2</v>
      </c>
      <c r="H1273" s="10"/>
      <c r="I1273" s="10" t="str">
        <f>IFNA(VLOOKUP($H1273,'Промокоды'!$A$2:$B$115,2,0),"")</f>
        <v/>
      </c>
      <c r="J1273" s="10" t="str">
        <f>IFNA(VLOOKUP($I1273,'Промокоды'!$E$2:$F$8,2,0),"")</f>
        <v/>
      </c>
      <c r="K1273" s="10" t="str">
        <f>IFNA(VLOOKUP($H1273,'Промокоды'!$A$2:$C$115,3,0),"")</f>
        <v/>
      </c>
      <c r="L1273" s="13">
        <f t="shared" si="2"/>
        <v>0</v>
      </c>
      <c r="M1273" s="14">
        <v>4500.0</v>
      </c>
      <c r="N1273" s="14">
        <f t="shared" si="3"/>
        <v>4500</v>
      </c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  <c r="Z1273" s="9"/>
      <c r="AA1273" s="9"/>
      <c r="AB1273" s="9"/>
      <c r="AC1273" s="9"/>
    </row>
    <row r="1274" ht="15.75" customHeight="1">
      <c r="A1274" s="10">
        <v>1273.0</v>
      </c>
      <c r="B1274" s="10" t="s">
        <v>15</v>
      </c>
      <c r="C1274" s="10" t="str">
        <f>VLOOKUP($E1274,'Определяем вид'!$A$2:$B$16,2,0)</f>
        <v>Услуга</v>
      </c>
      <c r="D1274" s="10" t="s">
        <v>19</v>
      </c>
      <c r="E1274" s="10" t="s">
        <v>21</v>
      </c>
      <c r="F1274" s="11">
        <v>45701.0</v>
      </c>
      <c r="G1274" s="12">
        <f t="shared" si="1"/>
        <v>2</v>
      </c>
      <c r="H1274" s="10"/>
      <c r="I1274" s="10" t="str">
        <f>IFNA(VLOOKUP($H1274,'Промокоды'!$A$2:$B$115,2,0),"")</f>
        <v/>
      </c>
      <c r="J1274" s="10" t="str">
        <f>IFNA(VLOOKUP($I1274,'Промокоды'!$E$2:$F$8,2,0),"")</f>
        <v/>
      </c>
      <c r="K1274" s="10" t="str">
        <f>IFNA(VLOOKUP($H1274,'Промокоды'!$A$2:$C$115,3,0),"")</f>
        <v/>
      </c>
      <c r="L1274" s="13">
        <f t="shared" si="2"/>
        <v>0</v>
      </c>
      <c r="M1274" s="14">
        <v>5500.0</v>
      </c>
      <c r="N1274" s="14">
        <f t="shared" si="3"/>
        <v>5500</v>
      </c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  <c r="AA1274" s="9"/>
      <c r="AB1274" s="9"/>
      <c r="AC1274" s="9"/>
    </row>
    <row r="1275" ht="15.75" customHeight="1">
      <c r="A1275" s="10">
        <v>1274.0</v>
      </c>
      <c r="B1275" s="10" t="s">
        <v>15</v>
      </c>
      <c r="C1275" s="10" t="str">
        <f>VLOOKUP($E1275,'Определяем вид'!$A$2:$B$16,2,0)</f>
        <v>Товар</v>
      </c>
      <c r="D1275" s="10" t="s">
        <v>16</v>
      </c>
      <c r="E1275" s="10" t="s">
        <v>23</v>
      </c>
      <c r="F1275" s="11">
        <v>45701.0</v>
      </c>
      <c r="G1275" s="12">
        <f t="shared" si="1"/>
        <v>2</v>
      </c>
      <c r="H1275" s="10"/>
      <c r="I1275" s="10" t="str">
        <f>IFNA(VLOOKUP($H1275,'Промокоды'!$A$2:$B$115,2,0),"")</f>
        <v/>
      </c>
      <c r="J1275" s="10" t="str">
        <f>IFNA(VLOOKUP($I1275,'Промокоды'!$E$2:$F$8,2,0),"")</f>
        <v/>
      </c>
      <c r="K1275" s="10" t="str">
        <f>IFNA(VLOOKUP($H1275,'Промокоды'!$A$2:$C$115,3,0),"")</f>
        <v/>
      </c>
      <c r="L1275" s="13">
        <f t="shared" si="2"/>
        <v>0</v>
      </c>
      <c r="M1275" s="14">
        <v>1000.0</v>
      </c>
      <c r="N1275" s="14">
        <f t="shared" si="3"/>
        <v>1000</v>
      </c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  <c r="Z1275" s="9"/>
      <c r="AA1275" s="9"/>
      <c r="AB1275" s="9"/>
      <c r="AC1275" s="9"/>
    </row>
    <row r="1276" ht="15.75" customHeight="1">
      <c r="A1276" s="10">
        <v>1275.0</v>
      </c>
      <c r="B1276" s="10" t="s">
        <v>15</v>
      </c>
      <c r="C1276" s="10" t="str">
        <f>VLOOKUP($E1276,'Определяем вид'!$A$2:$B$16,2,0)</f>
        <v>Услуга</v>
      </c>
      <c r="D1276" s="10" t="s">
        <v>16</v>
      </c>
      <c r="E1276" s="10" t="s">
        <v>17</v>
      </c>
      <c r="F1276" s="11">
        <v>45701.0</v>
      </c>
      <c r="G1276" s="12">
        <f t="shared" si="1"/>
        <v>2</v>
      </c>
      <c r="H1276" s="10"/>
      <c r="I1276" s="10" t="str">
        <f>IFNA(VLOOKUP($H1276,'Промокоды'!$A$2:$B$115,2,0),"")</f>
        <v/>
      </c>
      <c r="J1276" s="10" t="str">
        <f>IFNA(VLOOKUP($I1276,'Промокоды'!$E$2:$F$8,2,0),"")</f>
        <v/>
      </c>
      <c r="K1276" s="10" t="str">
        <f>IFNA(VLOOKUP($H1276,'Промокоды'!$A$2:$C$115,3,0),"")</f>
        <v/>
      </c>
      <c r="L1276" s="13">
        <f t="shared" si="2"/>
        <v>0</v>
      </c>
      <c r="M1276" s="14">
        <v>4500.0</v>
      </c>
      <c r="N1276" s="14">
        <f t="shared" si="3"/>
        <v>4500</v>
      </c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</row>
    <row r="1277" ht="15.75" customHeight="1">
      <c r="A1277" s="10">
        <v>1276.0</v>
      </c>
      <c r="B1277" s="10" t="s">
        <v>15</v>
      </c>
      <c r="C1277" s="10" t="str">
        <f>VLOOKUP($E1277,'Определяем вид'!$A$2:$B$16,2,0)</f>
        <v>Услуга</v>
      </c>
      <c r="D1277" s="10" t="s">
        <v>16</v>
      </c>
      <c r="E1277" s="10" t="s">
        <v>18</v>
      </c>
      <c r="F1277" s="11">
        <v>45702.0</v>
      </c>
      <c r="G1277" s="12">
        <f t="shared" si="1"/>
        <v>2</v>
      </c>
      <c r="H1277" s="10"/>
      <c r="I1277" s="10" t="str">
        <f>IFNA(VLOOKUP($H1277,'Промокоды'!$A$2:$B$115,2,0),"")</f>
        <v/>
      </c>
      <c r="J1277" s="10" t="str">
        <f>IFNA(VLOOKUP($I1277,'Промокоды'!$E$2:$F$8,2,0),"")</f>
        <v/>
      </c>
      <c r="K1277" s="10" t="str">
        <f>IFNA(VLOOKUP($H1277,'Промокоды'!$A$2:$C$115,3,0),"")</f>
        <v/>
      </c>
      <c r="L1277" s="13">
        <f t="shared" si="2"/>
        <v>0</v>
      </c>
      <c r="M1277" s="14">
        <v>3500.0</v>
      </c>
      <c r="N1277" s="14">
        <f t="shared" si="3"/>
        <v>3500</v>
      </c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  <c r="Z1277" s="9"/>
      <c r="AA1277" s="9"/>
      <c r="AB1277" s="9"/>
      <c r="AC1277" s="9"/>
    </row>
    <row r="1278" ht="15.75" customHeight="1">
      <c r="A1278" s="10">
        <v>1277.0</v>
      </c>
      <c r="B1278" s="10" t="s">
        <v>15</v>
      </c>
      <c r="C1278" s="10" t="str">
        <f>VLOOKUP($E1278,'Определяем вид'!$A$2:$B$16,2,0)</f>
        <v>Товар</v>
      </c>
      <c r="D1278" s="10" t="s">
        <v>19</v>
      </c>
      <c r="E1278" s="10" t="s">
        <v>20</v>
      </c>
      <c r="F1278" s="11">
        <v>45702.0</v>
      </c>
      <c r="G1278" s="12">
        <f t="shared" si="1"/>
        <v>2</v>
      </c>
      <c r="H1278" s="10"/>
      <c r="I1278" s="10" t="str">
        <f>IFNA(VLOOKUP($H1278,'Промокоды'!$A$2:$B$115,2,0),"")</f>
        <v/>
      </c>
      <c r="J1278" s="10" t="str">
        <f>IFNA(VLOOKUP($I1278,'Промокоды'!$E$2:$F$8,2,0),"")</f>
        <v/>
      </c>
      <c r="K1278" s="10" t="str">
        <f>IFNA(VLOOKUP($H1278,'Промокоды'!$A$2:$C$115,3,0),"")</f>
        <v/>
      </c>
      <c r="L1278" s="13">
        <f t="shared" si="2"/>
        <v>0</v>
      </c>
      <c r="M1278" s="14">
        <v>500.0</v>
      </c>
      <c r="N1278" s="14">
        <f t="shared" si="3"/>
        <v>500</v>
      </c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  <c r="AA1278" s="9"/>
      <c r="AB1278" s="9"/>
      <c r="AC1278" s="9"/>
    </row>
    <row r="1279" ht="15.75" customHeight="1">
      <c r="A1279" s="10">
        <v>1278.0</v>
      </c>
      <c r="B1279" s="10" t="s">
        <v>15</v>
      </c>
      <c r="C1279" s="10" t="str">
        <f>VLOOKUP($E1279,'Определяем вид'!$A$2:$B$16,2,0)</f>
        <v>Услуга</v>
      </c>
      <c r="D1279" s="10" t="s">
        <v>16</v>
      </c>
      <c r="E1279" s="10" t="s">
        <v>17</v>
      </c>
      <c r="F1279" s="11">
        <v>45702.0</v>
      </c>
      <c r="G1279" s="12">
        <f t="shared" si="1"/>
        <v>2</v>
      </c>
      <c r="H1279" s="10"/>
      <c r="I1279" s="10" t="str">
        <f>IFNA(VLOOKUP($H1279,'Промокоды'!$A$2:$B$115,2,0),"")</f>
        <v/>
      </c>
      <c r="J1279" s="10" t="str">
        <f>IFNA(VLOOKUP($I1279,'Промокоды'!$E$2:$F$8,2,0),"")</f>
        <v/>
      </c>
      <c r="K1279" s="10" t="str">
        <f>IFNA(VLOOKUP($H1279,'Промокоды'!$A$2:$C$115,3,0),"")</f>
        <v/>
      </c>
      <c r="L1279" s="13">
        <f t="shared" si="2"/>
        <v>0</v>
      </c>
      <c r="M1279" s="14">
        <v>4500.0</v>
      </c>
      <c r="N1279" s="14">
        <f t="shared" si="3"/>
        <v>4500</v>
      </c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  <c r="Z1279" s="9"/>
      <c r="AA1279" s="9"/>
      <c r="AB1279" s="9"/>
      <c r="AC1279" s="9"/>
    </row>
    <row r="1280" ht="15.75" customHeight="1">
      <c r="A1280" s="10">
        <v>1279.0</v>
      </c>
      <c r="B1280" s="10" t="s">
        <v>15</v>
      </c>
      <c r="C1280" s="10" t="str">
        <f>VLOOKUP($E1280,'Определяем вид'!$A$2:$B$16,2,0)</f>
        <v>Услуга</v>
      </c>
      <c r="D1280" s="10" t="s">
        <v>16</v>
      </c>
      <c r="E1280" s="10" t="s">
        <v>21</v>
      </c>
      <c r="F1280" s="11">
        <v>45702.0</v>
      </c>
      <c r="G1280" s="12">
        <f t="shared" si="1"/>
        <v>2</v>
      </c>
      <c r="H1280" s="10" t="s">
        <v>52</v>
      </c>
      <c r="I1280" s="10">
        <f>IFNA(VLOOKUP($H1280,'Промокоды'!$A$2:$B$115,2,0),"")</f>
        <v>3</v>
      </c>
      <c r="J1280" s="10" t="str">
        <f>IFNA(VLOOKUP($I1280,'Промокоды'!$E$2:$F$8,2,0),"")</f>
        <v>Поисковые запросы в Яндексе</v>
      </c>
      <c r="K1280" s="10">
        <f>IFNA(VLOOKUP($H1280,'Промокоды'!$A$2:$C$115,3,0),"")</f>
        <v>0.05</v>
      </c>
      <c r="L1280" s="13">
        <f t="shared" si="2"/>
        <v>275</v>
      </c>
      <c r="M1280" s="14">
        <v>5500.0</v>
      </c>
      <c r="N1280" s="14">
        <f t="shared" si="3"/>
        <v>5225</v>
      </c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  <c r="AA1280" s="9"/>
      <c r="AB1280" s="9"/>
      <c r="AC1280" s="9"/>
    </row>
    <row r="1281" ht="15.75" customHeight="1">
      <c r="A1281" s="10">
        <v>1280.0</v>
      </c>
      <c r="B1281" s="10" t="s">
        <v>15</v>
      </c>
      <c r="C1281" s="10" t="str">
        <f>VLOOKUP($E1281,'Определяем вид'!$A$2:$B$16,2,0)</f>
        <v>Товар</v>
      </c>
      <c r="D1281" s="10" t="s">
        <v>16</v>
      </c>
      <c r="E1281" s="10" t="s">
        <v>20</v>
      </c>
      <c r="F1281" s="11">
        <v>45702.0</v>
      </c>
      <c r="G1281" s="12">
        <f t="shared" si="1"/>
        <v>2</v>
      </c>
      <c r="H1281" s="10"/>
      <c r="I1281" s="10" t="str">
        <f>IFNA(VLOOKUP($H1281,'Промокоды'!$A$2:$B$115,2,0),"")</f>
        <v/>
      </c>
      <c r="J1281" s="10" t="str">
        <f>IFNA(VLOOKUP($I1281,'Промокоды'!$E$2:$F$8,2,0),"")</f>
        <v/>
      </c>
      <c r="K1281" s="10" t="str">
        <f>IFNA(VLOOKUP($H1281,'Промокоды'!$A$2:$C$115,3,0),"")</f>
        <v/>
      </c>
      <c r="L1281" s="13">
        <f t="shared" si="2"/>
        <v>0</v>
      </c>
      <c r="M1281" s="14">
        <v>500.0</v>
      </c>
      <c r="N1281" s="14">
        <f t="shared" si="3"/>
        <v>500</v>
      </c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  <c r="Z1281" s="9"/>
      <c r="AA1281" s="9"/>
      <c r="AB1281" s="9"/>
      <c r="AC1281" s="9"/>
    </row>
    <row r="1282" ht="15.75" customHeight="1">
      <c r="A1282" s="10">
        <v>1281.0</v>
      </c>
      <c r="B1282" s="10" t="s">
        <v>15</v>
      </c>
      <c r="C1282" s="10" t="str">
        <f>VLOOKUP($E1282,'Определяем вид'!$A$2:$B$16,2,0)</f>
        <v>Услуга</v>
      </c>
      <c r="D1282" s="10" t="s">
        <v>16</v>
      </c>
      <c r="E1282" s="10" t="s">
        <v>21</v>
      </c>
      <c r="F1282" s="11">
        <v>45702.0</v>
      </c>
      <c r="G1282" s="12">
        <f t="shared" si="1"/>
        <v>2</v>
      </c>
      <c r="H1282" s="10"/>
      <c r="I1282" s="10" t="str">
        <f>IFNA(VLOOKUP($H1282,'Промокоды'!$A$2:$B$115,2,0),"")</f>
        <v/>
      </c>
      <c r="J1282" s="10" t="str">
        <f>IFNA(VLOOKUP($I1282,'Промокоды'!$E$2:$F$8,2,0),"")</f>
        <v/>
      </c>
      <c r="K1282" s="10" t="str">
        <f>IFNA(VLOOKUP($H1282,'Промокоды'!$A$2:$C$115,3,0),"")</f>
        <v/>
      </c>
      <c r="L1282" s="13">
        <f t="shared" si="2"/>
        <v>0</v>
      </c>
      <c r="M1282" s="14">
        <v>5500.0</v>
      </c>
      <c r="N1282" s="14">
        <f t="shared" si="3"/>
        <v>5500</v>
      </c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  <c r="AA1282" s="9"/>
      <c r="AB1282" s="9"/>
      <c r="AC1282" s="9"/>
    </row>
    <row r="1283" ht="15.75" customHeight="1">
      <c r="A1283" s="10">
        <v>1282.0</v>
      </c>
      <c r="B1283" s="10" t="s">
        <v>15</v>
      </c>
      <c r="C1283" s="10" t="str">
        <f>VLOOKUP($E1283,'Определяем вид'!$A$2:$B$16,2,0)</f>
        <v>Товар</v>
      </c>
      <c r="D1283" s="10" t="s">
        <v>16</v>
      </c>
      <c r="E1283" s="10" t="s">
        <v>23</v>
      </c>
      <c r="F1283" s="11">
        <v>45702.0</v>
      </c>
      <c r="G1283" s="12">
        <f t="shared" si="1"/>
        <v>2</v>
      </c>
      <c r="H1283" s="10"/>
      <c r="I1283" s="10" t="str">
        <f>IFNA(VLOOKUP($H1283,'Промокоды'!$A$2:$B$115,2,0),"")</f>
        <v/>
      </c>
      <c r="J1283" s="10" t="str">
        <f>IFNA(VLOOKUP($I1283,'Промокоды'!$E$2:$F$8,2,0),"")</f>
        <v/>
      </c>
      <c r="K1283" s="10" t="str">
        <f>IFNA(VLOOKUP($H1283,'Промокоды'!$A$2:$C$115,3,0),"")</f>
        <v/>
      </c>
      <c r="L1283" s="13">
        <f t="shared" si="2"/>
        <v>0</v>
      </c>
      <c r="M1283" s="14">
        <v>1000.0</v>
      </c>
      <c r="N1283" s="14">
        <f t="shared" si="3"/>
        <v>1000</v>
      </c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  <c r="Z1283" s="9"/>
      <c r="AA1283" s="9"/>
      <c r="AB1283" s="9"/>
      <c r="AC1283" s="9"/>
    </row>
    <row r="1284" ht="15.75" customHeight="1">
      <c r="A1284" s="10">
        <v>1283.0</v>
      </c>
      <c r="B1284" s="10" t="s">
        <v>15</v>
      </c>
      <c r="C1284" s="10" t="str">
        <f>VLOOKUP($E1284,'Определяем вид'!$A$2:$B$16,2,0)</f>
        <v>Услуга</v>
      </c>
      <c r="D1284" s="10" t="s">
        <v>16</v>
      </c>
      <c r="E1284" s="10" t="s">
        <v>21</v>
      </c>
      <c r="F1284" s="11">
        <v>45702.0</v>
      </c>
      <c r="G1284" s="12">
        <f t="shared" si="1"/>
        <v>2</v>
      </c>
      <c r="H1284" s="10" t="s">
        <v>53</v>
      </c>
      <c r="I1284" s="10">
        <f>IFNA(VLOOKUP($H1284,'Промокоды'!$A$2:$B$115,2,0),"")</f>
        <v>7</v>
      </c>
      <c r="J1284" s="10" t="str">
        <f>IFNA(VLOOKUP($I1284,'Промокоды'!$E$2:$F$8,2,0),"")</f>
        <v>Сторис в VK</v>
      </c>
      <c r="K1284" s="10">
        <f>IFNA(VLOOKUP($H1284,'Промокоды'!$A$2:$C$115,3,0),"")</f>
        <v>0.15</v>
      </c>
      <c r="L1284" s="13">
        <f t="shared" si="2"/>
        <v>825</v>
      </c>
      <c r="M1284" s="14">
        <v>5500.0</v>
      </c>
      <c r="N1284" s="14">
        <f t="shared" si="3"/>
        <v>4675</v>
      </c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  <c r="AA1284" s="9"/>
      <c r="AB1284" s="9"/>
      <c r="AC1284" s="9"/>
    </row>
    <row r="1285" ht="15.75" customHeight="1">
      <c r="A1285" s="10">
        <v>1284.0</v>
      </c>
      <c r="B1285" s="10" t="s">
        <v>15</v>
      </c>
      <c r="C1285" s="10" t="str">
        <f>VLOOKUP($E1285,'Определяем вид'!$A$2:$B$16,2,0)</f>
        <v>Услуга</v>
      </c>
      <c r="D1285" s="10" t="s">
        <v>16</v>
      </c>
      <c r="E1285" s="10" t="s">
        <v>17</v>
      </c>
      <c r="F1285" s="11">
        <v>45702.0</v>
      </c>
      <c r="G1285" s="12">
        <f t="shared" si="1"/>
        <v>2</v>
      </c>
      <c r="H1285" s="10"/>
      <c r="I1285" s="10" t="str">
        <f>IFNA(VLOOKUP($H1285,'Промокоды'!$A$2:$B$115,2,0),"")</f>
        <v/>
      </c>
      <c r="J1285" s="10" t="str">
        <f>IFNA(VLOOKUP($I1285,'Промокоды'!$E$2:$F$8,2,0),"")</f>
        <v/>
      </c>
      <c r="K1285" s="10" t="str">
        <f>IFNA(VLOOKUP($H1285,'Промокоды'!$A$2:$C$115,3,0),"")</f>
        <v/>
      </c>
      <c r="L1285" s="13">
        <f t="shared" si="2"/>
        <v>0</v>
      </c>
      <c r="M1285" s="14">
        <v>4500.0</v>
      </c>
      <c r="N1285" s="14">
        <f t="shared" si="3"/>
        <v>4500</v>
      </c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  <c r="Z1285" s="9"/>
      <c r="AA1285" s="9"/>
      <c r="AB1285" s="9"/>
      <c r="AC1285" s="9"/>
    </row>
    <row r="1286" ht="15.75" customHeight="1">
      <c r="A1286" s="10">
        <v>1285.0</v>
      </c>
      <c r="B1286" s="10" t="s">
        <v>15</v>
      </c>
      <c r="C1286" s="10" t="str">
        <f>VLOOKUP($E1286,'Определяем вид'!$A$2:$B$16,2,0)</f>
        <v>Услуга</v>
      </c>
      <c r="D1286" s="10" t="s">
        <v>16</v>
      </c>
      <c r="E1286" s="10" t="s">
        <v>18</v>
      </c>
      <c r="F1286" s="11">
        <v>45702.0</v>
      </c>
      <c r="G1286" s="12">
        <f t="shared" si="1"/>
        <v>2</v>
      </c>
      <c r="H1286" s="10"/>
      <c r="I1286" s="10" t="str">
        <f>IFNA(VLOOKUP($H1286,'Промокоды'!$A$2:$B$115,2,0),"")</f>
        <v/>
      </c>
      <c r="J1286" s="10" t="str">
        <f>IFNA(VLOOKUP($I1286,'Промокоды'!$E$2:$F$8,2,0),"")</f>
        <v/>
      </c>
      <c r="K1286" s="10" t="str">
        <f>IFNA(VLOOKUP($H1286,'Промокоды'!$A$2:$C$115,3,0),"")</f>
        <v/>
      </c>
      <c r="L1286" s="13">
        <f t="shared" si="2"/>
        <v>0</v>
      </c>
      <c r="M1286" s="14">
        <v>3500.0</v>
      </c>
      <c r="N1286" s="14">
        <f t="shared" si="3"/>
        <v>3500</v>
      </c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  <c r="AA1286" s="9"/>
      <c r="AB1286" s="9"/>
      <c r="AC1286" s="9"/>
    </row>
    <row r="1287" ht="15.75" customHeight="1">
      <c r="A1287" s="10">
        <v>1286.0</v>
      </c>
      <c r="B1287" s="10" t="s">
        <v>15</v>
      </c>
      <c r="C1287" s="10" t="str">
        <f>VLOOKUP($E1287,'Определяем вид'!$A$2:$B$16,2,0)</f>
        <v>Услуга</v>
      </c>
      <c r="D1287" s="10" t="s">
        <v>16</v>
      </c>
      <c r="E1287" s="10" t="s">
        <v>21</v>
      </c>
      <c r="F1287" s="11">
        <v>45702.0</v>
      </c>
      <c r="G1287" s="12">
        <f t="shared" si="1"/>
        <v>2</v>
      </c>
      <c r="H1287" s="10"/>
      <c r="I1287" s="10" t="str">
        <f>IFNA(VLOOKUP($H1287,'Промокоды'!$A$2:$B$115,2,0),"")</f>
        <v/>
      </c>
      <c r="J1287" s="10" t="str">
        <f>IFNA(VLOOKUP($I1287,'Промокоды'!$E$2:$F$8,2,0),"")</f>
        <v/>
      </c>
      <c r="K1287" s="10" t="str">
        <f>IFNA(VLOOKUP($H1287,'Промокоды'!$A$2:$C$115,3,0),"")</f>
        <v/>
      </c>
      <c r="L1287" s="13">
        <f t="shared" si="2"/>
        <v>0</v>
      </c>
      <c r="M1287" s="14">
        <v>5500.0</v>
      </c>
      <c r="N1287" s="14">
        <f t="shared" si="3"/>
        <v>5500</v>
      </c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  <c r="Z1287" s="9"/>
      <c r="AA1287" s="9"/>
      <c r="AB1287" s="9"/>
      <c r="AC1287" s="9"/>
    </row>
    <row r="1288" ht="15.75" customHeight="1">
      <c r="A1288" s="10">
        <v>1287.0</v>
      </c>
      <c r="B1288" s="10" t="s">
        <v>15</v>
      </c>
      <c r="C1288" s="10" t="str">
        <f>VLOOKUP($E1288,'Определяем вид'!$A$2:$B$16,2,0)</f>
        <v>Услуга</v>
      </c>
      <c r="D1288" s="10" t="s">
        <v>16</v>
      </c>
      <c r="E1288" s="10" t="s">
        <v>17</v>
      </c>
      <c r="F1288" s="11">
        <v>45702.0</v>
      </c>
      <c r="G1288" s="12">
        <f t="shared" si="1"/>
        <v>2</v>
      </c>
      <c r="H1288" s="10"/>
      <c r="I1288" s="10" t="str">
        <f>IFNA(VLOOKUP($H1288,'Промокоды'!$A$2:$B$115,2,0),"")</f>
        <v/>
      </c>
      <c r="J1288" s="10" t="str">
        <f>IFNA(VLOOKUP($I1288,'Промокоды'!$E$2:$F$8,2,0),"")</f>
        <v/>
      </c>
      <c r="K1288" s="10" t="str">
        <f>IFNA(VLOOKUP($H1288,'Промокоды'!$A$2:$C$115,3,0),"")</f>
        <v/>
      </c>
      <c r="L1288" s="13">
        <f t="shared" si="2"/>
        <v>0</v>
      </c>
      <c r="M1288" s="14">
        <v>4500.0</v>
      </c>
      <c r="N1288" s="14">
        <f t="shared" si="3"/>
        <v>4500</v>
      </c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  <c r="AA1288" s="9"/>
      <c r="AB1288" s="9"/>
      <c r="AC1288" s="9"/>
    </row>
    <row r="1289" ht="15.75" customHeight="1">
      <c r="A1289" s="10">
        <v>1288.0</v>
      </c>
      <c r="B1289" s="10" t="s">
        <v>15</v>
      </c>
      <c r="C1289" s="10" t="str">
        <f>VLOOKUP($E1289,'Определяем вид'!$A$2:$B$16,2,0)</f>
        <v>Услуга</v>
      </c>
      <c r="D1289" s="10" t="s">
        <v>16</v>
      </c>
      <c r="E1289" s="10" t="s">
        <v>21</v>
      </c>
      <c r="F1289" s="11">
        <v>45702.0</v>
      </c>
      <c r="G1289" s="12">
        <f t="shared" si="1"/>
        <v>2</v>
      </c>
      <c r="H1289" s="10"/>
      <c r="I1289" s="10" t="str">
        <f>IFNA(VLOOKUP($H1289,'Промокоды'!$A$2:$B$115,2,0),"")</f>
        <v/>
      </c>
      <c r="J1289" s="10" t="str">
        <f>IFNA(VLOOKUP($I1289,'Промокоды'!$E$2:$F$8,2,0),"")</f>
        <v/>
      </c>
      <c r="K1289" s="10" t="str">
        <f>IFNA(VLOOKUP($H1289,'Промокоды'!$A$2:$C$115,3,0),"")</f>
        <v/>
      </c>
      <c r="L1289" s="13">
        <f t="shared" si="2"/>
        <v>0</v>
      </c>
      <c r="M1289" s="14">
        <v>5500.0</v>
      </c>
      <c r="N1289" s="14">
        <f t="shared" si="3"/>
        <v>5500</v>
      </c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  <c r="Z1289" s="9"/>
      <c r="AA1289" s="9"/>
      <c r="AB1289" s="9"/>
      <c r="AC1289" s="9"/>
    </row>
    <row r="1290" ht="15.75" customHeight="1">
      <c r="A1290" s="10">
        <v>1289.0</v>
      </c>
      <c r="B1290" s="10" t="s">
        <v>15</v>
      </c>
      <c r="C1290" s="10" t="str">
        <f>VLOOKUP($E1290,'Определяем вид'!$A$2:$B$16,2,0)</f>
        <v>Товар</v>
      </c>
      <c r="D1290" s="10" t="s">
        <v>16</v>
      </c>
      <c r="E1290" s="10" t="s">
        <v>20</v>
      </c>
      <c r="F1290" s="11">
        <v>45702.0</v>
      </c>
      <c r="G1290" s="12">
        <f t="shared" si="1"/>
        <v>2</v>
      </c>
      <c r="H1290" s="10"/>
      <c r="I1290" s="10" t="str">
        <f>IFNA(VLOOKUP($H1290,'Промокоды'!$A$2:$B$115,2,0),"")</f>
        <v/>
      </c>
      <c r="J1290" s="10" t="str">
        <f>IFNA(VLOOKUP($I1290,'Промокоды'!$E$2:$F$8,2,0),"")</f>
        <v/>
      </c>
      <c r="K1290" s="10" t="str">
        <f>IFNA(VLOOKUP($H1290,'Промокоды'!$A$2:$C$115,3,0),"")</f>
        <v/>
      </c>
      <c r="L1290" s="13">
        <f t="shared" si="2"/>
        <v>0</v>
      </c>
      <c r="M1290" s="14">
        <v>500.0</v>
      </c>
      <c r="N1290" s="14">
        <f t="shared" si="3"/>
        <v>500</v>
      </c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  <c r="AA1290" s="9"/>
      <c r="AB1290" s="9"/>
      <c r="AC1290" s="9"/>
    </row>
    <row r="1291" ht="15.75" customHeight="1">
      <c r="A1291" s="10">
        <v>1290.0</v>
      </c>
      <c r="B1291" s="10" t="s">
        <v>15</v>
      </c>
      <c r="C1291" s="10" t="str">
        <f>VLOOKUP($E1291,'Определяем вид'!$A$2:$B$16,2,0)</f>
        <v>Услуга</v>
      </c>
      <c r="D1291" s="10" t="s">
        <v>16</v>
      </c>
      <c r="E1291" s="10" t="s">
        <v>18</v>
      </c>
      <c r="F1291" s="11">
        <v>45702.0</v>
      </c>
      <c r="G1291" s="12">
        <f t="shared" si="1"/>
        <v>2</v>
      </c>
      <c r="H1291" s="10"/>
      <c r="I1291" s="10" t="str">
        <f>IFNA(VLOOKUP($H1291,'Промокоды'!$A$2:$B$115,2,0),"")</f>
        <v/>
      </c>
      <c r="J1291" s="10" t="str">
        <f>IFNA(VLOOKUP($I1291,'Промокоды'!$E$2:$F$8,2,0),"")</f>
        <v/>
      </c>
      <c r="K1291" s="10" t="str">
        <f>IFNA(VLOOKUP($H1291,'Промокоды'!$A$2:$C$115,3,0),"")</f>
        <v/>
      </c>
      <c r="L1291" s="13">
        <f t="shared" si="2"/>
        <v>0</v>
      </c>
      <c r="M1291" s="14">
        <v>3500.0</v>
      </c>
      <c r="N1291" s="14">
        <f t="shared" si="3"/>
        <v>3500</v>
      </c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  <c r="Z1291" s="9"/>
      <c r="AA1291" s="9"/>
      <c r="AB1291" s="9"/>
      <c r="AC1291" s="9"/>
    </row>
    <row r="1292" ht="15.75" customHeight="1">
      <c r="A1292" s="10">
        <v>1291.0</v>
      </c>
      <c r="B1292" s="10" t="s">
        <v>15</v>
      </c>
      <c r="C1292" s="10" t="str">
        <f>VLOOKUP($E1292,'Определяем вид'!$A$2:$B$16,2,0)</f>
        <v>Услуга</v>
      </c>
      <c r="D1292" s="10" t="s">
        <v>16</v>
      </c>
      <c r="E1292" s="10" t="s">
        <v>21</v>
      </c>
      <c r="F1292" s="11">
        <v>45702.0</v>
      </c>
      <c r="G1292" s="12">
        <f t="shared" si="1"/>
        <v>2</v>
      </c>
      <c r="H1292" s="10"/>
      <c r="I1292" s="10" t="str">
        <f>IFNA(VLOOKUP($H1292,'Промокоды'!$A$2:$B$115,2,0),"")</f>
        <v/>
      </c>
      <c r="J1292" s="10" t="str">
        <f>IFNA(VLOOKUP($I1292,'Промокоды'!$E$2:$F$8,2,0),"")</f>
        <v/>
      </c>
      <c r="K1292" s="10" t="str">
        <f>IFNA(VLOOKUP($H1292,'Промокоды'!$A$2:$C$115,3,0),"")</f>
        <v/>
      </c>
      <c r="L1292" s="13">
        <f t="shared" si="2"/>
        <v>0</v>
      </c>
      <c r="M1292" s="14">
        <v>5500.0</v>
      </c>
      <c r="N1292" s="14">
        <f t="shared" si="3"/>
        <v>5500</v>
      </c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  <c r="AA1292" s="9"/>
      <c r="AB1292" s="9"/>
      <c r="AC1292" s="9"/>
    </row>
    <row r="1293" ht="15.75" customHeight="1">
      <c r="A1293" s="10">
        <v>1292.0</v>
      </c>
      <c r="B1293" s="10" t="s">
        <v>25</v>
      </c>
      <c r="C1293" s="10" t="str">
        <f>VLOOKUP($E1293,'Определяем вид'!$A$2:$B$16,2,0)</f>
        <v>Услуга</v>
      </c>
      <c r="D1293" s="10" t="s">
        <v>16</v>
      </c>
      <c r="E1293" s="10" t="s">
        <v>26</v>
      </c>
      <c r="F1293" s="11">
        <v>45702.0</v>
      </c>
      <c r="G1293" s="12">
        <f t="shared" si="1"/>
        <v>2</v>
      </c>
      <c r="H1293" s="10"/>
      <c r="I1293" s="10" t="str">
        <f>IFNA(VLOOKUP($H1293,'Промокоды'!$A$2:$B$115,2,0),"")</f>
        <v/>
      </c>
      <c r="J1293" s="10" t="str">
        <f>IFNA(VLOOKUP($I1293,'Промокоды'!$E$2:$F$8,2,0),"")</f>
        <v/>
      </c>
      <c r="K1293" s="10" t="str">
        <f>IFNA(VLOOKUP($H1293,'Промокоды'!$A$2:$C$115,3,0),"")</f>
        <v/>
      </c>
      <c r="L1293" s="13">
        <f t="shared" si="2"/>
        <v>0</v>
      </c>
      <c r="M1293" s="14">
        <v>50000.0</v>
      </c>
      <c r="N1293" s="14">
        <f t="shared" si="3"/>
        <v>50000</v>
      </c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  <c r="Z1293" s="9"/>
      <c r="AA1293" s="9"/>
      <c r="AB1293" s="9"/>
      <c r="AC1293" s="9"/>
    </row>
    <row r="1294" ht="15.75" customHeight="1">
      <c r="A1294" s="10">
        <v>1293.0</v>
      </c>
      <c r="B1294" s="10" t="s">
        <v>15</v>
      </c>
      <c r="C1294" s="10" t="str">
        <f>VLOOKUP($E1294,'Определяем вид'!$A$2:$B$16,2,0)</f>
        <v>Услуга</v>
      </c>
      <c r="D1294" s="10" t="s">
        <v>16</v>
      </c>
      <c r="E1294" s="10" t="s">
        <v>18</v>
      </c>
      <c r="F1294" s="11">
        <v>45702.0</v>
      </c>
      <c r="G1294" s="12">
        <f t="shared" si="1"/>
        <v>2</v>
      </c>
      <c r="H1294" s="10"/>
      <c r="I1294" s="10" t="str">
        <f>IFNA(VLOOKUP($H1294,'Промокоды'!$A$2:$B$115,2,0),"")</f>
        <v/>
      </c>
      <c r="J1294" s="10" t="str">
        <f>IFNA(VLOOKUP($I1294,'Промокоды'!$E$2:$F$8,2,0),"")</f>
        <v/>
      </c>
      <c r="K1294" s="10" t="str">
        <f>IFNA(VLOOKUP($H1294,'Промокоды'!$A$2:$C$115,3,0),"")</f>
        <v/>
      </c>
      <c r="L1294" s="13">
        <f t="shared" si="2"/>
        <v>0</v>
      </c>
      <c r="M1294" s="14">
        <v>3500.0</v>
      </c>
      <c r="N1294" s="14">
        <f t="shared" si="3"/>
        <v>3500</v>
      </c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  <c r="AA1294" s="9"/>
      <c r="AB1294" s="9"/>
      <c r="AC1294" s="9"/>
    </row>
    <row r="1295" ht="15.75" customHeight="1">
      <c r="A1295" s="10">
        <v>1294.0</v>
      </c>
      <c r="B1295" s="10" t="s">
        <v>15</v>
      </c>
      <c r="C1295" s="10" t="str">
        <f>VLOOKUP($E1295,'Определяем вид'!$A$2:$B$16,2,0)</f>
        <v>Услуга</v>
      </c>
      <c r="D1295" s="10" t="s">
        <v>16</v>
      </c>
      <c r="E1295" s="10" t="s">
        <v>21</v>
      </c>
      <c r="F1295" s="11">
        <v>45702.0</v>
      </c>
      <c r="G1295" s="12">
        <f t="shared" si="1"/>
        <v>2</v>
      </c>
      <c r="H1295" s="10"/>
      <c r="I1295" s="10" t="str">
        <f>IFNA(VLOOKUP($H1295,'Промокоды'!$A$2:$B$115,2,0),"")</f>
        <v/>
      </c>
      <c r="J1295" s="10" t="str">
        <f>IFNA(VLOOKUP($I1295,'Промокоды'!$E$2:$F$8,2,0),"")</f>
        <v/>
      </c>
      <c r="K1295" s="10" t="str">
        <f>IFNA(VLOOKUP($H1295,'Промокоды'!$A$2:$C$115,3,0),"")</f>
        <v/>
      </c>
      <c r="L1295" s="13">
        <f t="shared" si="2"/>
        <v>0</v>
      </c>
      <c r="M1295" s="14">
        <v>5500.0</v>
      </c>
      <c r="N1295" s="14">
        <f t="shared" si="3"/>
        <v>5500</v>
      </c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  <c r="Z1295" s="9"/>
      <c r="AA1295" s="9"/>
      <c r="AB1295" s="9"/>
      <c r="AC1295" s="9"/>
    </row>
    <row r="1296" ht="15.75" customHeight="1">
      <c r="A1296" s="10">
        <v>1295.0</v>
      </c>
      <c r="B1296" s="10" t="s">
        <v>15</v>
      </c>
      <c r="C1296" s="10" t="str">
        <f>VLOOKUP($E1296,'Определяем вид'!$A$2:$B$16,2,0)</f>
        <v>Услуга</v>
      </c>
      <c r="D1296" s="10" t="s">
        <v>16</v>
      </c>
      <c r="E1296" s="10" t="s">
        <v>18</v>
      </c>
      <c r="F1296" s="11">
        <v>45702.0</v>
      </c>
      <c r="G1296" s="12">
        <f t="shared" si="1"/>
        <v>2</v>
      </c>
      <c r="H1296" s="10"/>
      <c r="I1296" s="10" t="str">
        <f>IFNA(VLOOKUP($H1296,'Промокоды'!$A$2:$B$115,2,0),"")</f>
        <v/>
      </c>
      <c r="J1296" s="10" t="str">
        <f>IFNA(VLOOKUP($I1296,'Промокоды'!$E$2:$F$8,2,0),"")</f>
        <v/>
      </c>
      <c r="K1296" s="10" t="str">
        <f>IFNA(VLOOKUP($H1296,'Промокоды'!$A$2:$C$115,3,0),"")</f>
        <v/>
      </c>
      <c r="L1296" s="13">
        <f t="shared" si="2"/>
        <v>0</v>
      </c>
      <c r="M1296" s="14">
        <v>3500.0</v>
      </c>
      <c r="N1296" s="14">
        <f t="shared" si="3"/>
        <v>3500</v>
      </c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  <c r="AA1296" s="9"/>
      <c r="AB1296" s="9"/>
      <c r="AC1296" s="9"/>
    </row>
    <row r="1297" ht="15.75" customHeight="1">
      <c r="A1297" s="10">
        <v>1296.0</v>
      </c>
      <c r="B1297" s="10" t="s">
        <v>15</v>
      </c>
      <c r="C1297" s="10" t="str">
        <f>VLOOKUP($E1297,'Определяем вид'!$A$2:$B$16,2,0)</f>
        <v>Услуга</v>
      </c>
      <c r="D1297" s="10" t="s">
        <v>19</v>
      </c>
      <c r="E1297" s="10" t="s">
        <v>21</v>
      </c>
      <c r="F1297" s="11">
        <v>45702.0</v>
      </c>
      <c r="G1297" s="12">
        <f t="shared" si="1"/>
        <v>2</v>
      </c>
      <c r="H1297" s="10"/>
      <c r="I1297" s="10" t="str">
        <f>IFNA(VLOOKUP($H1297,'Промокоды'!$A$2:$B$115,2,0),"")</f>
        <v/>
      </c>
      <c r="J1297" s="10" t="str">
        <f>IFNA(VLOOKUP($I1297,'Промокоды'!$E$2:$F$8,2,0),"")</f>
        <v/>
      </c>
      <c r="K1297" s="10" t="str">
        <f>IFNA(VLOOKUP($H1297,'Промокоды'!$A$2:$C$115,3,0),"")</f>
        <v/>
      </c>
      <c r="L1297" s="13">
        <f t="shared" si="2"/>
        <v>0</v>
      </c>
      <c r="M1297" s="14">
        <v>5500.0</v>
      </c>
      <c r="N1297" s="14">
        <f t="shared" si="3"/>
        <v>5500</v>
      </c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  <c r="Z1297" s="9"/>
      <c r="AA1297" s="9"/>
      <c r="AB1297" s="9"/>
      <c r="AC1297" s="9"/>
    </row>
    <row r="1298" ht="15.75" customHeight="1">
      <c r="A1298" s="10">
        <v>1297.0</v>
      </c>
      <c r="B1298" s="10" t="s">
        <v>15</v>
      </c>
      <c r="C1298" s="10" t="str">
        <f>VLOOKUP($E1298,'Определяем вид'!$A$2:$B$16,2,0)</f>
        <v>Товар</v>
      </c>
      <c r="D1298" s="10" t="s">
        <v>16</v>
      </c>
      <c r="E1298" s="10" t="s">
        <v>20</v>
      </c>
      <c r="F1298" s="11">
        <v>45702.0</v>
      </c>
      <c r="G1298" s="12">
        <f t="shared" si="1"/>
        <v>2</v>
      </c>
      <c r="H1298" s="10"/>
      <c r="I1298" s="10" t="str">
        <f>IFNA(VLOOKUP($H1298,'Промокоды'!$A$2:$B$115,2,0),"")</f>
        <v/>
      </c>
      <c r="J1298" s="10" t="str">
        <f>IFNA(VLOOKUP($I1298,'Промокоды'!$E$2:$F$8,2,0),"")</f>
        <v/>
      </c>
      <c r="K1298" s="10" t="str">
        <f>IFNA(VLOOKUP($H1298,'Промокоды'!$A$2:$C$115,3,0),"")</f>
        <v/>
      </c>
      <c r="L1298" s="13">
        <f t="shared" si="2"/>
        <v>0</v>
      </c>
      <c r="M1298" s="14">
        <v>500.0</v>
      </c>
      <c r="N1298" s="14">
        <f t="shared" si="3"/>
        <v>500</v>
      </c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  <c r="AA1298" s="9"/>
      <c r="AB1298" s="9"/>
      <c r="AC1298" s="9"/>
    </row>
    <row r="1299" ht="15.75" customHeight="1">
      <c r="A1299" s="10">
        <v>1298.0</v>
      </c>
      <c r="B1299" s="10" t="s">
        <v>15</v>
      </c>
      <c r="C1299" s="10" t="str">
        <f>VLOOKUP($E1299,'Определяем вид'!$A$2:$B$16,2,0)</f>
        <v>Услуга</v>
      </c>
      <c r="D1299" s="10" t="s">
        <v>16</v>
      </c>
      <c r="E1299" s="10" t="s">
        <v>17</v>
      </c>
      <c r="F1299" s="11">
        <v>45702.0</v>
      </c>
      <c r="G1299" s="12">
        <f t="shared" si="1"/>
        <v>2</v>
      </c>
      <c r="H1299" s="10"/>
      <c r="I1299" s="10" t="str">
        <f>IFNA(VLOOKUP($H1299,'Промокоды'!$A$2:$B$115,2,0),"")</f>
        <v/>
      </c>
      <c r="J1299" s="10" t="str">
        <f>IFNA(VLOOKUP($I1299,'Промокоды'!$E$2:$F$8,2,0),"")</f>
        <v/>
      </c>
      <c r="K1299" s="10" t="str">
        <f>IFNA(VLOOKUP($H1299,'Промокоды'!$A$2:$C$115,3,0),"")</f>
        <v/>
      </c>
      <c r="L1299" s="13">
        <f t="shared" si="2"/>
        <v>0</v>
      </c>
      <c r="M1299" s="14">
        <v>4500.0</v>
      </c>
      <c r="N1299" s="14">
        <f t="shared" si="3"/>
        <v>4500</v>
      </c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  <c r="Z1299" s="9"/>
      <c r="AA1299" s="9"/>
      <c r="AB1299" s="9"/>
      <c r="AC1299" s="9"/>
    </row>
    <row r="1300" ht="15.75" customHeight="1">
      <c r="A1300" s="10">
        <v>1299.0</v>
      </c>
      <c r="B1300" s="10" t="s">
        <v>15</v>
      </c>
      <c r="C1300" s="10" t="str">
        <f>VLOOKUP($E1300,'Определяем вид'!$A$2:$B$16,2,0)</f>
        <v>Услуга</v>
      </c>
      <c r="D1300" s="10" t="s">
        <v>16</v>
      </c>
      <c r="E1300" s="10" t="s">
        <v>21</v>
      </c>
      <c r="F1300" s="11">
        <v>45702.0</v>
      </c>
      <c r="G1300" s="12">
        <f t="shared" si="1"/>
        <v>2</v>
      </c>
      <c r="H1300" s="10"/>
      <c r="I1300" s="10" t="str">
        <f>IFNA(VLOOKUP($H1300,'Промокоды'!$A$2:$B$115,2,0),"")</f>
        <v/>
      </c>
      <c r="J1300" s="10" t="str">
        <f>IFNA(VLOOKUP($I1300,'Промокоды'!$E$2:$F$8,2,0),"")</f>
        <v/>
      </c>
      <c r="K1300" s="10" t="str">
        <f>IFNA(VLOOKUP($H1300,'Промокоды'!$A$2:$C$115,3,0),"")</f>
        <v/>
      </c>
      <c r="L1300" s="13">
        <f t="shared" si="2"/>
        <v>0</v>
      </c>
      <c r="M1300" s="14">
        <v>5500.0</v>
      </c>
      <c r="N1300" s="14">
        <f t="shared" si="3"/>
        <v>5500</v>
      </c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  <c r="AA1300" s="9"/>
      <c r="AB1300" s="9"/>
      <c r="AC1300" s="9"/>
    </row>
    <row r="1301" ht="15.75" customHeight="1">
      <c r="A1301" s="10">
        <v>1300.0</v>
      </c>
      <c r="B1301" s="10" t="s">
        <v>15</v>
      </c>
      <c r="C1301" s="10" t="str">
        <f>VLOOKUP($E1301,'Определяем вид'!$A$2:$B$16,2,0)</f>
        <v>Услуга</v>
      </c>
      <c r="D1301" s="10" t="s">
        <v>16</v>
      </c>
      <c r="E1301" s="10" t="s">
        <v>21</v>
      </c>
      <c r="F1301" s="11">
        <v>45702.0</v>
      </c>
      <c r="G1301" s="12">
        <f t="shared" si="1"/>
        <v>2</v>
      </c>
      <c r="H1301" s="10"/>
      <c r="I1301" s="10" t="str">
        <f>IFNA(VLOOKUP($H1301,'Промокоды'!$A$2:$B$115,2,0),"")</f>
        <v/>
      </c>
      <c r="J1301" s="10" t="str">
        <f>IFNA(VLOOKUP($I1301,'Промокоды'!$E$2:$F$8,2,0),"")</f>
        <v/>
      </c>
      <c r="K1301" s="10" t="str">
        <f>IFNA(VLOOKUP($H1301,'Промокоды'!$A$2:$C$115,3,0),"")</f>
        <v/>
      </c>
      <c r="L1301" s="13">
        <f t="shared" si="2"/>
        <v>0</v>
      </c>
      <c r="M1301" s="14">
        <v>5500.0</v>
      </c>
      <c r="N1301" s="14">
        <f t="shared" si="3"/>
        <v>5500</v>
      </c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</row>
    <row r="1302" ht="15.75" customHeight="1">
      <c r="A1302" s="10">
        <v>1301.0</v>
      </c>
      <c r="B1302" s="10" t="s">
        <v>15</v>
      </c>
      <c r="C1302" s="10" t="str">
        <f>VLOOKUP($E1302,'Определяем вид'!$A$2:$B$16,2,0)</f>
        <v>Услуга</v>
      </c>
      <c r="D1302" s="10" t="s">
        <v>16</v>
      </c>
      <c r="E1302" s="10" t="s">
        <v>18</v>
      </c>
      <c r="F1302" s="11">
        <v>45702.0</v>
      </c>
      <c r="G1302" s="12">
        <f t="shared" si="1"/>
        <v>2</v>
      </c>
      <c r="H1302" s="10" t="s">
        <v>54</v>
      </c>
      <c r="I1302" s="10">
        <f>IFNA(VLOOKUP($H1302,'Промокоды'!$A$2:$B$115,2,0),"")</f>
        <v>3</v>
      </c>
      <c r="J1302" s="10" t="str">
        <f>IFNA(VLOOKUP($I1302,'Промокоды'!$E$2:$F$8,2,0),"")</f>
        <v>Поисковые запросы в Яндексе</v>
      </c>
      <c r="K1302" s="10">
        <f>IFNA(VLOOKUP($H1302,'Промокоды'!$A$2:$C$115,3,0),"")</f>
        <v>0.05</v>
      </c>
      <c r="L1302" s="13">
        <f t="shared" si="2"/>
        <v>175</v>
      </c>
      <c r="M1302" s="14">
        <v>3500.0</v>
      </c>
      <c r="N1302" s="14">
        <f t="shared" si="3"/>
        <v>3325</v>
      </c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</row>
    <row r="1303" ht="15.75" customHeight="1">
      <c r="A1303" s="10">
        <v>1302.0</v>
      </c>
      <c r="B1303" s="10" t="s">
        <v>15</v>
      </c>
      <c r="C1303" s="10" t="str">
        <f>VLOOKUP($E1303,'Определяем вид'!$A$2:$B$16,2,0)</f>
        <v>Услуга</v>
      </c>
      <c r="D1303" s="10" t="s">
        <v>16</v>
      </c>
      <c r="E1303" s="10" t="s">
        <v>21</v>
      </c>
      <c r="F1303" s="11">
        <v>45702.0</v>
      </c>
      <c r="G1303" s="12">
        <f t="shared" si="1"/>
        <v>2</v>
      </c>
      <c r="H1303" s="10"/>
      <c r="I1303" s="10" t="str">
        <f>IFNA(VLOOKUP($H1303,'Промокоды'!$A$2:$B$115,2,0),"")</f>
        <v/>
      </c>
      <c r="J1303" s="10" t="str">
        <f>IFNA(VLOOKUP($I1303,'Промокоды'!$E$2:$F$8,2,0),"")</f>
        <v/>
      </c>
      <c r="K1303" s="10" t="str">
        <f>IFNA(VLOOKUP($H1303,'Промокоды'!$A$2:$C$115,3,0),"")</f>
        <v/>
      </c>
      <c r="L1303" s="13">
        <f t="shared" si="2"/>
        <v>0</v>
      </c>
      <c r="M1303" s="14">
        <v>5500.0</v>
      </c>
      <c r="N1303" s="14">
        <f t="shared" si="3"/>
        <v>5500</v>
      </c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  <c r="Z1303" s="9"/>
      <c r="AA1303" s="9"/>
      <c r="AB1303" s="9"/>
      <c r="AC1303" s="9"/>
    </row>
    <row r="1304" ht="15.75" customHeight="1">
      <c r="A1304" s="10">
        <v>1303.0</v>
      </c>
      <c r="B1304" s="10" t="s">
        <v>15</v>
      </c>
      <c r="C1304" s="10" t="str">
        <f>VLOOKUP($E1304,'Определяем вид'!$A$2:$B$16,2,0)</f>
        <v>Товар</v>
      </c>
      <c r="D1304" s="10" t="s">
        <v>16</v>
      </c>
      <c r="E1304" s="10" t="s">
        <v>28</v>
      </c>
      <c r="F1304" s="11">
        <v>45702.0</v>
      </c>
      <c r="G1304" s="12">
        <f t="shared" si="1"/>
        <v>2</v>
      </c>
      <c r="H1304" s="10"/>
      <c r="I1304" s="10" t="str">
        <f>IFNA(VLOOKUP($H1304,'Промокоды'!$A$2:$B$115,2,0),"")</f>
        <v/>
      </c>
      <c r="J1304" s="10" t="str">
        <f>IFNA(VLOOKUP($I1304,'Промокоды'!$E$2:$F$8,2,0),"")</f>
        <v/>
      </c>
      <c r="K1304" s="10" t="str">
        <f>IFNA(VLOOKUP($H1304,'Промокоды'!$A$2:$C$115,3,0),"")</f>
        <v/>
      </c>
      <c r="L1304" s="13">
        <f t="shared" si="2"/>
        <v>0</v>
      </c>
      <c r="M1304" s="14">
        <v>300.0</v>
      </c>
      <c r="N1304" s="14">
        <f t="shared" si="3"/>
        <v>300</v>
      </c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  <c r="AA1304" s="9"/>
      <c r="AB1304" s="9"/>
      <c r="AC1304" s="9"/>
    </row>
    <row r="1305" ht="15.75" customHeight="1">
      <c r="A1305" s="10">
        <v>1304.0</v>
      </c>
      <c r="B1305" s="10" t="s">
        <v>15</v>
      </c>
      <c r="C1305" s="10" t="str">
        <f>VLOOKUP($E1305,'Определяем вид'!$A$2:$B$16,2,0)</f>
        <v>Услуга</v>
      </c>
      <c r="D1305" s="10" t="s">
        <v>16</v>
      </c>
      <c r="E1305" s="10" t="s">
        <v>17</v>
      </c>
      <c r="F1305" s="11">
        <v>45702.0</v>
      </c>
      <c r="G1305" s="12">
        <f t="shared" si="1"/>
        <v>2</v>
      </c>
      <c r="H1305" s="10" t="s">
        <v>55</v>
      </c>
      <c r="I1305" s="10">
        <f>IFNA(VLOOKUP($H1305,'Промокоды'!$A$2:$B$115,2,0),"")</f>
        <v>4</v>
      </c>
      <c r="J1305" s="10" t="str">
        <f>IFNA(VLOOKUP($I1305,'Промокоды'!$E$2:$F$8,2,0),"")</f>
        <v>Посты в Telegram</v>
      </c>
      <c r="K1305" s="10">
        <f>IFNA(VLOOKUP($H1305,'Промокоды'!$A$2:$C$115,3,0),"")</f>
        <v>0.5</v>
      </c>
      <c r="L1305" s="13">
        <f t="shared" si="2"/>
        <v>2250</v>
      </c>
      <c r="M1305" s="14">
        <v>4500.0</v>
      </c>
      <c r="N1305" s="14">
        <f t="shared" si="3"/>
        <v>2250</v>
      </c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  <c r="Z1305" s="9"/>
      <c r="AA1305" s="9"/>
      <c r="AB1305" s="9"/>
      <c r="AC1305" s="9"/>
    </row>
    <row r="1306" ht="15.75" customHeight="1">
      <c r="A1306" s="10">
        <v>1305.0</v>
      </c>
      <c r="B1306" s="10" t="s">
        <v>25</v>
      </c>
      <c r="C1306" s="10" t="str">
        <f>VLOOKUP($E1306,'Определяем вид'!$A$2:$B$16,2,0)</f>
        <v>Товар</v>
      </c>
      <c r="D1306" s="10" t="s">
        <v>16</v>
      </c>
      <c r="E1306" s="10" t="s">
        <v>30</v>
      </c>
      <c r="F1306" s="11">
        <v>45702.0</v>
      </c>
      <c r="G1306" s="12">
        <f t="shared" si="1"/>
        <v>2</v>
      </c>
      <c r="H1306" s="10"/>
      <c r="I1306" s="10" t="str">
        <f>IFNA(VLOOKUP($H1306,'Промокоды'!$A$2:$B$115,2,0),"")</f>
        <v/>
      </c>
      <c r="J1306" s="10" t="str">
        <f>IFNA(VLOOKUP($I1306,'Промокоды'!$E$2:$F$8,2,0),"")</f>
        <v/>
      </c>
      <c r="K1306" s="10" t="str">
        <f>IFNA(VLOOKUP($H1306,'Промокоды'!$A$2:$C$115,3,0),"")</f>
        <v/>
      </c>
      <c r="L1306" s="13">
        <f t="shared" si="2"/>
        <v>0</v>
      </c>
      <c r="M1306" s="14">
        <v>300.0</v>
      </c>
      <c r="N1306" s="14">
        <f t="shared" si="3"/>
        <v>300</v>
      </c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  <c r="AA1306" s="9"/>
      <c r="AB1306" s="9"/>
      <c r="AC1306" s="9"/>
    </row>
    <row r="1307" ht="15.75" customHeight="1">
      <c r="A1307" s="10">
        <v>1306.0</v>
      </c>
      <c r="B1307" s="10" t="s">
        <v>15</v>
      </c>
      <c r="C1307" s="10" t="str">
        <f>VLOOKUP($E1307,'Определяем вид'!$A$2:$B$16,2,0)</f>
        <v>Услуга</v>
      </c>
      <c r="D1307" s="10" t="s">
        <v>16</v>
      </c>
      <c r="E1307" s="10" t="s">
        <v>21</v>
      </c>
      <c r="F1307" s="11">
        <v>45702.0</v>
      </c>
      <c r="G1307" s="12">
        <f t="shared" si="1"/>
        <v>2</v>
      </c>
      <c r="H1307" s="10"/>
      <c r="I1307" s="10" t="str">
        <f>IFNA(VLOOKUP($H1307,'Промокоды'!$A$2:$B$115,2,0),"")</f>
        <v/>
      </c>
      <c r="J1307" s="10" t="str">
        <f>IFNA(VLOOKUP($I1307,'Промокоды'!$E$2:$F$8,2,0),"")</f>
        <v/>
      </c>
      <c r="K1307" s="10" t="str">
        <f>IFNA(VLOOKUP($H1307,'Промокоды'!$A$2:$C$115,3,0),"")</f>
        <v/>
      </c>
      <c r="L1307" s="13">
        <f t="shared" si="2"/>
        <v>0</v>
      </c>
      <c r="M1307" s="14">
        <v>5500.0</v>
      </c>
      <c r="N1307" s="14">
        <f t="shared" si="3"/>
        <v>5500</v>
      </c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  <c r="Z1307" s="9"/>
      <c r="AA1307" s="9"/>
      <c r="AB1307" s="9"/>
      <c r="AC1307" s="9"/>
    </row>
    <row r="1308" ht="15.75" customHeight="1">
      <c r="A1308" s="10">
        <v>1307.0</v>
      </c>
      <c r="B1308" s="10" t="s">
        <v>15</v>
      </c>
      <c r="C1308" s="10" t="str">
        <f>VLOOKUP($E1308,'Определяем вид'!$A$2:$B$16,2,0)</f>
        <v>Услуга</v>
      </c>
      <c r="D1308" s="10" t="s">
        <v>16</v>
      </c>
      <c r="E1308" s="10" t="s">
        <v>18</v>
      </c>
      <c r="F1308" s="11">
        <v>45703.0</v>
      </c>
      <c r="G1308" s="12">
        <f t="shared" si="1"/>
        <v>2</v>
      </c>
      <c r="H1308" s="10"/>
      <c r="I1308" s="10" t="str">
        <f>IFNA(VLOOKUP($H1308,'Промокоды'!$A$2:$B$115,2,0),"")</f>
        <v/>
      </c>
      <c r="J1308" s="10" t="str">
        <f>IFNA(VLOOKUP($I1308,'Промокоды'!$E$2:$F$8,2,0),"")</f>
        <v/>
      </c>
      <c r="K1308" s="10" t="str">
        <f>IFNA(VLOOKUP($H1308,'Промокоды'!$A$2:$C$115,3,0),"")</f>
        <v/>
      </c>
      <c r="L1308" s="13">
        <f t="shared" si="2"/>
        <v>0</v>
      </c>
      <c r="M1308" s="14">
        <v>3500.0</v>
      </c>
      <c r="N1308" s="14">
        <f t="shared" si="3"/>
        <v>3500</v>
      </c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  <c r="AA1308" s="9"/>
      <c r="AB1308" s="9"/>
      <c r="AC1308" s="9"/>
    </row>
    <row r="1309" ht="15.75" customHeight="1">
      <c r="A1309" s="10">
        <v>1308.0</v>
      </c>
      <c r="B1309" s="10" t="s">
        <v>15</v>
      </c>
      <c r="C1309" s="10" t="str">
        <f>VLOOKUP($E1309,'Определяем вид'!$A$2:$B$16,2,0)</f>
        <v>Услуга</v>
      </c>
      <c r="D1309" s="10" t="s">
        <v>19</v>
      </c>
      <c r="E1309" s="10" t="s">
        <v>18</v>
      </c>
      <c r="F1309" s="11">
        <v>45703.0</v>
      </c>
      <c r="G1309" s="12">
        <f t="shared" si="1"/>
        <v>2</v>
      </c>
      <c r="H1309" s="10" t="s">
        <v>56</v>
      </c>
      <c r="I1309" s="10">
        <f>IFNA(VLOOKUP($H1309,'Промокоды'!$A$2:$B$115,2,0),"")</f>
        <v>7</v>
      </c>
      <c r="J1309" s="10" t="str">
        <f>IFNA(VLOOKUP($I1309,'Промокоды'!$E$2:$F$8,2,0),"")</f>
        <v>Сторис в VK</v>
      </c>
      <c r="K1309" s="10">
        <f>IFNA(VLOOKUP($H1309,'Промокоды'!$A$2:$C$115,3,0),"")</f>
        <v>0.15</v>
      </c>
      <c r="L1309" s="13">
        <f t="shared" si="2"/>
        <v>525</v>
      </c>
      <c r="M1309" s="14">
        <v>3500.0</v>
      </c>
      <c r="N1309" s="14">
        <f t="shared" si="3"/>
        <v>2975</v>
      </c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  <c r="Z1309" s="9"/>
      <c r="AA1309" s="9"/>
      <c r="AB1309" s="9"/>
      <c r="AC1309" s="9"/>
    </row>
    <row r="1310" ht="15.75" customHeight="1">
      <c r="A1310" s="10">
        <v>1309.0</v>
      </c>
      <c r="B1310" s="10" t="s">
        <v>25</v>
      </c>
      <c r="C1310" s="10" t="str">
        <f>VLOOKUP($E1310,'Определяем вид'!$A$2:$B$16,2,0)</f>
        <v>Товар</v>
      </c>
      <c r="D1310" s="10" t="s">
        <v>16</v>
      </c>
      <c r="E1310" s="10" t="s">
        <v>30</v>
      </c>
      <c r="F1310" s="11">
        <v>45703.0</v>
      </c>
      <c r="G1310" s="12">
        <f t="shared" si="1"/>
        <v>2</v>
      </c>
      <c r="H1310" s="10"/>
      <c r="I1310" s="10" t="str">
        <f>IFNA(VLOOKUP($H1310,'Промокоды'!$A$2:$B$115,2,0),"")</f>
        <v/>
      </c>
      <c r="J1310" s="10" t="str">
        <f>IFNA(VLOOKUP($I1310,'Промокоды'!$E$2:$F$8,2,0),"")</f>
        <v/>
      </c>
      <c r="K1310" s="10" t="str">
        <f>IFNA(VLOOKUP($H1310,'Промокоды'!$A$2:$C$115,3,0),"")</f>
        <v/>
      </c>
      <c r="L1310" s="13">
        <f t="shared" si="2"/>
        <v>0</v>
      </c>
      <c r="M1310" s="14">
        <v>300.0</v>
      </c>
      <c r="N1310" s="14">
        <f t="shared" si="3"/>
        <v>300</v>
      </c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  <c r="AA1310" s="9"/>
      <c r="AB1310" s="9"/>
      <c r="AC1310" s="9"/>
    </row>
    <row r="1311" ht="15.75" customHeight="1">
      <c r="A1311" s="10">
        <v>1310.0</v>
      </c>
      <c r="B1311" s="10" t="s">
        <v>15</v>
      </c>
      <c r="C1311" s="10" t="str">
        <f>VLOOKUP($E1311,'Определяем вид'!$A$2:$B$16,2,0)</f>
        <v>Услуга</v>
      </c>
      <c r="D1311" s="10" t="s">
        <v>16</v>
      </c>
      <c r="E1311" s="10" t="s">
        <v>18</v>
      </c>
      <c r="F1311" s="11">
        <v>45703.0</v>
      </c>
      <c r="G1311" s="12">
        <f t="shared" si="1"/>
        <v>2</v>
      </c>
      <c r="H1311" s="10"/>
      <c r="I1311" s="10" t="str">
        <f>IFNA(VLOOKUP($H1311,'Промокоды'!$A$2:$B$115,2,0),"")</f>
        <v/>
      </c>
      <c r="J1311" s="10" t="str">
        <f>IFNA(VLOOKUP($I1311,'Промокоды'!$E$2:$F$8,2,0),"")</f>
        <v/>
      </c>
      <c r="K1311" s="10" t="str">
        <f>IFNA(VLOOKUP($H1311,'Промокоды'!$A$2:$C$115,3,0),"")</f>
        <v/>
      </c>
      <c r="L1311" s="13">
        <f t="shared" si="2"/>
        <v>0</v>
      </c>
      <c r="M1311" s="14">
        <v>3500.0</v>
      </c>
      <c r="N1311" s="14">
        <f t="shared" si="3"/>
        <v>3500</v>
      </c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  <c r="Z1311" s="9"/>
      <c r="AA1311" s="9"/>
      <c r="AB1311" s="9"/>
      <c r="AC1311" s="9"/>
    </row>
    <row r="1312" ht="15.75" customHeight="1">
      <c r="A1312" s="10">
        <v>1311.0</v>
      </c>
      <c r="B1312" s="10" t="s">
        <v>15</v>
      </c>
      <c r="C1312" s="10" t="str">
        <f>VLOOKUP($E1312,'Определяем вид'!$A$2:$B$16,2,0)</f>
        <v>Услуга</v>
      </c>
      <c r="D1312" s="10" t="s">
        <v>16</v>
      </c>
      <c r="E1312" s="10" t="s">
        <v>17</v>
      </c>
      <c r="F1312" s="11">
        <v>45703.0</v>
      </c>
      <c r="G1312" s="12">
        <f t="shared" si="1"/>
        <v>2</v>
      </c>
      <c r="H1312" s="10"/>
      <c r="I1312" s="10" t="str">
        <f>IFNA(VLOOKUP($H1312,'Промокоды'!$A$2:$B$115,2,0),"")</f>
        <v/>
      </c>
      <c r="J1312" s="10" t="str">
        <f>IFNA(VLOOKUP($I1312,'Промокоды'!$E$2:$F$8,2,0),"")</f>
        <v/>
      </c>
      <c r="K1312" s="10" t="str">
        <f>IFNA(VLOOKUP($H1312,'Промокоды'!$A$2:$C$115,3,0),"")</f>
        <v/>
      </c>
      <c r="L1312" s="13">
        <f t="shared" si="2"/>
        <v>0</v>
      </c>
      <c r="M1312" s="14">
        <v>4500.0</v>
      </c>
      <c r="N1312" s="14">
        <f t="shared" si="3"/>
        <v>4500</v>
      </c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  <c r="AA1312" s="9"/>
      <c r="AB1312" s="9"/>
      <c r="AC1312" s="9"/>
    </row>
    <row r="1313" ht="15.75" customHeight="1">
      <c r="A1313" s="10">
        <v>1312.0</v>
      </c>
      <c r="B1313" s="10" t="s">
        <v>15</v>
      </c>
      <c r="C1313" s="10" t="str">
        <f>VLOOKUP($E1313,'Определяем вид'!$A$2:$B$16,2,0)</f>
        <v>Услуга</v>
      </c>
      <c r="D1313" s="10" t="s">
        <v>16</v>
      </c>
      <c r="E1313" s="10" t="s">
        <v>17</v>
      </c>
      <c r="F1313" s="11">
        <v>45703.0</v>
      </c>
      <c r="G1313" s="12">
        <f t="shared" si="1"/>
        <v>2</v>
      </c>
      <c r="H1313" s="10"/>
      <c r="I1313" s="10" t="str">
        <f>IFNA(VLOOKUP($H1313,'Промокоды'!$A$2:$B$115,2,0),"")</f>
        <v/>
      </c>
      <c r="J1313" s="10" t="str">
        <f>IFNA(VLOOKUP($I1313,'Промокоды'!$E$2:$F$8,2,0),"")</f>
        <v/>
      </c>
      <c r="K1313" s="10" t="str">
        <f>IFNA(VLOOKUP($H1313,'Промокоды'!$A$2:$C$115,3,0),"")</f>
        <v/>
      </c>
      <c r="L1313" s="13">
        <f t="shared" si="2"/>
        <v>0</v>
      </c>
      <c r="M1313" s="14">
        <v>4500.0</v>
      </c>
      <c r="N1313" s="14">
        <f t="shared" si="3"/>
        <v>4500</v>
      </c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  <c r="Z1313" s="9"/>
      <c r="AA1313" s="9"/>
      <c r="AB1313" s="9"/>
      <c r="AC1313" s="9"/>
    </row>
    <row r="1314" ht="15.75" customHeight="1">
      <c r="A1314" s="10">
        <v>1313.0</v>
      </c>
      <c r="B1314" s="10" t="s">
        <v>15</v>
      </c>
      <c r="C1314" s="10" t="str">
        <f>VLOOKUP($E1314,'Определяем вид'!$A$2:$B$16,2,0)</f>
        <v>Услуга</v>
      </c>
      <c r="D1314" s="10" t="s">
        <v>16</v>
      </c>
      <c r="E1314" s="10" t="s">
        <v>17</v>
      </c>
      <c r="F1314" s="11">
        <v>45703.0</v>
      </c>
      <c r="G1314" s="12">
        <f t="shared" si="1"/>
        <v>2</v>
      </c>
      <c r="H1314" s="10" t="s">
        <v>57</v>
      </c>
      <c r="I1314" s="10">
        <f>IFNA(VLOOKUP($H1314,'Промокоды'!$A$2:$B$115,2,0),"")</f>
        <v>7</v>
      </c>
      <c r="J1314" s="10" t="str">
        <f>IFNA(VLOOKUP($I1314,'Промокоды'!$E$2:$F$8,2,0),"")</f>
        <v>Сторис в VK</v>
      </c>
      <c r="K1314" s="10">
        <f>IFNA(VLOOKUP($H1314,'Промокоды'!$A$2:$C$115,3,0),"")</f>
        <v>0.15</v>
      </c>
      <c r="L1314" s="13">
        <f t="shared" si="2"/>
        <v>675</v>
      </c>
      <c r="M1314" s="14">
        <v>4500.0</v>
      </c>
      <c r="N1314" s="14">
        <f t="shared" si="3"/>
        <v>3825</v>
      </c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  <c r="AA1314" s="9"/>
      <c r="AB1314" s="9"/>
      <c r="AC1314" s="9"/>
    </row>
    <row r="1315" ht="15.75" customHeight="1">
      <c r="A1315" s="10">
        <v>1314.0</v>
      </c>
      <c r="B1315" s="10" t="s">
        <v>15</v>
      </c>
      <c r="C1315" s="10" t="str">
        <f>VLOOKUP($E1315,'Определяем вид'!$A$2:$B$16,2,0)</f>
        <v>Услуга</v>
      </c>
      <c r="D1315" s="10" t="s">
        <v>16</v>
      </c>
      <c r="E1315" s="10" t="s">
        <v>18</v>
      </c>
      <c r="F1315" s="11">
        <v>45703.0</v>
      </c>
      <c r="G1315" s="12">
        <f t="shared" si="1"/>
        <v>2</v>
      </c>
      <c r="H1315" s="10"/>
      <c r="I1315" s="10" t="str">
        <f>IFNA(VLOOKUP($H1315,'Промокоды'!$A$2:$B$115,2,0),"")</f>
        <v/>
      </c>
      <c r="J1315" s="10" t="str">
        <f>IFNA(VLOOKUP($I1315,'Промокоды'!$E$2:$F$8,2,0),"")</f>
        <v/>
      </c>
      <c r="K1315" s="10" t="str">
        <f>IFNA(VLOOKUP($H1315,'Промокоды'!$A$2:$C$115,3,0),"")</f>
        <v/>
      </c>
      <c r="L1315" s="13">
        <f t="shared" si="2"/>
        <v>0</v>
      </c>
      <c r="M1315" s="14">
        <v>3500.0</v>
      </c>
      <c r="N1315" s="14">
        <f t="shared" si="3"/>
        <v>3500</v>
      </c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  <c r="Z1315" s="9"/>
      <c r="AA1315" s="9"/>
      <c r="AB1315" s="9"/>
      <c r="AC1315" s="9"/>
    </row>
    <row r="1316" ht="15.75" customHeight="1">
      <c r="A1316" s="10">
        <v>1315.0</v>
      </c>
      <c r="B1316" s="10" t="s">
        <v>15</v>
      </c>
      <c r="C1316" s="10" t="str">
        <f>VLOOKUP($E1316,'Определяем вид'!$A$2:$B$16,2,0)</f>
        <v>Услуга</v>
      </c>
      <c r="D1316" s="10" t="s">
        <v>19</v>
      </c>
      <c r="E1316" s="10" t="s">
        <v>17</v>
      </c>
      <c r="F1316" s="11">
        <v>45703.0</v>
      </c>
      <c r="G1316" s="12">
        <f t="shared" si="1"/>
        <v>2</v>
      </c>
      <c r="H1316" s="10"/>
      <c r="I1316" s="10" t="str">
        <f>IFNA(VLOOKUP($H1316,'Промокоды'!$A$2:$B$115,2,0),"")</f>
        <v/>
      </c>
      <c r="J1316" s="10" t="str">
        <f>IFNA(VLOOKUP($I1316,'Промокоды'!$E$2:$F$8,2,0),"")</f>
        <v/>
      </c>
      <c r="K1316" s="10" t="str">
        <f>IFNA(VLOOKUP($H1316,'Промокоды'!$A$2:$C$115,3,0),"")</f>
        <v/>
      </c>
      <c r="L1316" s="13">
        <f t="shared" si="2"/>
        <v>0</v>
      </c>
      <c r="M1316" s="14">
        <v>4500.0</v>
      </c>
      <c r="N1316" s="14">
        <f t="shared" si="3"/>
        <v>4500</v>
      </c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  <c r="AA1316" s="9"/>
      <c r="AB1316" s="9"/>
      <c r="AC1316" s="9"/>
    </row>
    <row r="1317" ht="15.75" customHeight="1">
      <c r="A1317" s="10">
        <v>1316.0</v>
      </c>
      <c r="B1317" s="10" t="s">
        <v>15</v>
      </c>
      <c r="C1317" s="10" t="str">
        <f>VLOOKUP($E1317,'Определяем вид'!$A$2:$B$16,2,0)</f>
        <v>Услуга</v>
      </c>
      <c r="D1317" s="10" t="s">
        <v>19</v>
      </c>
      <c r="E1317" s="10" t="s">
        <v>18</v>
      </c>
      <c r="F1317" s="11">
        <v>45703.0</v>
      </c>
      <c r="G1317" s="12">
        <f t="shared" si="1"/>
        <v>2</v>
      </c>
      <c r="H1317" s="10"/>
      <c r="I1317" s="10" t="str">
        <f>IFNA(VLOOKUP($H1317,'Промокоды'!$A$2:$B$115,2,0),"")</f>
        <v/>
      </c>
      <c r="J1317" s="10" t="str">
        <f>IFNA(VLOOKUP($I1317,'Промокоды'!$E$2:$F$8,2,0),"")</f>
        <v/>
      </c>
      <c r="K1317" s="10" t="str">
        <f>IFNA(VLOOKUP($H1317,'Промокоды'!$A$2:$C$115,3,0),"")</f>
        <v/>
      </c>
      <c r="L1317" s="13">
        <f t="shared" si="2"/>
        <v>0</v>
      </c>
      <c r="M1317" s="14">
        <v>3500.0</v>
      </c>
      <c r="N1317" s="14">
        <f t="shared" si="3"/>
        <v>3500</v>
      </c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  <c r="Z1317" s="9"/>
      <c r="AA1317" s="9"/>
      <c r="AB1317" s="9"/>
      <c r="AC1317" s="9"/>
    </row>
    <row r="1318" ht="15.75" customHeight="1">
      <c r="A1318" s="10">
        <v>1317.0</v>
      </c>
      <c r="B1318" s="10" t="s">
        <v>15</v>
      </c>
      <c r="C1318" s="10" t="str">
        <f>VLOOKUP($E1318,'Определяем вид'!$A$2:$B$16,2,0)</f>
        <v>Услуга</v>
      </c>
      <c r="D1318" s="10" t="s">
        <v>16</v>
      </c>
      <c r="E1318" s="10" t="s">
        <v>17</v>
      </c>
      <c r="F1318" s="11">
        <v>45703.0</v>
      </c>
      <c r="G1318" s="12">
        <f t="shared" si="1"/>
        <v>2</v>
      </c>
      <c r="H1318" s="10"/>
      <c r="I1318" s="10" t="str">
        <f>IFNA(VLOOKUP($H1318,'Промокоды'!$A$2:$B$115,2,0),"")</f>
        <v/>
      </c>
      <c r="J1318" s="10" t="str">
        <f>IFNA(VLOOKUP($I1318,'Промокоды'!$E$2:$F$8,2,0),"")</f>
        <v/>
      </c>
      <c r="K1318" s="10" t="str">
        <f>IFNA(VLOOKUP($H1318,'Промокоды'!$A$2:$C$115,3,0),"")</f>
        <v/>
      </c>
      <c r="L1318" s="13">
        <f t="shared" si="2"/>
        <v>0</v>
      </c>
      <c r="M1318" s="14">
        <v>4500.0</v>
      </c>
      <c r="N1318" s="14">
        <f t="shared" si="3"/>
        <v>4500</v>
      </c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  <c r="AA1318" s="9"/>
      <c r="AB1318" s="9"/>
      <c r="AC1318" s="9"/>
    </row>
    <row r="1319" ht="15.75" customHeight="1">
      <c r="A1319" s="10">
        <v>1318.0</v>
      </c>
      <c r="B1319" s="10" t="s">
        <v>15</v>
      </c>
      <c r="C1319" s="10" t="str">
        <f>VLOOKUP($E1319,'Определяем вид'!$A$2:$B$16,2,0)</f>
        <v>Услуга</v>
      </c>
      <c r="D1319" s="10" t="s">
        <v>16</v>
      </c>
      <c r="E1319" s="10" t="s">
        <v>17</v>
      </c>
      <c r="F1319" s="11">
        <v>45703.0</v>
      </c>
      <c r="G1319" s="12">
        <f t="shared" si="1"/>
        <v>2</v>
      </c>
      <c r="H1319" s="10"/>
      <c r="I1319" s="10" t="str">
        <f>IFNA(VLOOKUP($H1319,'Промокоды'!$A$2:$B$115,2,0),"")</f>
        <v/>
      </c>
      <c r="J1319" s="10" t="str">
        <f>IFNA(VLOOKUP($I1319,'Промокоды'!$E$2:$F$8,2,0),"")</f>
        <v/>
      </c>
      <c r="K1319" s="10" t="str">
        <f>IFNA(VLOOKUP($H1319,'Промокоды'!$A$2:$C$115,3,0),"")</f>
        <v/>
      </c>
      <c r="L1319" s="13">
        <f t="shared" si="2"/>
        <v>0</v>
      </c>
      <c r="M1319" s="14">
        <v>4500.0</v>
      </c>
      <c r="N1319" s="14">
        <f t="shared" si="3"/>
        <v>4500</v>
      </c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  <c r="Z1319" s="9"/>
      <c r="AA1319" s="9"/>
      <c r="AB1319" s="9"/>
      <c r="AC1319" s="9"/>
    </row>
    <row r="1320" ht="15.75" customHeight="1">
      <c r="A1320" s="10">
        <v>1319.0</v>
      </c>
      <c r="B1320" s="10" t="s">
        <v>15</v>
      </c>
      <c r="C1320" s="10" t="str">
        <f>VLOOKUP($E1320,'Определяем вид'!$A$2:$B$16,2,0)</f>
        <v>Услуга</v>
      </c>
      <c r="D1320" s="10" t="s">
        <v>19</v>
      </c>
      <c r="E1320" s="10" t="s">
        <v>18</v>
      </c>
      <c r="F1320" s="11">
        <v>45703.0</v>
      </c>
      <c r="G1320" s="12">
        <f t="shared" si="1"/>
        <v>2</v>
      </c>
      <c r="H1320" s="10"/>
      <c r="I1320" s="10" t="str">
        <f>IFNA(VLOOKUP($H1320,'Промокоды'!$A$2:$B$115,2,0),"")</f>
        <v/>
      </c>
      <c r="J1320" s="10" t="str">
        <f>IFNA(VLOOKUP($I1320,'Промокоды'!$E$2:$F$8,2,0),"")</f>
        <v/>
      </c>
      <c r="K1320" s="10" t="str">
        <f>IFNA(VLOOKUP($H1320,'Промокоды'!$A$2:$C$115,3,0),"")</f>
        <v/>
      </c>
      <c r="L1320" s="13">
        <f t="shared" si="2"/>
        <v>0</v>
      </c>
      <c r="M1320" s="14">
        <v>3500.0</v>
      </c>
      <c r="N1320" s="14">
        <f t="shared" si="3"/>
        <v>3500</v>
      </c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</row>
    <row r="1321" ht="15.75" customHeight="1">
      <c r="A1321" s="10">
        <v>1320.0</v>
      </c>
      <c r="B1321" s="10" t="s">
        <v>15</v>
      </c>
      <c r="C1321" s="10" t="str">
        <f>VLOOKUP($E1321,'Определяем вид'!$A$2:$B$16,2,0)</f>
        <v>Товар</v>
      </c>
      <c r="D1321" s="10" t="s">
        <v>19</v>
      </c>
      <c r="E1321" s="10" t="s">
        <v>28</v>
      </c>
      <c r="F1321" s="11">
        <v>45703.0</v>
      </c>
      <c r="G1321" s="12">
        <f t="shared" si="1"/>
        <v>2</v>
      </c>
      <c r="H1321" s="10"/>
      <c r="I1321" s="10" t="str">
        <f>IFNA(VLOOKUP($H1321,'Промокоды'!$A$2:$B$115,2,0),"")</f>
        <v/>
      </c>
      <c r="J1321" s="10" t="str">
        <f>IFNA(VLOOKUP($I1321,'Промокоды'!$E$2:$F$8,2,0),"")</f>
        <v/>
      </c>
      <c r="K1321" s="10" t="str">
        <f>IFNA(VLOOKUP($H1321,'Промокоды'!$A$2:$C$115,3,0),"")</f>
        <v/>
      </c>
      <c r="L1321" s="13">
        <f t="shared" si="2"/>
        <v>0</v>
      </c>
      <c r="M1321" s="14">
        <v>300.0</v>
      </c>
      <c r="N1321" s="14">
        <f t="shared" si="3"/>
        <v>300</v>
      </c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  <c r="Z1321" s="9"/>
      <c r="AA1321" s="9"/>
      <c r="AB1321" s="9"/>
      <c r="AC1321" s="9"/>
    </row>
    <row r="1322" ht="15.75" customHeight="1">
      <c r="A1322" s="10">
        <v>1321.0</v>
      </c>
      <c r="B1322" s="10" t="s">
        <v>15</v>
      </c>
      <c r="C1322" s="10" t="str">
        <f>VLOOKUP($E1322,'Определяем вид'!$A$2:$B$16,2,0)</f>
        <v>Услуга</v>
      </c>
      <c r="D1322" s="10" t="s">
        <v>16</v>
      </c>
      <c r="E1322" s="10" t="s">
        <v>18</v>
      </c>
      <c r="F1322" s="11">
        <v>45703.0</v>
      </c>
      <c r="G1322" s="12">
        <f t="shared" si="1"/>
        <v>2</v>
      </c>
      <c r="H1322" s="10"/>
      <c r="I1322" s="10" t="str">
        <f>IFNA(VLOOKUP($H1322,'Промокоды'!$A$2:$B$115,2,0),"")</f>
        <v/>
      </c>
      <c r="J1322" s="10" t="str">
        <f>IFNA(VLOOKUP($I1322,'Промокоды'!$E$2:$F$8,2,0),"")</f>
        <v/>
      </c>
      <c r="K1322" s="10" t="str">
        <f>IFNA(VLOOKUP($H1322,'Промокоды'!$A$2:$C$115,3,0),"")</f>
        <v/>
      </c>
      <c r="L1322" s="13">
        <f t="shared" si="2"/>
        <v>0</v>
      </c>
      <c r="M1322" s="14">
        <v>3500.0</v>
      </c>
      <c r="N1322" s="14">
        <f t="shared" si="3"/>
        <v>3500</v>
      </c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  <c r="AA1322" s="9"/>
      <c r="AB1322" s="9"/>
      <c r="AC1322" s="9"/>
    </row>
    <row r="1323" ht="15.75" customHeight="1">
      <c r="A1323" s="10">
        <v>1322.0</v>
      </c>
      <c r="B1323" s="10" t="s">
        <v>25</v>
      </c>
      <c r="C1323" s="10" t="str">
        <f>VLOOKUP($E1323,'Определяем вид'!$A$2:$B$16,2,0)</f>
        <v>Товар</v>
      </c>
      <c r="D1323" s="10" t="s">
        <v>16</v>
      </c>
      <c r="E1323" s="10" t="s">
        <v>33</v>
      </c>
      <c r="F1323" s="11">
        <v>45703.0</v>
      </c>
      <c r="G1323" s="12">
        <f t="shared" si="1"/>
        <v>2</v>
      </c>
      <c r="H1323" s="10"/>
      <c r="I1323" s="10" t="str">
        <f>IFNA(VLOOKUP($H1323,'Промокоды'!$A$2:$B$115,2,0),"")</f>
        <v/>
      </c>
      <c r="J1323" s="10" t="str">
        <f>IFNA(VLOOKUP($I1323,'Промокоды'!$E$2:$F$8,2,0),"")</f>
        <v/>
      </c>
      <c r="K1323" s="10" t="str">
        <f>IFNA(VLOOKUP($H1323,'Промокоды'!$A$2:$C$115,3,0),"")</f>
        <v/>
      </c>
      <c r="L1323" s="13">
        <f t="shared" si="2"/>
        <v>0</v>
      </c>
      <c r="M1323" s="14">
        <v>1000.0</v>
      </c>
      <c r="N1323" s="14">
        <f t="shared" si="3"/>
        <v>1000</v>
      </c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"/>
      <c r="AA1323" s="9"/>
      <c r="AB1323" s="9"/>
      <c r="AC1323" s="9"/>
    </row>
    <row r="1324" ht="15.75" customHeight="1">
      <c r="A1324" s="10">
        <v>1323.0</v>
      </c>
      <c r="B1324" s="10" t="s">
        <v>15</v>
      </c>
      <c r="C1324" s="10" t="str">
        <f>VLOOKUP($E1324,'Определяем вид'!$A$2:$B$16,2,0)</f>
        <v>Товар</v>
      </c>
      <c r="D1324" s="10" t="s">
        <v>19</v>
      </c>
      <c r="E1324" s="10" t="s">
        <v>28</v>
      </c>
      <c r="F1324" s="11">
        <v>45703.0</v>
      </c>
      <c r="G1324" s="12">
        <f t="shared" si="1"/>
        <v>2</v>
      </c>
      <c r="H1324" s="10"/>
      <c r="I1324" s="10" t="str">
        <f>IFNA(VLOOKUP($H1324,'Промокоды'!$A$2:$B$115,2,0),"")</f>
        <v/>
      </c>
      <c r="J1324" s="10" t="str">
        <f>IFNA(VLOOKUP($I1324,'Промокоды'!$E$2:$F$8,2,0),"")</f>
        <v/>
      </c>
      <c r="K1324" s="10" t="str">
        <f>IFNA(VLOOKUP($H1324,'Промокоды'!$A$2:$C$115,3,0),"")</f>
        <v/>
      </c>
      <c r="L1324" s="13">
        <f t="shared" si="2"/>
        <v>0</v>
      </c>
      <c r="M1324" s="14">
        <v>300.0</v>
      </c>
      <c r="N1324" s="14">
        <f t="shared" si="3"/>
        <v>300</v>
      </c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  <c r="AA1324" s="9"/>
      <c r="AB1324" s="9"/>
      <c r="AC1324" s="9"/>
    </row>
    <row r="1325" ht="15.75" customHeight="1">
      <c r="A1325" s="10">
        <v>1324.0</v>
      </c>
      <c r="B1325" s="10" t="s">
        <v>25</v>
      </c>
      <c r="C1325" s="10" t="str">
        <f>VLOOKUP($E1325,'Определяем вид'!$A$2:$B$16,2,0)</f>
        <v>Товар</v>
      </c>
      <c r="D1325" s="10" t="s">
        <v>16</v>
      </c>
      <c r="E1325" s="10" t="s">
        <v>30</v>
      </c>
      <c r="F1325" s="11">
        <v>45703.0</v>
      </c>
      <c r="G1325" s="12">
        <f t="shared" si="1"/>
        <v>2</v>
      </c>
      <c r="H1325" s="10"/>
      <c r="I1325" s="10" t="str">
        <f>IFNA(VLOOKUP($H1325,'Промокоды'!$A$2:$B$115,2,0),"")</f>
        <v/>
      </c>
      <c r="J1325" s="10" t="str">
        <f>IFNA(VLOOKUP($I1325,'Промокоды'!$E$2:$F$8,2,0),"")</f>
        <v/>
      </c>
      <c r="K1325" s="10" t="str">
        <f>IFNA(VLOOKUP($H1325,'Промокоды'!$A$2:$C$115,3,0),"")</f>
        <v/>
      </c>
      <c r="L1325" s="13">
        <f t="shared" si="2"/>
        <v>0</v>
      </c>
      <c r="M1325" s="14">
        <v>300.0</v>
      </c>
      <c r="N1325" s="14">
        <f t="shared" si="3"/>
        <v>300</v>
      </c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"/>
      <c r="AA1325" s="9"/>
      <c r="AB1325" s="9"/>
      <c r="AC1325" s="9"/>
    </row>
    <row r="1326" ht="15.75" customHeight="1">
      <c r="A1326" s="10">
        <v>1325.0</v>
      </c>
      <c r="B1326" s="10" t="s">
        <v>15</v>
      </c>
      <c r="C1326" s="10" t="str">
        <f>VLOOKUP($E1326,'Определяем вид'!$A$2:$B$16,2,0)</f>
        <v>Услуга</v>
      </c>
      <c r="D1326" s="10" t="s">
        <v>19</v>
      </c>
      <c r="E1326" s="10" t="s">
        <v>18</v>
      </c>
      <c r="F1326" s="11">
        <v>45703.0</v>
      </c>
      <c r="G1326" s="12">
        <f t="shared" si="1"/>
        <v>2</v>
      </c>
      <c r="H1326" s="10"/>
      <c r="I1326" s="10" t="str">
        <f>IFNA(VLOOKUP($H1326,'Промокоды'!$A$2:$B$115,2,0),"")</f>
        <v/>
      </c>
      <c r="J1326" s="10" t="str">
        <f>IFNA(VLOOKUP($I1326,'Промокоды'!$E$2:$F$8,2,0),"")</f>
        <v/>
      </c>
      <c r="K1326" s="10" t="str">
        <f>IFNA(VLOOKUP($H1326,'Промокоды'!$A$2:$C$115,3,0),"")</f>
        <v/>
      </c>
      <c r="L1326" s="13">
        <f t="shared" si="2"/>
        <v>0</v>
      </c>
      <c r="M1326" s="14">
        <v>3500.0</v>
      </c>
      <c r="N1326" s="14">
        <f t="shared" si="3"/>
        <v>3500</v>
      </c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</row>
    <row r="1327" ht="15.75" customHeight="1">
      <c r="A1327" s="10">
        <v>1326.0</v>
      </c>
      <c r="B1327" s="10" t="s">
        <v>15</v>
      </c>
      <c r="C1327" s="10" t="str">
        <f>VLOOKUP($E1327,'Определяем вид'!$A$2:$B$16,2,0)</f>
        <v>Товар</v>
      </c>
      <c r="D1327" s="10" t="s">
        <v>16</v>
      </c>
      <c r="E1327" s="10" t="s">
        <v>23</v>
      </c>
      <c r="F1327" s="11">
        <v>45703.0</v>
      </c>
      <c r="G1327" s="12">
        <f t="shared" si="1"/>
        <v>2</v>
      </c>
      <c r="H1327" s="10"/>
      <c r="I1327" s="10" t="str">
        <f>IFNA(VLOOKUP($H1327,'Промокоды'!$A$2:$B$115,2,0),"")</f>
        <v/>
      </c>
      <c r="J1327" s="10" t="str">
        <f>IFNA(VLOOKUP($I1327,'Промокоды'!$E$2:$F$8,2,0),"")</f>
        <v/>
      </c>
      <c r="K1327" s="10" t="str">
        <f>IFNA(VLOOKUP($H1327,'Промокоды'!$A$2:$C$115,3,0),"")</f>
        <v/>
      </c>
      <c r="L1327" s="13">
        <f t="shared" si="2"/>
        <v>0</v>
      </c>
      <c r="M1327" s="14">
        <v>1000.0</v>
      </c>
      <c r="N1327" s="14">
        <f t="shared" si="3"/>
        <v>1000</v>
      </c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  <c r="Z1327" s="9"/>
      <c r="AA1327" s="9"/>
      <c r="AB1327" s="9"/>
      <c r="AC1327" s="9"/>
    </row>
    <row r="1328" ht="15.75" customHeight="1">
      <c r="A1328" s="10">
        <v>1327.0</v>
      </c>
      <c r="B1328" s="10" t="s">
        <v>25</v>
      </c>
      <c r="C1328" s="10" t="str">
        <f>VLOOKUP($E1328,'Определяем вид'!$A$2:$B$16,2,0)</f>
        <v>Товар</v>
      </c>
      <c r="D1328" s="10" t="s">
        <v>16</v>
      </c>
      <c r="E1328" s="10" t="s">
        <v>30</v>
      </c>
      <c r="F1328" s="11">
        <v>45703.0</v>
      </c>
      <c r="G1328" s="12">
        <f t="shared" si="1"/>
        <v>2</v>
      </c>
      <c r="H1328" s="10"/>
      <c r="I1328" s="10" t="str">
        <f>IFNA(VLOOKUP($H1328,'Промокоды'!$A$2:$B$115,2,0),"")</f>
        <v/>
      </c>
      <c r="J1328" s="10" t="str">
        <f>IFNA(VLOOKUP($I1328,'Промокоды'!$E$2:$F$8,2,0),"")</f>
        <v/>
      </c>
      <c r="K1328" s="10" t="str">
        <f>IFNA(VLOOKUP($H1328,'Промокоды'!$A$2:$C$115,3,0),"")</f>
        <v/>
      </c>
      <c r="L1328" s="13">
        <f t="shared" si="2"/>
        <v>0</v>
      </c>
      <c r="M1328" s="14">
        <v>300.0</v>
      </c>
      <c r="N1328" s="14">
        <f t="shared" si="3"/>
        <v>300</v>
      </c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</row>
    <row r="1329" ht="15.75" customHeight="1">
      <c r="A1329" s="10">
        <v>1328.0</v>
      </c>
      <c r="B1329" s="10" t="s">
        <v>15</v>
      </c>
      <c r="C1329" s="10" t="str">
        <f>VLOOKUP($E1329,'Определяем вид'!$A$2:$B$16,2,0)</f>
        <v>Товар</v>
      </c>
      <c r="D1329" s="10" t="s">
        <v>16</v>
      </c>
      <c r="E1329" s="10" t="s">
        <v>23</v>
      </c>
      <c r="F1329" s="11">
        <v>45703.0</v>
      </c>
      <c r="G1329" s="12">
        <f t="shared" si="1"/>
        <v>2</v>
      </c>
      <c r="H1329" s="10" t="s">
        <v>58</v>
      </c>
      <c r="I1329" s="10">
        <f>IFNA(VLOOKUP($H1329,'Промокоды'!$A$2:$B$115,2,0),"")</f>
        <v>2</v>
      </c>
      <c r="J1329" s="10" t="str">
        <f>IFNA(VLOOKUP($I1329,'Промокоды'!$E$2:$F$8,2,0),"")</f>
        <v>Поисковые запросы в Гугле</v>
      </c>
      <c r="K1329" s="10">
        <f>IFNA(VLOOKUP($H1329,'Промокоды'!$A$2:$C$115,3,0),"")</f>
        <v>0.1</v>
      </c>
      <c r="L1329" s="13">
        <f t="shared" si="2"/>
        <v>100</v>
      </c>
      <c r="M1329" s="14">
        <v>1000.0</v>
      </c>
      <c r="N1329" s="14">
        <f t="shared" si="3"/>
        <v>900</v>
      </c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  <c r="Z1329" s="9"/>
      <c r="AA1329" s="9"/>
      <c r="AB1329" s="9"/>
      <c r="AC1329" s="9"/>
    </row>
    <row r="1330" ht="15.75" customHeight="1">
      <c r="A1330" s="10">
        <v>1329.0</v>
      </c>
      <c r="B1330" s="10" t="s">
        <v>25</v>
      </c>
      <c r="C1330" s="10" t="str">
        <f>VLOOKUP($E1330,'Определяем вид'!$A$2:$B$16,2,0)</f>
        <v>Товар</v>
      </c>
      <c r="D1330" s="10" t="s">
        <v>16</v>
      </c>
      <c r="E1330" s="10" t="s">
        <v>35</v>
      </c>
      <c r="F1330" s="11">
        <v>45703.0</v>
      </c>
      <c r="G1330" s="12">
        <f t="shared" si="1"/>
        <v>2</v>
      </c>
      <c r="H1330" s="10"/>
      <c r="I1330" s="10" t="str">
        <f>IFNA(VLOOKUP($H1330,'Промокоды'!$A$2:$B$115,2,0),"")</f>
        <v/>
      </c>
      <c r="J1330" s="10" t="str">
        <f>IFNA(VLOOKUP($I1330,'Промокоды'!$E$2:$F$8,2,0),"")</f>
        <v/>
      </c>
      <c r="K1330" s="10" t="str">
        <f>IFNA(VLOOKUP($H1330,'Промокоды'!$A$2:$C$115,3,0),"")</f>
        <v/>
      </c>
      <c r="L1330" s="13">
        <f t="shared" si="2"/>
        <v>0</v>
      </c>
      <c r="M1330" s="14">
        <v>500.0</v>
      </c>
      <c r="N1330" s="14">
        <f t="shared" si="3"/>
        <v>500</v>
      </c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  <c r="AA1330" s="9"/>
      <c r="AB1330" s="9"/>
      <c r="AC1330" s="9"/>
    </row>
    <row r="1331" ht="15.75" customHeight="1">
      <c r="A1331" s="10">
        <v>1330.0</v>
      </c>
      <c r="B1331" s="10" t="s">
        <v>15</v>
      </c>
      <c r="C1331" s="10" t="str">
        <f>VLOOKUP($E1331,'Определяем вид'!$A$2:$B$16,2,0)</f>
        <v>Услуга</v>
      </c>
      <c r="D1331" s="10" t="s">
        <v>16</v>
      </c>
      <c r="E1331" s="10" t="s">
        <v>21</v>
      </c>
      <c r="F1331" s="11">
        <v>45703.0</v>
      </c>
      <c r="G1331" s="12">
        <f t="shared" si="1"/>
        <v>2</v>
      </c>
      <c r="H1331" s="10"/>
      <c r="I1331" s="10" t="str">
        <f>IFNA(VLOOKUP($H1331,'Промокоды'!$A$2:$B$115,2,0),"")</f>
        <v/>
      </c>
      <c r="J1331" s="10" t="str">
        <f>IFNA(VLOOKUP($I1331,'Промокоды'!$E$2:$F$8,2,0),"")</f>
        <v/>
      </c>
      <c r="K1331" s="10" t="str">
        <f>IFNA(VLOOKUP($H1331,'Промокоды'!$A$2:$C$115,3,0),"")</f>
        <v/>
      </c>
      <c r="L1331" s="13">
        <f t="shared" si="2"/>
        <v>0</v>
      </c>
      <c r="M1331" s="14">
        <v>5500.0</v>
      </c>
      <c r="N1331" s="14">
        <f t="shared" si="3"/>
        <v>5500</v>
      </c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  <c r="Z1331" s="9"/>
      <c r="AA1331" s="9"/>
      <c r="AB1331" s="9"/>
      <c r="AC1331" s="9"/>
    </row>
    <row r="1332" ht="15.75" customHeight="1">
      <c r="A1332" s="10">
        <v>1331.0</v>
      </c>
      <c r="B1332" s="10" t="s">
        <v>15</v>
      </c>
      <c r="C1332" s="10" t="str">
        <f>VLOOKUP($E1332,'Определяем вид'!$A$2:$B$16,2,0)</f>
        <v>Услуга</v>
      </c>
      <c r="D1332" s="10" t="s">
        <v>16</v>
      </c>
      <c r="E1332" s="10" t="s">
        <v>21</v>
      </c>
      <c r="F1332" s="11">
        <v>45703.0</v>
      </c>
      <c r="G1332" s="12">
        <f t="shared" si="1"/>
        <v>2</v>
      </c>
      <c r="H1332" s="10" t="s">
        <v>59</v>
      </c>
      <c r="I1332" s="10">
        <f>IFNA(VLOOKUP($H1332,'Промокоды'!$A$2:$B$115,2,0),"")</f>
        <v>4</v>
      </c>
      <c r="J1332" s="10" t="str">
        <f>IFNA(VLOOKUP($I1332,'Промокоды'!$E$2:$F$8,2,0),"")</f>
        <v>Посты в Telegram</v>
      </c>
      <c r="K1332" s="10">
        <f>IFNA(VLOOKUP($H1332,'Промокоды'!$A$2:$C$115,3,0),"")</f>
        <v>0.5</v>
      </c>
      <c r="L1332" s="13">
        <f t="shared" si="2"/>
        <v>2750</v>
      </c>
      <c r="M1332" s="14">
        <v>5500.0</v>
      </c>
      <c r="N1332" s="14">
        <f t="shared" si="3"/>
        <v>2750</v>
      </c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  <c r="AA1332" s="9"/>
      <c r="AB1332" s="9"/>
      <c r="AC1332" s="9"/>
    </row>
    <row r="1333" ht="15.75" customHeight="1">
      <c r="A1333" s="10">
        <v>1332.0</v>
      </c>
      <c r="B1333" s="10" t="s">
        <v>15</v>
      </c>
      <c r="C1333" s="10" t="str">
        <f>VLOOKUP($E1333,'Определяем вид'!$A$2:$B$16,2,0)</f>
        <v>Услуга</v>
      </c>
      <c r="D1333" s="10" t="s">
        <v>16</v>
      </c>
      <c r="E1333" s="10" t="s">
        <v>21</v>
      </c>
      <c r="F1333" s="11">
        <v>45703.0</v>
      </c>
      <c r="G1333" s="12">
        <f t="shared" si="1"/>
        <v>2</v>
      </c>
      <c r="H1333" s="10"/>
      <c r="I1333" s="10" t="str">
        <f>IFNA(VLOOKUP($H1333,'Промокоды'!$A$2:$B$115,2,0),"")</f>
        <v/>
      </c>
      <c r="J1333" s="10" t="str">
        <f>IFNA(VLOOKUP($I1333,'Промокоды'!$E$2:$F$8,2,0),"")</f>
        <v/>
      </c>
      <c r="K1333" s="10" t="str">
        <f>IFNA(VLOOKUP($H1333,'Промокоды'!$A$2:$C$115,3,0),"")</f>
        <v/>
      </c>
      <c r="L1333" s="13">
        <f t="shared" si="2"/>
        <v>0</v>
      </c>
      <c r="M1333" s="14">
        <v>5500.0</v>
      </c>
      <c r="N1333" s="14">
        <f t="shared" si="3"/>
        <v>5500</v>
      </c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  <c r="Z1333" s="9"/>
      <c r="AA1333" s="9"/>
      <c r="AB1333" s="9"/>
      <c r="AC1333" s="9"/>
    </row>
    <row r="1334" ht="15.75" customHeight="1">
      <c r="A1334" s="10">
        <v>1333.0</v>
      </c>
      <c r="B1334" s="10" t="s">
        <v>15</v>
      </c>
      <c r="C1334" s="10" t="str">
        <f>VLOOKUP($E1334,'Определяем вид'!$A$2:$B$16,2,0)</f>
        <v>Товар</v>
      </c>
      <c r="D1334" s="10" t="s">
        <v>16</v>
      </c>
      <c r="E1334" s="10" t="s">
        <v>28</v>
      </c>
      <c r="F1334" s="11">
        <v>45703.0</v>
      </c>
      <c r="G1334" s="12">
        <f t="shared" si="1"/>
        <v>2</v>
      </c>
      <c r="H1334" s="10"/>
      <c r="I1334" s="10" t="str">
        <f>IFNA(VLOOKUP($H1334,'Промокоды'!$A$2:$B$115,2,0),"")</f>
        <v/>
      </c>
      <c r="J1334" s="10" t="str">
        <f>IFNA(VLOOKUP($I1334,'Промокоды'!$E$2:$F$8,2,0),"")</f>
        <v/>
      </c>
      <c r="K1334" s="10" t="str">
        <f>IFNA(VLOOKUP($H1334,'Промокоды'!$A$2:$C$115,3,0),"")</f>
        <v/>
      </c>
      <c r="L1334" s="13">
        <f t="shared" si="2"/>
        <v>0</v>
      </c>
      <c r="M1334" s="14">
        <v>300.0</v>
      </c>
      <c r="N1334" s="14">
        <f t="shared" si="3"/>
        <v>300</v>
      </c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  <c r="AA1334" s="9"/>
      <c r="AB1334" s="9"/>
      <c r="AC1334" s="9"/>
    </row>
    <row r="1335" ht="15.75" customHeight="1">
      <c r="A1335" s="10">
        <v>1334.0</v>
      </c>
      <c r="B1335" s="10" t="s">
        <v>15</v>
      </c>
      <c r="C1335" s="10" t="str">
        <f>VLOOKUP($E1335,'Определяем вид'!$A$2:$B$16,2,0)</f>
        <v>Услуга</v>
      </c>
      <c r="D1335" s="10" t="s">
        <v>16</v>
      </c>
      <c r="E1335" s="10" t="s">
        <v>17</v>
      </c>
      <c r="F1335" s="11">
        <v>45703.0</v>
      </c>
      <c r="G1335" s="12">
        <f t="shared" si="1"/>
        <v>2</v>
      </c>
      <c r="H1335" s="10"/>
      <c r="I1335" s="10" t="str">
        <f>IFNA(VLOOKUP($H1335,'Промокоды'!$A$2:$B$115,2,0),"")</f>
        <v/>
      </c>
      <c r="J1335" s="10" t="str">
        <f>IFNA(VLOOKUP($I1335,'Промокоды'!$E$2:$F$8,2,0),"")</f>
        <v/>
      </c>
      <c r="K1335" s="10" t="str">
        <f>IFNA(VLOOKUP($H1335,'Промокоды'!$A$2:$C$115,3,0),"")</f>
        <v/>
      </c>
      <c r="L1335" s="13">
        <f t="shared" si="2"/>
        <v>0</v>
      </c>
      <c r="M1335" s="14">
        <v>4500.0</v>
      </c>
      <c r="N1335" s="14">
        <f t="shared" si="3"/>
        <v>4500</v>
      </c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  <c r="Z1335" s="9"/>
      <c r="AA1335" s="9"/>
      <c r="AB1335" s="9"/>
      <c r="AC1335" s="9"/>
    </row>
    <row r="1336" ht="15.75" customHeight="1">
      <c r="A1336" s="10">
        <v>1335.0</v>
      </c>
      <c r="B1336" s="10" t="s">
        <v>15</v>
      </c>
      <c r="C1336" s="10" t="str">
        <f>VLOOKUP($E1336,'Определяем вид'!$A$2:$B$16,2,0)</f>
        <v>Услуга</v>
      </c>
      <c r="D1336" s="10" t="s">
        <v>19</v>
      </c>
      <c r="E1336" s="10" t="s">
        <v>21</v>
      </c>
      <c r="F1336" s="11">
        <v>45703.0</v>
      </c>
      <c r="G1336" s="12">
        <f t="shared" si="1"/>
        <v>2</v>
      </c>
      <c r="H1336" s="10"/>
      <c r="I1336" s="10" t="str">
        <f>IFNA(VLOOKUP($H1336,'Промокоды'!$A$2:$B$115,2,0),"")</f>
        <v/>
      </c>
      <c r="J1336" s="10" t="str">
        <f>IFNA(VLOOKUP($I1336,'Промокоды'!$E$2:$F$8,2,0),"")</f>
        <v/>
      </c>
      <c r="K1336" s="10" t="str">
        <f>IFNA(VLOOKUP($H1336,'Промокоды'!$A$2:$C$115,3,0),"")</f>
        <v/>
      </c>
      <c r="L1336" s="13">
        <f t="shared" si="2"/>
        <v>0</v>
      </c>
      <c r="M1336" s="14">
        <v>5500.0</v>
      </c>
      <c r="N1336" s="14">
        <f t="shared" si="3"/>
        <v>5500</v>
      </c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  <c r="AA1336" s="9"/>
      <c r="AB1336" s="9"/>
      <c r="AC1336" s="9"/>
    </row>
    <row r="1337" ht="15.75" customHeight="1">
      <c r="A1337" s="10">
        <v>1336.0</v>
      </c>
      <c r="B1337" s="10" t="s">
        <v>15</v>
      </c>
      <c r="C1337" s="10" t="str">
        <f>VLOOKUP($E1337,'Определяем вид'!$A$2:$B$16,2,0)</f>
        <v>Услуга</v>
      </c>
      <c r="D1337" s="10" t="s">
        <v>16</v>
      </c>
      <c r="E1337" s="10" t="s">
        <v>21</v>
      </c>
      <c r="F1337" s="11">
        <v>45703.0</v>
      </c>
      <c r="G1337" s="12">
        <f t="shared" si="1"/>
        <v>2</v>
      </c>
      <c r="H1337" s="10"/>
      <c r="I1337" s="10" t="str">
        <f>IFNA(VLOOKUP($H1337,'Промокоды'!$A$2:$B$115,2,0),"")</f>
        <v/>
      </c>
      <c r="J1337" s="10" t="str">
        <f>IFNA(VLOOKUP($I1337,'Промокоды'!$E$2:$F$8,2,0),"")</f>
        <v/>
      </c>
      <c r="K1337" s="10" t="str">
        <f>IFNA(VLOOKUP($H1337,'Промокоды'!$A$2:$C$115,3,0),"")</f>
        <v/>
      </c>
      <c r="L1337" s="13">
        <f t="shared" si="2"/>
        <v>0</v>
      </c>
      <c r="M1337" s="14">
        <v>5500.0</v>
      </c>
      <c r="N1337" s="14">
        <f t="shared" si="3"/>
        <v>5500</v>
      </c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  <c r="Z1337" s="9"/>
      <c r="AA1337" s="9"/>
      <c r="AB1337" s="9"/>
      <c r="AC1337" s="9"/>
    </row>
    <row r="1338" ht="15.75" customHeight="1">
      <c r="A1338" s="10">
        <v>1337.0</v>
      </c>
      <c r="B1338" s="10" t="s">
        <v>15</v>
      </c>
      <c r="C1338" s="10" t="str">
        <f>VLOOKUP($E1338,'Определяем вид'!$A$2:$B$16,2,0)</f>
        <v>Услуга</v>
      </c>
      <c r="D1338" s="10" t="s">
        <v>16</v>
      </c>
      <c r="E1338" s="10" t="s">
        <v>17</v>
      </c>
      <c r="F1338" s="11">
        <v>45703.0</v>
      </c>
      <c r="G1338" s="12">
        <f t="shared" si="1"/>
        <v>2</v>
      </c>
      <c r="H1338" s="10"/>
      <c r="I1338" s="10" t="str">
        <f>IFNA(VLOOKUP($H1338,'Промокоды'!$A$2:$B$115,2,0),"")</f>
        <v/>
      </c>
      <c r="J1338" s="10" t="str">
        <f>IFNA(VLOOKUP($I1338,'Промокоды'!$E$2:$F$8,2,0),"")</f>
        <v/>
      </c>
      <c r="K1338" s="10" t="str">
        <f>IFNA(VLOOKUP($H1338,'Промокоды'!$A$2:$C$115,3,0),"")</f>
        <v/>
      </c>
      <c r="L1338" s="13">
        <f t="shared" si="2"/>
        <v>0</v>
      </c>
      <c r="M1338" s="14">
        <v>4500.0</v>
      </c>
      <c r="N1338" s="14">
        <f t="shared" si="3"/>
        <v>4500</v>
      </c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  <c r="AA1338" s="9"/>
      <c r="AB1338" s="9"/>
      <c r="AC1338" s="9"/>
    </row>
    <row r="1339" ht="15.75" customHeight="1">
      <c r="A1339" s="10">
        <v>1338.0</v>
      </c>
      <c r="B1339" s="10" t="s">
        <v>15</v>
      </c>
      <c r="C1339" s="10" t="str">
        <f>VLOOKUP($E1339,'Определяем вид'!$A$2:$B$16,2,0)</f>
        <v>Услуга</v>
      </c>
      <c r="D1339" s="10" t="s">
        <v>16</v>
      </c>
      <c r="E1339" s="10" t="s">
        <v>18</v>
      </c>
      <c r="F1339" s="11">
        <v>45704.0</v>
      </c>
      <c r="G1339" s="12">
        <f t="shared" si="1"/>
        <v>2</v>
      </c>
      <c r="H1339" s="10"/>
      <c r="I1339" s="10" t="str">
        <f>IFNA(VLOOKUP($H1339,'Промокоды'!$A$2:$B$115,2,0),"")</f>
        <v/>
      </c>
      <c r="J1339" s="10" t="str">
        <f>IFNA(VLOOKUP($I1339,'Промокоды'!$E$2:$F$8,2,0),"")</f>
        <v/>
      </c>
      <c r="K1339" s="10" t="str">
        <f>IFNA(VLOOKUP($H1339,'Промокоды'!$A$2:$C$115,3,0),"")</f>
        <v/>
      </c>
      <c r="L1339" s="13">
        <f t="shared" si="2"/>
        <v>0</v>
      </c>
      <c r="M1339" s="14">
        <v>3500.0</v>
      </c>
      <c r="N1339" s="14">
        <f t="shared" si="3"/>
        <v>3500</v>
      </c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  <c r="Z1339" s="9"/>
      <c r="AA1339" s="9"/>
      <c r="AB1339" s="9"/>
      <c r="AC1339" s="9"/>
    </row>
    <row r="1340" ht="15.75" customHeight="1">
      <c r="A1340" s="10">
        <v>1339.0</v>
      </c>
      <c r="B1340" s="10" t="s">
        <v>15</v>
      </c>
      <c r="C1340" s="10" t="str">
        <f>VLOOKUP($E1340,'Определяем вид'!$A$2:$B$16,2,0)</f>
        <v>Услуга</v>
      </c>
      <c r="D1340" s="10" t="s">
        <v>16</v>
      </c>
      <c r="E1340" s="10" t="s">
        <v>17</v>
      </c>
      <c r="F1340" s="11">
        <v>45704.0</v>
      </c>
      <c r="G1340" s="12">
        <f t="shared" si="1"/>
        <v>2</v>
      </c>
      <c r="H1340" s="10"/>
      <c r="I1340" s="10" t="str">
        <f>IFNA(VLOOKUP($H1340,'Промокоды'!$A$2:$B$115,2,0),"")</f>
        <v/>
      </c>
      <c r="J1340" s="10" t="str">
        <f>IFNA(VLOOKUP($I1340,'Промокоды'!$E$2:$F$8,2,0),"")</f>
        <v/>
      </c>
      <c r="K1340" s="10" t="str">
        <f>IFNA(VLOOKUP($H1340,'Промокоды'!$A$2:$C$115,3,0),"")</f>
        <v/>
      </c>
      <c r="L1340" s="13">
        <f t="shared" si="2"/>
        <v>0</v>
      </c>
      <c r="M1340" s="14">
        <v>4500.0</v>
      </c>
      <c r="N1340" s="14">
        <f t="shared" si="3"/>
        <v>4500</v>
      </c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  <c r="AA1340" s="9"/>
      <c r="AB1340" s="9"/>
      <c r="AC1340" s="9"/>
    </row>
    <row r="1341" ht="15.75" customHeight="1">
      <c r="A1341" s="10">
        <v>1340.0</v>
      </c>
      <c r="B1341" s="10" t="s">
        <v>15</v>
      </c>
      <c r="C1341" s="10" t="str">
        <f>VLOOKUP($E1341,'Определяем вид'!$A$2:$B$16,2,0)</f>
        <v>Услуга</v>
      </c>
      <c r="D1341" s="10" t="s">
        <v>19</v>
      </c>
      <c r="E1341" s="10" t="s">
        <v>18</v>
      </c>
      <c r="F1341" s="11">
        <v>45704.0</v>
      </c>
      <c r="G1341" s="12">
        <f t="shared" si="1"/>
        <v>2</v>
      </c>
      <c r="H1341" s="10"/>
      <c r="I1341" s="10" t="str">
        <f>IFNA(VLOOKUP($H1341,'Промокоды'!$A$2:$B$115,2,0),"")</f>
        <v/>
      </c>
      <c r="J1341" s="10" t="str">
        <f>IFNA(VLOOKUP($I1341,'Промокоды'!$E$2:$F$8,2,0),"")</f>
        <v/>
      </c>
      <c r="K1341" s="10" t="str">
        <f>IFNA(VLOOKUP($H1341,'Промокоды'!$A$2:$C$115,3,0),"")</f>
        <v/>
      </c>
      <c r="L1341" s="13">
        <f t="shared" si="2"/>
        <v>0</v>
      </c>
      <c r="M1341" s="14">
        <v>3500.0</v>
      </c>
      <c r="N1341" s="14">
        <f t="shared" si="3"/>
        <v>3500</v>
      </c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  <c r="Z1341" s="9"/>
      <c r="AA1341" s="9"/>
      <c r="AB1341" s="9"/>
      <c r="AC1341" s="9"/>
    </row>
    <row r="1342" ht="15.75" customHeight="1">
      <c r="A1342" s="10">
        <v>1341.0</v>
      </c>
      <c r="B1342" s="10" t="s">
        <v>15</v>
      </c>
      <c r="C1342" s="10" t="str">
        <f>VLOOKUP($E1342,'Определяем вид'!$A$2:$B$16,2,0)</f>
        <v>Услуга</v>
      </c>
      <c r="D1342" s="10" t="s">
        <v>16</v>
      </c>
      <c r="E1342" s="10" t="s">
        <v>21</v>
      </c>
      <c r="F1342" s="11">
        <v>45704.0</v>
      </c>
      <c r="G1342" s="12">
        <f t="shared" si="1"/>
        <v>2</v>
      </c>
      <c r="H1342" s="10"/>
      <c r="I1342" s="10" t="str">
        <f>IFNA(VLOOKUP($H1342,'Промокоды'!$A$2:$B$115,2,0),"")</f>
        <v/>
      </c>
      <c r="J1342" s="10" t="str">
        <f>IFNA(VLOOKUP($I1342,'Промокоды'!$E$2:$F$8,2,0),"")</f>
        <v/>
      </c>
      <c r="K1342" s="10" t="str">
        <f>IFNA(VLOOKUP($H1342,'Промокоды'!$A$2:$C$115,3,0),"")</f>
        <v/>
      </c>
      <c r="L1342" s="13">
        <f t="shared" si="2"/>
        <v>0</v>
      </c>
      <c r="M1342" s="14">
        <v>5500.0</v>
      </c>
      <c r="N1342" s="14">
        <f t="shared" si="3"/>
        <v>5500</v>
      </c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  <c r="AA1342" s="9"/>
      <c r="AB1342" s="9"/>
      <c r="AC1342" s="9"/>
    </row>
    <row r="1343" ht="15.75" customHeight="1">
      <c r="A1343" s="10">
        <v>1342.0</v>
      </c>
      <c r="B1343" s="10" t="s">
        <v>15</v>
      </c>
      <c r="C1343" s="10" t="str">
        <f>VLOOKUP($E1343,'Определяем вид'!$A$2:$B$16,2,0)</f>
        <v>Услуга</v>
      </c>
      <c r="D1343" s="10" t="s">
        <v>16</v>
      </c>
      <c r="E1343" s="10" t="s">
        <v>21</v>
      </c>
      <c r="F1343" s="11">
        <v>45704.0</v>
      </c>
      <c r="G1343" s="12">
        <f t="shared" si="1"/>
        <v>2</v>
      </c>
      <c r="H1343" s="10" t="s">
        <v>60</v>
      </c>
      <c r="I1343" s="10">
        <f>IFNA(VLOOKUP($H1343,'Промокоды'!$A$2:$B$115,2,0),"")</f>
        <v>6</v>
      </c>
      <c r="J1343" s="10" t="str">
        <f>IFNA(VLOOKUP($I1343,'Промокоды'!$E$2:$F$8,2,0),"")</f>
        <v>Реклама в VK</v>
      </c>
      <c r="K1343" s="10">
        <f>IFNA(VLOOKUP($H1343,'Промокоды'!$A$2:$C$115,3,0),"")</f>
        <v>0.2</v>
      </c>
      <c r="L1343" s="13">
        <f t="shared" si="2"/>
        <v>1100</v>
      </c>
      <c r="M1343" s="14">
        <v>5500.0</v>
      </c>
      <c r="N1343" s="14">
        <f t="shared" si="3"/>
        <v>4400</v>
      </c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  <c r="Z1343" s="9"/>
      <c r="AA1343" s="9"/>
      <c r="AB1343" s="9"/>
      <c r="AC1343" s="9"/>
    </row>
    <row r="1344" ht="15.75" customHeight="1">
      <c r="A1344" s="10">
        <v>1343.0</v>
      </c>
      <c r="B1344" s="10" t="s">
        <v>15</v>
      </c>
      <c r="C1344" s="10" t="str">
        <f>VLOOKUP($E1344,'Определяем вид'!$A$2:$B$16,2,0)</f>
        <v>Товар</v>
      </c>
      <c r="D1344" s="10" t="s">
        <v>16</v>
      </c>
      <c r="E1344" s="10" t="s">
        <v>23</v>
      </c>
      <c r="F1344" s="11">
        <v>45704.0</v>
      </c>
      <c r="G1344" s="12">
        <f t="shared" si="1"/>
        <v>2</v>
      </c>
      <c r="H1344" s="10"/>
      <c r="I1344" s="10" t="str">
        <f>IFNA(VLOOKUP($H1344,'Промокоды'!$A$2:$B$115,2,0),"")</f>
        <v/>
      </c>
      <c r="J1344" s="10" t="str">
        <f>IFNA(VLOOKUP($I1344,'Промокоды'!$E$2:$F$8,2,0),"")</f>
        <v/>
      </c>
      <c r="K1344" s="10" t="str">
        <f>IFNA(VLOOKUP($H1344,'Промокоды'!$A$2:$C$115,3,0),"")</f>
        <v/>
      </c>
      <c r="L1344" s="13">
        <f t="shared" si="2"/>
        <v>0</v>
      </c>
      <c r="M1344" s="14">
        <v>1000.0</v>
      </c>
      <c r="N1344" s="14">
        <f t="shared" si="3"/>
        <v>1000</v>
      </c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  <c r="AA1344" s="9"/>
      <c r="AB1344" s="9"/>
      <c r="AC1344" s="9"/>
    </row>
    <row r="1345" ht="15.75" customHeight="1">
      <c r="A1345" s="10">
        <v>1344.0</v>
      </c>
      <c r="B1345" s="10" t="s">
        <v>15</v>
      </c>
      <c r="C1345" s="10" t="str">
        <f>VLOOKUP($E1345,'Определяем вид'!$A$2:$B$16,2,0)</f>
        <v>Услуга</v>
      </c>
      <c r="D1345" s="10" t="s">
        <v>19</v>
      </c>
      <c r="E1345" s="10" t="s">
        <v>17</v>
      </c>
      <c r="F1345" s="11">
        <v>45704.0</v>
      </c>
      <c r="G1345" s="12">
        <f t="shared" si="1"/>
        <v>2</v>
      </c>
      <c r="H1345" s="10"/>
      <c r="I1345" s="10" t="str">
        <f>IFNA(VLOOKUP($H1345,'Промокоды'!$A$2:$B$115,2,0),"")</f>
        <v/>
      </c>
      <c r="J1345" s="10" t="str">
        <f>IFNA(VLOOKUP($I1345,'Промокоды'!$E$2:$F$8,2,0),"")</f>
        <v/>
      </c>
      <c r="K1345" s="10" t="str">
        <f>IFNA(VLOOKUP($H1345,'Промокоды'!$A$2:$C$115,3,0),"")</f>
        <v/>
      </c>
      <c r="L1345" s="13">
        <f t="shared" si="2"/>
        <v>0</v>
      </c>
      <c r="M1345" s="14">
        <v>4500.0</v>
      </c>
      <c r="N1345" s="14">
        <f t="shared" si="3"/>
        <v>4500</v>
      </c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  <c r="Z1345" s="9"/>
      <c r="AA1345" s="9"/>
      <c r="AB1345" s="9"/>
      <c r="AC1345" s="9"/>
    </row>
    <row r="1346" ht="15.75" customHeight="1">
      <c r="A1346" s="10">
        <v>1345.0</v>
      </c>
      <c r="B1346" s="10" t="s">
        <v>15</v>
      </c>
      <c r="C1346" s="10" t="str">
        <f>VLOOKUP($E1346,'Определяем вид'!$A$2:$B$16,2,0)</f>
        <v>Услуга</v>
      </c>
      <c r="D1346" s="10" t="s">
        <v>16</v>
      </c>
      <c r="E1346" s="10" t="s">
        <v>21</v>
      </c>
      <c r="F1346" s="11">
        <v>45704.0</v>
      </c>
      <c r="G1346" s="12">
        <f t="shared" si="1"/>
        <v>2</v>
      </c>
      <c r="H1346" s="10"/>
      <c r="I1346" s="10" t="str">
        <f>IFNA(VLOOKUP($H1346,'Промокоды'!$A$2:$B$115,2,0),"")</f>
        <v/>
      </c>
      <c r="J1346" s="10" t="str">
        <f>IFNA(VLOOKUP($I1346,'Промокоды'!$E$2:$F$8,2,0),"")</f>
        <v/>
      </c>
      <c r="K1346" s="10" t="str">
        <f>IFNA(VLOOKUP($H1346,'Промокоды'!$A$2:$C$115,3,0),"")</f>
        <v/>
      </c>
      <c r="L1346" s="13">
        <f t="shared" si="2"/>
        <v>0</v>
      </c>
      <c r="M1346" s="14">
        <v>5500.0</v>
      </c>
      <c r="N1346" s="14">
        <f t="shared" si="3"/>
        <v>5500</v>
      </c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  <c r="AA1346" s="9"/>
      <c r="AB1346" s="9"/>
      <c r="AC1346" s="9"/>
    </row>
    <row r="1347" ht="15.75" customHeight="1">
      <c r="A1347" s="10">
        <v>1346.0</v>
      </c>
      <c r="B1347" s="10" t="s">
        <v>25</v>
      </c>
      <c r="C1347" s="10" t="str">
        <f>VLOOKUP($E1347,'Определяем вид'!$A$2:$B$16,2,0)</f>
        <v>Товар</v>
      </c>
      <c r="D1347" s="10" t="s">
        <v>19</v>
      </c>
      <c r="E1347" s="10" t="s">
        <v>35</v>
      </c>
      <c r="F1347" s="11">
        <v>45704.0</v>
      </c>
      <c r="G1347" s="12">
        <f t="shared" si="1"/>
        <v>2</v>
      </c>
      <c r="H1347" s="10"/>
      <c r="I1347" s="10" t="str">
        <f>IFNA(VLOOKUP($H1347,'Промокоды'!$A$2:$B$115,2,0),"")</f>
        <v/>
      </c>
      <c r="J1347" s="10" t="str">
        <f>IFNA(VLOOKUP($I1347,'Промокоды'!$E$2:$F$8,2,0),"")</f>
        <v/>
      </c>
      <c r="K1347" s="10" t="str">
        <f>IFNA(VLOOKUP($H1347,'Промокоды'!$A$2:$C$115,3,0),"")</f>
        <v/>
      </c>
      <c r="L1347" s="13">
        <f t="shared" si="2"/>
        <v>0</v>
      </c>
      <c r="M1347" s="14">
        <v>500.0</v>
      </c>
      <c r="N1347" s="14">
        <f t="shared" si="3"/>
        <v>500</v>
      </c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  <c r="Z1347" s="9"/>
      <c r="AA1347" s="9"/>
      <c r="AB1347" s="9"/>
      <c r="AC1347" s="9"/>
    </row>
    <row r="1348" ht="15.75" customHeight="1">
      <c r="A1348" s="10">
        <v>1347.0</v>
      </c>
      <c r="B1348" s="10" t="s">
        <v>25</v>
      </c>
      <c r="C1348" s="10" t="str">
        <f>VLOOKUP($E1348,'Определяем вид'!$A$2:$B$16,2,0)</f>
        <v>Товар</v>
      </c>
      <c r="D1348" s="10" t="s">
        <v>16</v>
      </c>
      <c r="E1348" s="10" t="s">
        <v>33</v>
      </c>
      <c r="F1348" s="11">
        <v>45704.0</v>
      </c>
      <c r="G1348" s="12">
        <f t="shared" si="1"/>
        <v>2</v>
      </c>
      <c r="H1348" s="10"/>
      <c r="I1348" s="10" t="str">
        <f>IFNA(VLOOKUP($H1348,'Промокоды'!$A$2:$B$115,2,0),"")</f>
        <v/>
      </c>
      <c r="J1348" s="10" t="str">
        <f>IFNA(VLOOKUP($I1348,'Промокоды'!$E$2:$F$8,2,0),"")</f>
        <v/>
      </c>
      <c r="K1348" s="10" t="str">
        <f>IFNA(VLOOKUP($H1348,'Промокоды'!$A$2:$C$115,3,0),"")</f>
        <v/>
      </c>
      <c r="L1348" s="13">
        <f t="shared" si="2"/>
        <v>0</v>
      </c>
      <c r="M1348" s="14">
        <v>1000.0</v>
      </c>
      <c r="N1348" s="14">
        <f t="shared" si="3"/>
        <v>1000</v>
      </c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  <c r="AA1348" s="9"/>
      <c r="AB1348" s="9"/>
      <c r="AC1348" s="9"/>
    </row>
    <row r="1349" ht="15.75" customHeight="1">
      <c r="A1349" s="10">
        <v>1348.0</v>
      </c>
      <c r="B1349" s="10" t="s">
        <v>15</v>
      </c>
      <c r="C1349" s="10" t="str">
        <f>VLOOKUP($E1349,'Определяем вид'!$A$2:$B$16,2,0)</f>
        <v>Услуга</v>
      </c>
      <c r="D1349" s="10" t="s">
        <v>16</v>
      </c>
      <c r="E1349" s="10" t="s">
        <v>21</v>
      </c>
      <c r="F1349" s="11">
        <v>45704.0</v>
      </c>
      <c r="G1349" s="12">
        <f t="shared" si="1"/>
        <v>2</v>
      </c>
      <c r="H1349" s="10"/>
      <c r="I1349" s="10" t="str">
        <f>IFNA(VLOOKUP($H1349,'Промокоды'!$A$2:$B$115,2,0),"")</f>
        <v/>
      </c>
      <c r="J1349" s="10" t="str">
        <f>IFNA(VLOOKUP($I1349,'Промокоды'!$E$2:$F$8,2,0),"")</f>
        <v/>
      </c>
      <c r="K1349" s="10" t="str">
        <f>IFNA(VLOOKUP($H1349,'Промокоды'!$A$2:$C$115,3,0),"")</f>
        <v/>
      </c>
      <c r="L1349" s="13">
        <f t="shared" si="2"/>
        <v>0</v>
      </c>
      <c r="M1349" s="14">
        <v>5500.0</v>
      </c>
      <c r="N1349" s="14">
        <f t="shared" si="3"/>
        <v>5500</v>
      </c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  <c r="Z1349" s="9"/>
      <c r="AA1349" s="9"/>
      <c r="AB1349" s="9"/>
      <c r="AC1349" s="9"/>
    </row>
    <row r="1350" ht="15.75" customHeight="1">
      <c r="A1350" s="10">
        <v>1349.0</v>
      </c>
      <c r="B1350" s="10" t="s">
        <v>25</v>
      </c>
      <c r="C1350" s="10" t="str">
        <f>VLOOKUP($E1350,'Определяем вид'!$A$2:$B$16,2,0)</f>
        <v>Товар</v>
      </c>
      <c r="D1350" s="10" t="s">
        <v>16</v>
      </c>
      <c r="E1350" s="10" t="s">
        <v>30</v>
      </c>
      <c r="F1350" s="11">
        <v>45704.0</v>
      </c>
      <c r="G1350" s="12">
        <f t="shared" si="1"/>
        <v>2</v>
      </c>
      <c r="H1350" s="10"/>
      <c r="I1350" s="10" t="str">
        <f>IFNA(VLOOKUP($H1350,'Промокоды'!$A$2:$B$115,2,0),"")</f>
        <v/>
      </c>
      <c r="J1350" s="10" t="str">
        <f>IFNA(VLOOKUP($I1350,'Промокоды'!$E$2:$F$8,2,0),"")</f>
        <v/>
      </c>
      <c r="K1350" s="10" t="str">
        <f>IFNA(VLOOKUP($H1350,'Промокоды'!$A$2:$C$115,3,0),"")</f>
        <v/>
      </c>
      <c r="L1350" s="13">
        <f t="shared" si="2"/>
        <v>0</v>
      </c>
      <c r="M1350" s="14">
        <v>300.0</v>
      </c>
      <c r="N1350" s="14">
        <f t="shared" si="3"/>
        <v>300</v>
      </c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  <c r="AA1350" s="9"/>
      <c r="AB1350" s="9"/>
      <c r="AC1350" s="9"/>
    </row>
    <row r="1351" ht="15.75" customHeight="1">
      <c r="A1351" s="10">
        <v>1350.0</v>
      </c>
      <c r="B1351" s="10" t="s">
        <v>15</v>
      </c>
      <c r="C1351" s="10" t="str">
        <f>VLOOKUP($E1351,'Определяем вид'!$A$2:$B$16,2,0)</f>
        <v>Услуга</v>
      </c>
      <c r="D1351" s="10" t="s">
        <v>16</v>
      </c>
      <c r="E1351" s="10" t="s">
        <v>21</v>
      </c>
      <c r="F1351" s="11">
        <v>45704.0</v>
      </c>
      <c r="G1351" s="12">
        <f t="shared" si="1"/>
        <v>2</v>
      </c>
      <c r="H1351" s="10"/>
      <c r="I1351" s="10" t="str">
        <f>IFNA(VLOOKUP($H1351,'Промокоды'!$A$2:$B$115,2,0),"")</f>
        <v/>
      </c>
      <c r="J1351" s="10" t="str">
        <f>IFNA(VLOOKUP($I1351,'Промокоды'!$E$2:$F$8,2,0),"")</f>
        <v/>
      </c>
      <c r="K1351" s="10" t="str">
        <f>IFNA(VLOOKUP($H1351,'Промокоды'!$A$2:$C$115,3,0),"")</f>
        <v/>
      </c>
      <c r="L1351" s="13">
        <f t="shared" si="2"/>
        <v>0</v>
      </c>
      <c r="M1351" s="14">
        <v>5500.0</v>
      </c>
      <c r="N1351" s="14">
        <f t="shared" si="3"/>
        <v>5500</v>
      </c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  <c r="Z1351" s="9"/>
      <c r="AA1351" s="9"/>
      <c r="AB1351" s="9"/>
      <c r="AC1351" s="9"/>
    </row>
    <row r="1352" ht="15.75" customHeight="1">
      <c r="A1352" s="10">
        <v>1351.0</v>
      </c>
      <c r="B1352" s="10" t="s">
        <v>15</v>
      </c>
      <c r="C1352" s="10" t="str">
        <f>VLOOKUP($E1352,'Определяем вид'!$A$2:$B$16,2,0)</f>
        <v>Услуга</v>
      </c>
      <c r="D1352" s="10" t="s">
        <v>16</v>
      </c>
      <c r="E1352" s="10" t="s">
        <v>18</v>
      </c>
      <c r="F1352" s="11">
        <v>45704.0</v>
      </c>
      <c r="G1352" s="12">
        <f t="shared" si="1"/>
        <v>2</v>
      </c>
      <c r="H1352" s="10"/>
      <c r="I1352" s="10" t="str">
        <f>IFNA(VLOOKUP($H1352,'Промокоды'!$A$2:$B$115,2,0),"")</f>
        <v/>
      </c>
      <c r="J1352" s="10" t="str">
        <f>IFNA(VLOOKUP($I1352,'Промокоды'!$E$2:$F$8,2,0),"")</f>
        <v/>
      </c>
      <c r="K1352" s="10" t="str">
        <f>IFNA(VLOOKUP($H1352,'Промокоды'!$A$2:$C$115,3,0),"")</f>
        <v/>
      </c>
      <c r="L1352" s="13">
        <f t="shared" si="2"/>
        <v>0</v>
      </c>
      <c r="M1352" s="14">
        <v>3500.0</v>
      </c>
      <c r="N1352" s="14">
        <f t="shared" si="3"/>
        <v>3500</v>
      </c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  <c r="AA1352" s="9"/>
      <c r="AB1352" s="9"/>
      <c r="AC1352" s="9"/>
    </row>
    <row r="1353" ht="15.75" customHeight="1">
      <c r="A1353" s="10">
        <v>1352.0</v>
      </c>
      <c r="B1353" s="10" t="s">
        <v>15</v>
      </c>
      <c r="C1353" s="10" t="str">
        <f>VLOOKUP($E1353,'Определяем вид'!$A$2:$B$16,2,0)</f>
        <v>Услуга</v>
      </c>
      <c r="D1353" s="10" t="s">
        <v>16</v>
      </c>
      <c r="E1353" s="10" t="s">
        <v>17</v>
      </c>
      <c r="F1353" s="11">
        <v>45704.0</v>
      </c>
      <c r="G1353" s="12">
        <f t="shared" si="1"/>
        <v>2</v>
      </c>
      <c r="H1353" s="10"/>
      <c r="I1353" s="10" t="str">
        <f>IFNA(VLOOKUP($H1353,'Промокоды'!$A$2:$B$115,2,0),"")</f>
        <v/>
      </c>
      <c r="J1353" s="10" t="str">
        <f>IFNA(VLOOKUP($I1353,'Промокоды'!$E$2:$F$8,2,0),"")</f>
        <v/>
      </c>
      <c r="K1353" s="10" t="str">
        <f>IFNA(VLOOKUP($H1353,'Промокоды'!$A$2:$C$115,3,0),"")</f>
        <v/>
      </c>
      <c r="L1353" s="13">
        <f t="shared" si="2"/>
        <v>0</v>
      </c>
      <c r="M1353" s="14">
        <v>4500.0</v>
      </c>
      <c r="N1353" s="14">
        <f t="shared" si="3"/>
        <v>4500</v>
      </c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  <c r="Z1353" s="9"/>
      <c r="AA1353" s="9"/>
      <c r="AB1353" s="9"/>
      <c r="AC1353" s="9"/>
    </row>
    <row r="1354" ht="15.75" customHeight="1">
      <c r="A1354" s="10">
        <v>1353.0</v>
      </c>
      <c r="B1354" s="10" t="s">
        <v>15</v>
      </c>
      <c r="C1354" s="10" t="str">
        <f>VLOOKUP($E1354,'Определяем вид'!$A$2:$B$16,2,0)</f>
        <v>Услуга</v>
      </c>
      <c r="D1354" s="10" t="s">
        <v>16</v>
      </c>
      <c r="E1354" s="10" t="s">
        <v>17</v>
      </c>
      <c r="F1354" s="11">
        <v>45704.0</v>
      </c>
      <c r="G1354" s="12">
        <f t="shared" si="1"/>
        <v>2</v>
      </c>
      <c r="H1354" s="10" t="s">
        <v>61</v>
      </c>
      <c r="I1354" s="10">
        <f>IFNA(VLOOKUP($H1354,'Промокоды'!$A$2:$B$115,2,0),"")</f>
        <v>5</v>
      </c>
      <c r="J1354" s="10" t="str">
        <f>IFNA(VLOOKUP($I1354,'Промокоды'!$E$2:$F$8,2,0),"")</f>
        <v>Посты в VK</v>
      </c>
      <c r="K1354" s="10">
        <f>IFNA(VLOOKUP($H1354,'Промокоды'!$A$2:$C$115,3,0),"")</f>
        <v>0.15</v>
      </c>
      <c r="L1354" s="13">
        <f t="shared" si="2"/>
        <v>675</v>
      </c>
      <c r="M1354" s="14">
        <v>4500.0</v>
      </c>
      <c r="N1354" s="14">
        <f t="shared" si="3"/>
        <v>3825</v>
      </c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</row>
    <row r="1355" ht="15.75" customHeight="1">
      <c r="A1355" s="10">
        <v>1354.0</v>
      </c>
      <c r="B1355" s="10" t="s">
        <v>25</v>
      </c>
      <c r="C1355" s="10" t="str">
        <f>VLOOKUP($E1355,'Определяем вид'!$A$2:$B$16,2,0)</f>
        <v>Товар</v>
      </c>
      <c r="D1355" s="10" t="s">
        <v>16</v>
      </c>
      <c r="E1355" s="10" t="s">
        <v>33</v>
      </c>
      <c r="F1355" s="11">
        <v>45704.0</v>
      </c>
      <c r="G1355" s="12">
        <f t="shared" si="1"/>
        <v>2</v>
      </c>
      <c r="H1355" s="10"/>
      <c r="I1355" s="10" t="str">
        <f>IFNA(VLOOKUP($H1355,'Промокоды'!$A$2:$B$115,2,0),"")</f>
        <v/>
      </c>
      <c r="J1355" s="10" t="str">
        <f>IFNA(VLOOKUP($I1355,'Промокоды'!$E$2:$F$8,2,0),"")</f>
        <v/>
      </c>
      <c r="K1355" s="10" t="str">
        <f>IFNA(VLOOKUP($H1355,'Промокоды'!$A$2:$C$115,3,0),"")</f>
        <v/>
      </c>
      <c r="L1355" s="13">
        <f t="shared" si="2"/>
        <v>0</v>
      </c>
      <c r="M1355" s="14">
        <v>1000.0</v>
      </c>
      <c r="N1355" s="14">
        <f t="shared" si="3"/>
        <v>1000</v>
      </c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  <c r="Z1355" s="9"/>
      <c r="AA1355" s="9"/>
      <c r="AB1355" s="9"/>
      <c r="AC1355" s="9"/>
    </row>
    <row r="1356" ht="15.75" customHeight="1">
      <c r="A1356" s="10">
        <v>1355.0</v>
      </c>
      <c r="B1356" s="10" t="s">
        <v>15</v>
      </c>
      <c r="C1356" s="10" t="str">
        <f>VLOOKUP($E1356,'Определяем вид'!$A$2:$B$16,2,0)</f>
        <v>Товар</v>
      </c>
      <c r="D1356" s="10" t="s">
        <v>16</v>
      </c>
      <c r="E1356" s="10" t="s">
        <v>23</v>
      </c>
      <c r="F1356" s="11">
        <v>45704.0</v>
      </c>
      <c r="G1356" s="12">
        <f t="shared" si="1"/>
        <v>2</v>
      </c>
      <c r="H1356" s="10"/>
      <c r="I1356" s="10" t="str">
        <f>IFNA(VLOOKUP($H1356,'Промокоды'!$A$2:$B$115,2,0),"")</f>
        <v/>
      </c>
      <c r="J1356" s="10" t="str">
        <f>IFNA(VLOOKUP($I1356,'Промокоды'!$E$2:$F$8,2,0),"")</f>
        <v/>
      </c>
      <c r="K1356" s="10" t="str">
        <f>IFNA(VLOOKUP($H1356,'Промокоды'!$A$2:$C$115,3,0),"")</f>
        <v/>
      </c>
      <c r="L1356" s="13">
        <f t="shared" si="2"/>
        <v>0</v>
      </c>
      <c r="M1356" s="14">
        <v>1000.0</v>
      </c>
      <c r="N1356" s="14">
        <f t="shared" si="3"/>
        <v>1000</v>
      </c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  <c r="AA1356" s="9"/>
      <c r="AB1356" s="9"/>
      <c r="AC1356" s="9"/>
    </row>
    <row r="1357" ht="15.75" customHeight="1">
      <c r="A1357" s="10">
        <v>1356.0</v>
      </c>
      <c r="B1357" s="10" t="s">
        <v>25</v>
      </c>
      <c r="C1357" s="10" t="str">
        <f>VLOOKUP($E1357,'Определяем вид'!$A$2:$B$16,2,0)</f>
        <v>Товар</v>
      </c>
      <c r="D1357" s="10" t="s">
        <v>16</v>
      </c>
      <c r="E1357" s="10" t="s">
        <v>35</v>
      </c>
      <c r="F1357" s="11">
        <v>45704.0</v>
      </c>
      <c r="G1357" s="12">
        <f t="shared" si="1"/>
        <v>2</v>
      </c>
      <c r="H1357" s="10"/>
      <c r="I1357" s="10" t="str">
        <f>IFNA(VLOOKUP($H1357,'Промокоды'!$A$2:$B$115,2,0),"")</f>
        <v/>
      </c>
      <c r="J1357" s="10" t="str">
        <f>IFNA(VLOOKUP($I1357,'Промокоды'!$E$2:$F$8,2,0),"")</f>
        <v/>
      </c>
      <c r="K1357" s="10" t="str">
        <f>IFNA(VLOOKUP($H1357,'Промокоды'!$A$2:$C$115,3,0),"")</f>
        <v/>
      </c>
      <c r="L1357" s="13">
        <f t="shared" si="2"/>
        <v>0</v>
      </c>
      <c r="M1357" s="14">
        <v>500.0</v>
      </c>
      <c r="N1357" s="14">
        <f t="shared" si="3"/>
        <v>500</v>
      </c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  <c r="Z1357" s="9"/>
      <c r="AA1357" s="9"/>
      <c r="AB1357" s="9"/>
      <c r="AC1357" s="9"/>
    </row>
    <row r="1358" ht="15.75" customHeight="1">
      <c r="A1358" s="10">
        <v>1357.0</v>
      </c>
      <c r="B1358" s="10" t="s">
        <v>15</v>
      </c>
      <c r="C1358" s="10" t="str">
        <f>VLOOKUP($E1358,'Определяем вид'!$A$2:$B$16,2,0)</f>
        <v>Услуга</v>
      </c>
      <c r="D1358" s="10" t="s">
        <v>16</v>
      </c>
      <c r="E1358" s="10" t="s">
        <v>18</v>
      </c>
      <c r="F1358" s="11">
        <v>45704.0</v>
      </c>
      <c r="G1358" s="12">
        <f t="shared" si="1"/>
        <v>2</v>
      </c>
      <c r="H1358" s="10"/>
      <c r="I1358" s="10" t="str">
        <f>IFNA(VLOOKUP($H1358,'Промокоды'!$A$2:$B$115,2,0),"")</f>
        <v/>
      </c>
      <c r="J1358" s="10" t="str">
        <f>IFNA(VLOOKUP($I1358,'Промокоды'!$E$2:$F$8,2,0),"")</f>
        <v/>
      </c>
      <c r="K1358" s="10" t="str">
        <f>IFNA(VLOOKUP($H1358,'Промокоды'!$A$2:$C$115,3,0),"")</f>
        <v/>
      </c>
      <c r="L1358" s="13">
        <f t="shared" si="2"/>
        <v>0</v>
      </c>
      <c r="M1358" s="14">
        <v>3500.0</v>
      </c>
      <c r="N1358" s="14">
        <f t="shared" si="3"/>
        <v>3500</v>
      </c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  <c r="AA1358" s="9"/>
      <c r="AB1358" s="9"/>
      <c r="AC1358" s="9"/>
    </row>
    <row r="1359" ht="15.75" customHeight="1">
      <c r="A1359" s="10">
        <v>1358.0</v>
      </c>
      <c r="B1359" s="10" t="s">
        <v>15</v>
      </c>
      <c r="C1359" s="10" t="str">
        <f>VLOOKUP($E1359,'Определяем вид'!$A$2:$B$16,2,0)</f>
        <v>Услуга</v>
      </c>
      <c r="D1359" s="10" t="s">
        <v>19</v>
      </c>
      <c r="E1359" s="10" t="s">
        <v>21</v>
      </c>
      <c r="F1359" s="11">
        <v>45704.0</v>
      </c>
      <c r="G1359" s="12">
        <f t="shared" si="1"/>
        <v>2</v>
      </c>
      <c r="H1359" s="10"/>
      <c r="I1359" s="10" t="str">
        <f>IFNA(VLOOKUP($H1359,'Промокоды'!$A$2:$B$115,2,0),"")</f>
        <v/>
      </c>
      <c r="J1359" s="10" t="str">
        <f>IFNA(VLOOKUP($I1359,'Промокоды'!$E$2:$F$8,2,0),"")</f>
        <v/>
      </c>
      <c r="K1359" s="10" t="str">
        <f>IFNA(VLOOKUP($H1359,'Промокоды'!$A$2:$C$115,3,0),"")</f>
        <v/>
      </c>
      <c r="L1359" s="13">
        <f t="shared" si="2"/>
        <v>0</v>
      </c>
      <c r="M1359" s="14">
        <v>5500.0</v>
      </c>
      <c r="N1359" s="14">
        <f t="shared" si="3"/>
        <v>5500</v>
      </c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  <c r="Z1359" s="9"/>
      <c r="AA1359" s="9"/>
      <c r="AB1359" s="9"/>
      <c r="AC1359" s="9"/>
    </row>
    <row r="1360" ht="15.75" customHeight="1">
      <c r="A1360" s="10">
        <v>1359.0</v>
      </c>
      <c r="B1360" s="10" t="s">
        <v>15</v>
      </c>
      <c r="C1360" s="10" t="str">
        <f>VLOOKUP($E1360,'Определяем вид'!$A$2:$B$16,2,0)</f>
        <v>Услуга</v>
      </c>
      <c r="D1360" s="10" t="s">
        <v>16</v>
      </c>
      <c r="E1360" s="10" t="s">
        <v>21</v>
      </c>
      <c r="F1360" s="11">
        <v>45704.0</v>
      </c>
      <c r="G1360" s="12">
        <f t="shared" si="1"/>
        <v>2</v>
      </c>
      <c r="H1360" s="10"/>
      <c r="I1360" s="10" t="str">
        <f>IFNA(VLOOKUP($H1360,'Промокоды'!$A$2:$B$115,2,0),"")</f>
        <v/>
      </c>
      <c r="J1360" s="10" t="str">
        <f>IFNA(VLOOKUP($I1360,'Промокоды'!$E$2:$F$8,2,0),"")</f>
        <v/>
      </c>
      <c r="K1360" s="10" t="str">
        <f>IFNA(VLOOKUP($H1360,'Промокоды'!$A$2:$C$115,3,0),"")</f>
        <v/>
      </c>
      <c r="L1360" s="13">
        <f t="shared" si="2"/>
        <v>0</v>
      </c>
      <c r="M1360" s="14">
        <v>5500.0</v>
      </c>
      <c r="N1360" s="14">
        <f t="shared" si="3"/>
        <v>5500</v>
      </c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  <c r="AA1360" s="9"/>
      <c r="AB1360" s="9"/>
      <c r="AC1360" s="9"/>
    </row>
    <row r="1361" ht="15.75" customHeight="1">
      <c r="A1361" s="10">
        <v>1360.0</v>
      </c>
      <c r="B1361" s="10" t="s">
        <v>15</v>
      </c>
      <c r="C1361" s="10" t="str">
        <f>VLOOKUP($E1361,'Определяем вид'!$A$2:$B$16,2,0)</f>
        <v>Услуга</v>
      </c>
      <c r="D1361" s="16" t="s">
        <v>16</v>
      </c>
      <c r="E1361" s="10" t="s">
        <v>21</v>
      </c>
      <c r="F1361" s="11">
        <v>45704.0</v>
      </c>
      <c r="G1361" s="12">
        <f t="shared" si="1"/>
        <v>2</v>
      </c>
      <c r="H1361" s="10"/>
      <c r="I1361" s="10" t="str">
        <f>IFNA(VLOOKUP($H1361,'Промокоды'!$A$2:$B$115,2,0),"")</f>
        <v/>
      </c>
      <c r="J1361" s="10" t="str">
        <f>IFNA(VLOOKUP($I1361,'Промокоды'!$E$2:$F$8,2,0),"")</f>
        <v/>
      </c>
      <c r="K1361" s="10" t="str">
        <f>IFNA(VLOOKUP($H1361,'Промокоды'!$A$2:$C$115,3,0),"")</f>
        <v/>
      </c>
      <c r="L1361" s="13">
        <f t="shared" si="2"/>
        <v>0</v>
      </c>
      <c r="M1361" s="14">
        <v>5500.0</v>
      </c>
      <c r="N1361" s="14">
        <f t="shared" si="3"/>
        <v>5500</v>
      </c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  <c r="Z1361" s="9"/>
      <c r="AA1361" s="9"/>
      <c r="AB1361" s="9"/>
      <c r="AC1361" s="9"/>
    </row>
    <row r="1362" ht="15.75" customHeight="1">
      <c r="A1362" s="10">
        <v>1361.0</v>
      </c>
      <c r="B1362" s="10" t="s">
        <v>15</v>
      </c>
      <c r="C1362" s="10" t="str">
        <f>VLOOKUP($E1362,'Определяем вид'!$A$2:$B$16,2,0)</f>
        <v>Услуга</v>
      </c>
      <c r="D1362" s="16" t="s">
        <v>16</v>
      </c>
      <c r="E1362" s="10" t="s">
        <v>17</v>
      </c>
      <c r="F1362" s="11">
        <v>45704.0</v>
      </c>
      <c r="G1362" s="12">
        <f t="shared" si="1"/>
        <v>2</v>
      </c>
      <c r="H1362" s="10"/>
      <c r="I1362" s="10" t="str">
        <f>IFNA(VLOOKUP($H1362,'Промокоды'!$A$2:$B$115,2,0),"")</f>
        <v/>
      </c>
      <c r="J1362" s="10" t="str">
        <f>IFNA(VLOOKUP($I1362,'Промокоды'!$E$2:$F$8,2,0),"")</f>
        <v/>
      </c>
      <c r="K1362" s="10" t="str">
        <f>IFNA(VLOOKUP($H1362,'Промокоды'!$A$2:$C$115,3,0),"")</f>
        <v/>
      </c>
      <c r="L1362" s="13">
        <f t="shared" si="2"/>
        <v>0</v>
      </c>
      <c r="M1362" s="14">
        <v>4500.0</v>
      </c>
      <c r="N1362" s="14">
        <f t="shared" si="3"/>
        <v>4500</v>
      </c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  <c r="AA1362" s="9"/>
      <c r="AB1362" s="9"/>
      <c r="AC1362" s="9"/>
    </row>
    <row r="1363" ht="15.75" customHeight="1">
      <c r="A1363" s="10">
        <v>1362.0</v>
      </c>
      <c r="B1363" s="10" t="s">
        <v>15</v>
      </c>
      <c r="C1363" s="10" t="str">
        <f>VLOOKUP($E1363,'Определяем вид'!$A$2:$B$16,2,0)</f>
        <v>Товар</v>
      </c>
      <c r="D1363" s="16" t="s">
        <v>16</v>
      </c>
      <c r="E1363" s="10" t="s">
        <v>20</v>
      </c>
      <c r="F1363" s="11">
        <v>45704.0</v>
      </c>
      <c r="G1363" s="12">
        <f t="shared" si="1"/>
        <v>2</v>
      </c>
      <c r="H1363" s="10"/>
      <c r="I1363" s="10" t="str">
        <f>IFNA(VLOOKUP($H1363,'Промокоды'!$A$2:$B$115,2,0),"")</f>
        <v/>
      </c>
      <c r="J1363" s="10" t="str">
        <f>IFNA(VLOOKUP($I1363,'Промокоды'!$E$2:$F$8,2,0),"")</f>
        <v/>
      </c>
      <c r="K1363" s="10" t="str">
        <f>IFNA(VLOOKUP($H1363,'Промокоды'!$A$2:$C$115,3,0),"")</f>
        <v/>
      </c>
      <c r="L1363" s="13">
        <f t="shared" si="2"/>
        <v>0</v>
      </c>
      <c r="M1363" s="14">
        <v>500.0</v>
      </c>
      <c r="N1363" s="14">
        <f t="shared" si="3"/>
        <v>500</v>
      </c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  <c r="Z1363" s="9"/>
      <c r="AA1363" s="9"/>
      <c r="AB1363" s="9"/>
      <c r="AC1363" s="9"/>
    </row>
    <row r="1364" ht="15.75" customHeight="1">
      <c r="A1364" s="10">
        <v>1363.0</v>
      </c>
      <c r="B1364" s="10" t="s">
        <v>15</v>
      </c>
      <c r="C1364" s="10" t="str">
        <f>VLOOKUP($E1364,'Определяем вид'!$A$2:$B$16,2,0)</f>
        <v>Услуга</v>
      </c>
      <c r="D1364" s="10" t="s">
        <v>16</v>
      </c>
      <c r="E1364" s="10" t="s">
        <v>17</v>
      </c>
      <c r="F1364" s="11">
        <v>45704.0</v>
      </c>
      <c r="G1364" s="12">
        <f t="shared" si="1"/>
        <v>2</v>
      </c>
      <c r="H1364" s="10"/>
      <c r="I1364" s="10" t="str">
        <f>IFNA(VLOOKUP($H1364,'Промокоды'!$A$2:$B$115,2,0),"")</f>
        <v/>
      </c>
      <c r="J1364" s="10" t="str">
        <f>IFNA(VLOOKUP($I1364,'Промокоды'!$E$2:$F$8,2,0),"")</f>
        <v/>
      </c>
      <c r="K1364" s="10" t="str">
        <f>IFNA(VLOOKUP($H1364,'Промокоды'!$A$2:$C$115,3,0),"")</f>
        <v/>
      </c>
      <c r="L1364" s="13">
        <f t="shared" si="2"/>
        <v>0</v>
      </c>
      <c r="M1364" s="14">
        <v>4500.0</v>
      </c>
      <c r="N1364" s="14">
        <f t="shared" si="3"/>
        <v>4500</v>
      </c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  <c r="AA1364" s="9"/>
      <c r="AB1364" s="9"/>
      <c r="AC1364" s="9"/>
    </row>
    <row r="1365" ht="15.75" customHeight="1">
      <c r="A1365" s="10">
        <v>1364.0</v>
      </c>
      <c r="B1365" s="10" t="s">
        <v>15</v>
      </c>
      <c r="C1365" s="10" t="str">
        <f>VLOOKUP($E1365,'Определяем вид'!$A$2:$B$16,2,0)</f>
        <v>Услуга</v>
      </c>
      <c r="D1365" s="10" t="s">
        <v>16</v>
      </c>
      <c r="E1365" s="10" t="s">
        <v>21</v>
      </c>
      <c r="F1365" s="11">
        <v>45704.0</v>
      </c>
      <c r="G1365" s="12">
        <f t="shared" si="1"/>
        <v>2</v>
      </c>
      <c r="H1365" s="10"/>
      <c r="I1365" s="10" t="str">
        <f>IFNA(VLOOKUP($H1365,'Промокоды'!$A$2:$B$115,2,0),"")</f>
        <v/>
      </c>
      <c r="J1365" s="10" t="str">
        <f>IFNA(VLOOKUP($I1365,'Промокоды'!$E$2:$F$8,2,0),"")</f>
        <v/>
      </c>
      <c r="K1365" s="10" t="str">
        <f>IFNA(VLOOKUP($H1365,'Промокоды'!$A$2:$C$115,3,0),"")</f>
        <v/>
      </c>
      <c r="L1365" s="13">
        <f t="shared" si="2"/>
        <v>0</v>
      </c>
      <c r="M1365" s="14">
        <v>5500.0</v>
      </c>
      <c r="N1365" s="14">
        <f t="shared" si="3"/>
        <v>5500</v>
      </c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  <c r="Z1365" s="9"/>
      <c r="AA1365" s="9"/>
      <c r="AB1365" s="9"/>
      <c r="AC1365" s="9"/>
    </row>
    <row r="1366" ht="15.75" customHeight="1">
      <c r="A1366" s="10">
        <v>1365.0</v>
      </c>
      <c r="B1366" s="10" t="s">
        <v>15</v>
      </c>
      <c r="C1366" s="10" t="str">
        <f>VLOOKUP($E1366,'Определяем вид'!$A$2:$B$16,2,0)</f>
        <v>Товар</v>
      </c>
      <c r="D1366" s="10" t="s">
        <v>16</v>
      </c>
      <c r="E1366" s="10" t="s">
        <v>20</v>
      </c>
      <c r="F1366" s="11">
        <v>45704.0</v>
      </c>
      <c r="G1366" s="12">
        <f t="shared" si="1"/>
        <v>2</v>
      </c>
      <c r="H1366" s="10"/>
      <c r="I1366" s="10" t="str">
        <f>IFNA(VLOOKUP($H1366,'Промокоды'!$A$2:$B$115,2,0),"")</f>
        <v/>
      </c>
      <c r="J1366" s="10" t="str">
        <f>IFNA(VLOOKUP($I1366,'Промокоды'!$E$2:$F$8,2,0),"")</f>
        <v/>
      </c>
      <c r="K1366" s="10" t="str">
        <f>IFNA(VLOOKUP($H1366,'Промокоды'!$A$2:$C$115,3,0),"")</f>
        <v/>
      </c>
      <c r="L1366" s="13">
        <f t="shared" si="2"/>
        <v>0</v>
      </c>
      <c r="M1366" s="14">
        <v>500.0</v>
      </c>
      <c r="N1366" s="14">
        <f t="shared" si="3"/>
        <v>500</v>
      </c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  <c r="AA1366" s="9"/>
      <c r="AB1366" s="9"/>
      <c r="AC1366" s="9"/>
    </row>
    <row r="1367" ht="15.75" customHeight="1">
      <c r="A1367" s="10">
        <v>1366.0</v>
      </c>
      <c r="B1367" s="10" t="s">
        <v>15</v>
      </c>
      <c r="C1367" s="10" t="str">
        <f>VLOOKUP($E1367,'Определяем вид'!$A$2:$B$16,2,0)</f>
        <v>Услуга</v>
      </c>
      <c r="D1367" s="10" t="s">
        <v>16</v>
      </c>
      <c r="E1367" s="10" t="s">
        <v>18</v>
      </c>
      <c r="F1367" s="11">
        <v>45704.0</v>
      </c>
      <c r="G1367" s="12">
        <f t="shared" si="1"/>
        <v>2</v>
      </c>
      <c r="H1367" s="10"/>
      <c r="I1367" s="10" t="str">
        <f>IFNA(VLOOKUP($H1367,'Промокоды'!$A$2:$B$115,2,0),"")</f>
        <v/>
      </c>
      <c r="J1367" s="10" t="str">
        <f>IFNA(VLOOKUP($I1367,'Промокоды'!$E$2:$F$8,2,0),"")</f>
        <v/>
      </c>
      <c r="K1367" s="10" t="str">
        <f>IFNA(VLOOKUP($H1367,'Промокоды'!$A$2:$C$115,3,0),"")</f>
        <v/>
      </c>
      <c r="L1367" s="13">
        <f t="shared" si="2"/>
        <v>0</v>
      </c>
      <c r="M1367" s="14">
        <v>3500.0</v>
      </c>
      <c r="N1367" s="14">
        <f t="shared" si="3"/>
        <v>3500</v>
      </c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  <c r="Z1367" s="9"/>
      <c r="AA1367" s="9"/>
      <c r="AB1367" s="9"/>
      <c r="AC1367" s="9"/>
    </row>
    <row r="1368" ht="15.75" customHeight="1">
      <c r="A1368" s="10">
        <v>1367.0</v>
      </c>
      <c r="B1368" s="10" t="s">
        <v>15</v>
      </c>
      <c r="C1368" s="10" t="str">
        <f>VLOOKUP($E1368,'Определяем вид'!$A$2:$B$16,2,0)</f>
        <v>Услуга</v>
      </c>
      <c r="D1368" s="10" t="s">
        <v>16</v>
      </c>
      <c r="E1368" s="10" t="s">
        <v>21</v>
      </c>
      <c r="F1368" s="11">
        <v>45704.0</v>
      </c>
      <c r="G1368" s="12">
        <f t="shared" si="1"/>
        <v>2</v>
      </c>
      <c r="H1368" s="10"/>
      <c r="I1368" s="10" t="str">
        <f>IFNA(VLOOKUP($H1368,'Промокоды'!$A$2:$B$115,2,0),"")</f>
        <v/>
      </c>
      <c r="J1368" s="10" t="str">
        <f>IFNA(VLOOKUP($I1368,'Промокоды'!$E$2:$F$8,2,0),"")</f>
        <v/>
      </c>
      <c r="K1368" s="10" t="str">
        <f>IFNA(VLOOKUP($H1368,'Промокоды'!$A$2:$C$115,3,0),"")</f>
        <v/>
      </c>
      <c r="L1368" s="13">
        <f t="shared" si="2"/>
        <v>0</v>
      </c>
      <c r="M1368" s="14">
        <v>5500.0</v>
      </c>
      <c r="N1368" s="14">
        <f t="shared" si="3"/>
        <v>5500</v>
      </c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  <c r="AA1368" s="9"/>
      <c r="AB1368" s="9"/>
      <c r="AC1368" s="9"/>
    </row>
    <row r="1369" ht="15.75" customHeight="1">
      <c r="A1369" s="10">
        <v>1368.0</v>
      </c>
      <c r="B1369" s="10" t="s">
        <v>25</v>
      </c>
      <c r="C1369" s="10" t="str">
        <f>VLOOKUP($E1369,'Определяем вид'!$A$2:$B$16,2,0)</f>
        <v>Товар</v>
      </c>
      <c r="D1369" s="10" t="s">
        <v>16</v>
      </c>
      <c r="E1369" s="10" t="s">
        <v>35</v>
      </c>
      <c r="F1369" s="11">
        <v>45704.0</v>
      </c>
      <c r="G1369" s="12">
        <f t="shared" si="1"/>
        <v>2</v>
      </c>
      <c r="H1369" s="10"/>
      <c r="I1369" s="10" t="str">
        <f>IFNA(VLOOKUP($H1369,'Промокоды'!$A$2:$B$115,2,0),"")</f>
        <v/>
      </c>
      <c r="J1369" s="10" t="str">
        <f>IFNA(VLOOKUP($I1369,'Промокоды'!$E$2:$F$8,2,0),"")</f>
        <v/>
      </c>
      <c r="K1369" s="10" t="str">
        <f>IFNA(VLOOKUP($H1369,'Промокоды'!$A$2:$C$115,3,0),"")</f>
        <v/>
      </c>
      <c r="L1369" s="13">
        <f t="shared" si="2"/>
        <v>0</v>
      </c>
      <c r="M1369" s="14">
        <v>500.0</v>
      </c>
      <c r="N1369" s="14">
        <f t="shared" si="3"/>
        <v>500</v>
      </c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  <c r="Z1369" s="9"/>
      <c r="AA1369" s="9"/>
      <c r="AB1369" s="9"/>
      <c r="AC1369" s="9"/>
    </row>
    <row r="1370" ht="15.75" customHeight="1">
      <c r="A1370" s="10">
        <v>1369.0</v>
      </c>
      <c r="B1370" s="10" t="s">
        <v>15</v>
      </c>
      <c r="C1370" s="10" t="str">
        <f>VLOOKUP($E1370,'Определяем вид'!$A$2:$B$16,2,0)</f>
        <v>Услуга</v>
      </c>
      <c r="D1370" s="10" t="s">
        <v>16</v>
      </c>
      <c r="E1370" s="10" t="s">
        <v>18</v>
      </c>
      <c r="F1370" s="11">
        <v>45705.0</v>
      </c>
      <c r="G1370" s="12">
        <f t="shared" si="1"/>
        <v>2</v>
      </c>
      <c r="H1370" s="10"/>
      <c r="I1370" s="10" t="str">
        <f>IFNA(VLOOKUP($H1370,'Промокоды'!$A$2:$B$115,2,0),"")</f>
        <v/>
      </c>
      <c r="J1370" s="10" t="str">
        <f>IFNA(VLOOKUP($I1370,'Промокоды'!$E$2:$F$8,2,0),"")</f>
        <v/>
      </c>
      <c r="K1370" s="10" t="str">
        <f>IFNA(VLOOKUP($H1370,'Промокоды'!$A$2:$C$115,3,0),"")</f>
        <v/>
      </c>
      <c r="L1370" s="13">
        <f t="shared" si="2"/>
        <v>0</v>
      </c>
      <c r="M1370" s="14">
        <v>3500.0</v>
      </c>
      <c r="N1370" s="14">
        <f t="shared" si="3"/>
        <v>3500</v>
      </c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  <c r="AA1370" s="9"/>
      <c r="AB1370" s="9"/>
      <c r="AC1370" s="9"/>
    </row>
    <row r="1371" ht="15.75" customHeight="1">
      <c r="A1371" s="10">
        <v>1370.0</v>
      </c>
      <c r="B1371" s="10" t="s">
        <v>15</v>
      </c>
      <c r="C1371" s="10" t="str">
        <f>VLOOKUP($E1371,'Определяем вид'!$A$2:$B$16,2,0)</f>
        <v>Услуга</v>
      </c>
      <c r="D1371" s="10" t="s">
        <v>16</v>
      </c>
      <c r="E1371" s="10" t="s">
        <v>17</v>
      </c>
      <c r="F1371" s="11">
        <v>45705.0</v>
      </c>
      <c r="G1371" s="12">
        <f t="shared" si="1"/>
        <v>2</v>
      </c>
      <c r="H1371" s="10"/>
      <c r="I1371" s="10" t="str">
        <f>IFNA(VLOOKUP($H1371,'Промокоды'!$A$2:$B$115,2,0),"")</f>
        <v/>
      </c>
      <c r="J1371" s="10" t="str">
        <f>IFNA(VLOOKUP($I1371,'Промокоды'!$E$2:$F$8,2,0),"")</f>
        <v/>
      </c>
      <c r="K1371" s="10" t="str">
        <f>IFNA(VLOOKUP($H1371,'Промокоды'!$A$2:$C$115,3,0),"")</f>
        <v/>
      </c>
      <c r="L1371" s="13">
        <f t="shared" si="2"/>
        <v>0</v>
      </c>
      <c r="M1371" s="14">
        <v>4500.0</v>
      </c>
      <c r="N1371" s="14">
        <f t="shared" si="3"/>
        <v>4500</v>
      </c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  <c r="Z1371" s="9"/>
      <c r="AA1371" s="9"/>
      <c r="AB1371" s="9"/>
      <c r="AC1371" s="9"/>
    </row>
    <row r="1372" ht="15.75" customHeight="1">
      <c r="A1372" s="10">
        <v>1371.0</v>
      </c>
      <c r="B1372" s="10" t="s">
        <v>15</v>
      </c>
      <c r="C1372" s="10" t="str">
        <f>VLOOKUP($E1372,'Определяем вид'!$A$2:$B$16,2,0)</f>
        <v>Услуга</v>
      </c>
      <c r="D1372" s="10" t="s">
        <v>16</v>
      </c>
      <c r="E1372" s="10" t="s">
        <v>21</v>
      </c>
      <c r="F1372" s="11">
        <v>45705.0</v>
      </c>
      <c r="G1372" s="12">
        <f t="shared" si="1"/>
        <v>2</v>
      </c>
      <c r="H1372" s="10"/>
      <c r="I1372" s="10" t="str">
        <f>IFNA(VLOOKUP($H1372,'Промокоды'!$A$2:$B$115,2,0),"")</f>
        <v/>
      </c>
      <c r="J1372" s="10" t="str">
        <f>IFNA(VLOOKUP($I1372,'Промокоды'!$E$2:$F$8,2,0),"")</f>
        <v/>
      </c>
      <c r="K1372" s="10" t="str">
        <f>IFNA(VLOOKUP($H1372,'Промокоды'!$A$2:$C$115,3,0),"")</f>
        <v/>
      </c>
      <c r="L1372" s="13">
        <f t="shared" si="2"/>
        <v>0</v>
      </c>
      <c r="M1372" s="14">
        <v>5500.0</v>
      </c>
      <c r="N1372" s="14">
        <f t="shared" si="3"/>
        <v>5500</v>
      </c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  <c r="AA1372" s="9"/>
      <c r="AB1372" s="9"/>
      <c r="AC1372" s="9"/>
    </row>
    <row r="1373" ht="15.75" customHeight="1">
      <c r="A1373" s="10">
        <v>1372.0</v>
      </c>
      <c r="B1373" s="10" t="s">
        <v>15</v>
      </c>
      <c r="C1373" s="10" t="str">
        <f>VLOOKUP($E1373,'Определяем вид'!$A$2:$B$16,2,0)</f>
        <v>Товар</v>
      </c>
      <c r="D1373" s="10" t="s">
        <v>16</v>
      </c>
      <c r="E1373" s="10" t="s">
        <v>20</v>
      </c>
      <c r="F1373" s="11">
        <v>45705.0</v>
      </c>
      <c r="G1373" s="12">
        <f t="shared" si="1"/>
        <v>2</v>
      </c>
      <c r="H1373" s="10"/>
      <c r="I1373" s="10" t="str">
        <f>IFNA(VLOOKUP($H1373,'Промокоды'!$A$2:$B$115,2,0),"")</f>
        <v/>
      </c>
      <c r="J1373" s="10" t="str">
        <f>IFNA(VLOOKUP($I1373,'Промокоды'!$E$2:$F$8,2,0),"")</f>
        <v/>
      </c>
      <c r="K1373" s="10" t="str">
        <f>IFNA(VLOOKUP($H1373,'Промокоды'!$A$2:$C$115,3,0),"")</f>
        <v/>
      </c>
      <c r="L1373" s="13">
        <f t="shared" si="2"/>
        <v>0</v>
      </c>
      <c r="M1373" s="14">
        <v>500.0</v>
      </c>
      <c r="N1373" s="14">
        <f t="shared" si="3"/>
        <v>500</v>
      </c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  <c r="Z1373" s="9"/>
      <c r="AA1373" s="9"/>
      <c r="AB1373" s="9"/>
      <c r="AC1373" s="9"/>
    </row>
    <row r="1374" ht="15.75" customHeight="1">
      <c r="A1374" s="10">
        <v>1373.0</v>
      </c>
      <c r="B1374" s="10" t="s">
        <v>25</v>
      </c>
      <c r="C1374" s="10" t="str">
        <f>VLOOKUP($E1374,'Определяем вид'!$A$2:$B$16,2,0)</f>
        <v>Товар</v>
      </c>
      <c r="D1374" s="10" t="s">
        <v>16</v>
      </c>
      <c r="E1374" s="10" t="s">
        <v>33</v>
      </c>
      <c r="F1374" s="11">
        <v>45705.0</v>
      </c>
      <c r="G1374" s="12">
        <f t="shared" si="1"/>
        <v>2</v>
      </c>
      <c r="H1374" s="10"/>
      <c r="I1374" s="10" t="str">
        <f>IFNA(VLOOKUP($H1374,'Промокоды'!$A$2:$B$115,2,0),"")</f>
        <v/>
      </c>
      <c r="J1374" s="10" t="str">
        <f>IFNA(VLOOKUP($I1374,'Промокоды'!$E$2:$F$8,2,0),"")</f>
        <v/>
      </c>
      <c r="K1374" s="10" t="str">
        <f>IFNA(VLOOKUP($H1374,'Промокоды'!$A$2:$C$115,3,0),"")</f>
        <v/>
      </c>
      <c r="L1374" s="13">
        <f t="shared" si="2"/>
        <v>0</v>
      </c>
      <c r="M1374" s="14">
        <v>1000.0</v>
      </c>
      <c r="N1374" s="14">
        <f t="shared" si="3"/>
        <v>1000</v>
      </c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  <c r="AA1374" s="9"/>
      <c r="AB1374" s="9"/>
      <c r="AC1374" s="9"/>
    </row>
    <row r="1375" ht="15.75" customHeight="1">
      <c r="A1375" s="10">
        <v>1374.0</v>
      </c>
      <c r="B1375" s="10" t="s">
        <v>15</v>
      </c>
      <c r="C1375" s="10" t="str">
        <f>VLOOKUP($E1375,'Определяем вид'!$A$2:$B$16,2,0)</f>
        <v>Услуга</v>
      </c>
      <c r="D1375" s="10" t="s">
        <v>16</v>
      </c>
      <c r="E1375" s="10" t="s">
        <v>18</v>
      </c>
      <c r="F1375" s="11">
        <v>45705.0</v>
      </c>
      <c r="G1375" s="12">
        <f t="shared" si="1"/>
        <v>2</v>
      </c>
      <c r="H1375" s="10"/>
      <c r="I1375" s="10" t="str">
        <f>IFNA(VLOOKUP($H1375,'Промокоды'!$A$2:$B$115,2,0),"")</f>
        <v/>
      </c>
      <c r="J1375" s="10" t="str">
        <f>IFNA(VLOOKUP($I1375,'Промокоды'!$E$2:$F$8,2,0),"")</f>
        <v/>
      </c>
      <c r="K1375" s="10" t="str">
        <f>IFNA(VLOOKUP($H1375,'Промокоды'!$A$2:$C$115,3,0),"")</f>
        <v/>
      </c>
      <c r="L1375" s="13">
        <f t="shared" si="2"/>
        <v>0</v>
      </c>
      <c r="M1375" s="14">
        <v>3500.0</v>
      </c>
      <c r="N1375" s="14">
        <f t="shared" si="3"/>
        <v>3500</v>
      </c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  <c r="Z1375" s="9"/>
      <c r="AA1375" s="9"/>
      <c r="AB1375" s="9"/>
      <c r="AC1375" s="9"/>
    </row>
    <row r="1376" ht="15.75" customHeight="1">
      <c r="A1376" s="10">
        <v>1375.0</v>
      </c>
      <c r="B1376" s="10" t="s">
        <v>15</v>
      </c>
      <c r="C1376" s="10" t="str">
        <f>VLOOKUP($E1376,'Определяем вид'!$A$2:$B$16,2,0)</f>
        <v>Услуга</v>
      </c>
      <c r="D1376" s="10" t="s">
        <v>16</v>
      </c>
      <c r="E1376" s="10" t="s">
        <v>17</v>
      </c>
      <c r="F1376" s="11">
        <v>45705.0</v>
      </c>
      <c r="G1376" s="12">
        <f t="shared" si="1"/>
        <v>2</v>
      </c>
      <c r="H1376" s="10"/>
      <c r="I1376" s="10" t="str">
        <f>IFNA(VLOOKUP($H1376,'Промокоды'!$A$2:$B$115,2,0),"")</f>
        <v/>
      </c>
      <c r="J1376" s="10" t="str">
        <f>IFNA(VLOOKUP($I1376,'Промокоды'!$E$2:$F$8,2,0),"")</f>
        <v/>
      </c>
      <c r="K1376" s="10" t="str">
        <f>IFNA(VLOOKUP($H1376,'Промокоды'!$A$2:$C$115,3,0),"")</f>
        <v/>
      </c>
      <c r="L1376" s="13">
        <f t="shared" si="2"/>
        <v>0</v>
      </c>
      <c r="M1376" s="14">
        <v>4500.0</v>
      </c>
      <c r="N1376" s="14">
        <f t="shared" si="3"/>
        <v>4500</v>
      </c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  <c r="AA1376" s="9"/>
      <c r="AB1376" s="9"/>
      <c r="AC1376" s="9"/>
    </row>
    <row r="1377" ht="15.75" customHeight="1">
      <c r="A1377" s="10">
        <v>1376.0</v>
      </c>
      <c r="B1377" s="10" t="s">
        <v>15</v>
      </c>
      <c r="C1377" s="10" t="str">
        <f>VLOOKUP($E1377,'Определяем вид'!$A$2:$B$16,2,0)</f>
        <v>Товар</v>
      </c>
      <c r="D1377" s="10" t="s">
        <v>16</v>
      </c>
      <c r="E1377" s="10" t="s">
        <v>28</v>
      </c>
      <c r="F1377" s="11">
        <v>45705.0</v>
      </c>
      <c r="G1377" s="12">
        <f t="shared" si="1"/>
        <v>2</v>
      </c>
      <c r="H1377" s="10"/>
      <c r="I1377" s="10" t="str">
        <f>IFNA(VLOOKUP($H1377,'Промокоды'!$A$2:$B$115,2,0),"")</f>
        <v/>
      </c>
      <c r="J1377" s="10" t="str">
        <f>IFNA(VLOOKUP($I1377,'Промокоды'!$E$2:$F$8,2,0),"")</f>
        <v/>
      </c>
      <c r="K1377" s="10" t="str">
        <f>IFNA(VLOOKUP($H1377,'Промокоды'!$A$2:$C$115,3,0),"")</f>
        <v/>
      </c>
      <c r="L1377" s="13">
        <f t="shared" si="2"/>
        <v>0</v>
      </c>
      <c r="M1377" s="14">
        <v>300.0</v>
      </c>
      <c r="N1377" s="14">
        <f t="shared" si="3"/>
        <v>300</v>
      </c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  <c r="Z1377" s="9"/>
      <c r="AA1377" s="9"/>
      <c r="AB1377" s="9"/>
      <c r="AC1377" s="9"/>
    </row>
    <row r="1378" ht="15.75" customHeight="1">
      <c r="A1378" s="10">
        <v>1377.0</v>
      </c>
      <c r="B1378" s="10" t="s">
        <v>15</v>
      </c>
      <c r="C1378" s="10" t="str">
        <f>VLOOKUP($E1378,'Определяем вид'!$A$2:$B$16,2,0)</f>
        <v>Товар</v>
      </c>
      <c r="D1378" s="10" t="s">
        <v>16</v>
      </c>
      <c r="E1378" s="10" t="s">
        <v>23</v>
      </c>
      <c r="F1378" s="11">
        <v>45705.0</v>
      </c>
      <c r="G1378" s="12">
        <f t="shared" si="1"/>
        <v>2</v>
      </c>
      <c r="H1378" s="10"/>
      <c r="I1378" s="10" t="str">
        <f>IFNA(VLOOKUP($H1378,'Промокоды'!$A$2:$B$115,2,0),"")</f>
        <v/>
      </c>
      <c r="J1378" s="10" t="str">
        <f>IFNA(VLOOKUP($I1378,'Промокоды'!$E$2:$F$8,2,0),"")</f>
        <v/>
      </c>
      <c r="K1378" s="10" t="str">
        <f>IFNA(VLOOKUP($H1378,'Промокоды'!$A$2:$C$115,3,0),"")</f>
        <v/>
      </c>
      <c r="L1378" s="13">
        <f t="shared" si="2"/>
        <v>0</v>
      </c>
      <c r="M1378" s="14">
        <v>1000.0</v>
      </c>
      <c r="N1378" s="14">
        <f t="shared" si="3"/>
        <v>1000</v>
      </c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  <c r="AA1378" s="9"/>
      <c r="AB1378" s="9"/>
      <c r="AC1378" s="9"/>
    </row>
    <row r="1379" ht="15.75" customHeight="1">
      <c r="A1379" s="10">
        <v>1378.0</v>
      </c>
      <c r="B1379" s="10" t="s">
        <v>15</v>
      </c>
      <c r="C1379" s="10" t="str">
        <f>VLOOKUP($E1379,'Определяем вид'!$A$2:$B$16,2,0)</f>
        <v>Услуга</v>
      </c>
      <c r="D1379" s="10" t="s">
        <v>16</v>
      </c>
      <c r="E1379" s="10" t="s">
        <v>18</v>
      </c>
      <c r="F1379" s="11">
        <v>45705.0</v>
      </c>
      <c r="G1379" s="12">
        <f t="shared" si="1"/>
        <v>2</v>
      </c>
      <c r="H1379" s="10"/>
      <c r="I1379" s="10" t="str">
        <f>IFNA(VLOOKUP($H1379,'Промокоды'!$A$2:$B$115,2,0),"")</f>
        <v/>
      </c>
      <c r="J1379" s="10" t="str">
        <f>IFNA(VLOOKUP($I1379,'Промокоды'!$E$2:$F$8,2,0),"")</f>
        <v/>
      </c>
      <c r="K1379" s="10" t="str">
        <f>IFNA(VLOOKUP($H1379,'Промокоды'!$A$2:$C$115,3,0),"")</f>
        <v/>
      </c>
      <c r="L1379" s="13">
        <f t="shared" si="2"/>
        <v>0</v>
      </c>
      <c r="M1379" s="14">
        <v>3500.0</v>
      </c>
      <c r="N1379" s="14">
        <f t="shared" si="3"/>
        <v>3500</v>
      </c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  <c r="Z1379" s="9"/>
      <c r="AA1379" s="9"/>
      <c r="AB1379" s="9"/>
      <c r="AC1379" s="9"/>
    </row>
    <row r="1380" ht="15.75" customHeight="1">
      <c r="A1380" s="10">
        <v>1379.0</v>
      </c>
      <c r="B1380" s="10" t="s">
        <v>15</v>
      </c>
      <c r="C1380" s="10" t="str">
        <f>VLOOKUP($E1380,'Определяем вид'!$A$2:$B$16,2,0)</f>
        <v>Услуга</v>
      </c>
      <c r="D1380" s="10" t="s">
        <v>16</v>
      </c>
      <c r="E1380" s="10" t="s">
        <v>21</v>
      </c>
      <c r="F1380" s="11">
        <v>45705.0</v>
      </c>
      <c r="G1380" s="12">
        <f t="shared" si="1"/>
        <v>2</v>
      </c>
      <c r="H1380" s="10"/>
      <c r="I1380" s="10" t="str">
        <f>IFNA(VLOOKUP($H1380,'Промокоды'!$A$2:$B$115,2,0),"")</f>
        <v/>
      </c>
      <c r="J1380" s="10" t="str">
        <f>IFNA(VLOOKUP($I1380,'Промокоды'!$E$2:$F$8,2,0),"")</f>
        <v/>
      </c>
      <c r="K1380" s="10" t="str">
        <f>IFNA(VLOOKUP($H1380,'Промокоды'!$A$2:$C$115,3,0),"")</f>
        <v/>
      </c>
      <c r="L1380" s="13">
        <f t="shared" si="2"/>
        <v>0</v>
      </c>
      <c r="M1380" s="14">
        <v>5500.0</v>
      </c>
      <c r="N1380" s="14">
        <f t="shared" si="3"/>
        <v>5500</v>
      </c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</row>
    <row r="1381" ht="15.75" customHeight="1">
      <c r="A1381" s="10">
        <v>1380.0</v>
      </c>
      <c r="B1381" s="10" t="s">
        <v>15</v>
      </c>
      <c r="C1381" s="10" t="str">
        <f>VLOOKUP($E1381,'Определяем вид'!$A$2:$B$16,2,0)</f>
        <v>Услуга</v>
      </c>
      <c r="D1381" s="10" t="s">
        <v>16</v>
      </c>
      <c r="E1381" s="10" t="s">
        <v>17</v>
      </c>
      <c r="F1381" s="11">
        <v>45705.0</v>
      </c>
      <c r="G1381" s="12">
        <f t="shared" si="1"/>
        <v>2</v>
      </c>
      <c r="H1381" s="10"/>
      <c r="I1381" s="10" t="str">
        <f>IFNA(VLOOKUP($H1381,'Промокоды'!$A$2:$B$115,2,0),"")</f>
        <v/>
      </c>
      <c r="J1381" s="10" t="str">
        <f>IFNA(VLOOKUP($I1381,'Промокоды'!$E$2:$F$8,2,0),"")</f>
        <v/>
      </c>
      <c r="K1381" s="10" t="str">
        <f>IFNA(VLOOKUP($H1381,'Промокоды'!$A$2:$C$115,3,0),"")</f>
        <v/>
      </c>
      <c r="L1381" s="13">
        <f t="shared" si="2"/>
        <v>0</v>
      </c>
      <c r="M1381" s="14">
        <v>4500.0</v>
      </c>
      <c r="N1381" s="14">
        <f t="shared" si="3"/>
        <v>4500</v>
      </c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  <c r="Z1381" s="9"/>
      <c r="AA1381" s="9"/>
      <c r="AB1381" s="9"/>
      <c r="AC1381" s="9"/>
    </row>
    <row r="1382" ht="15.75" customHeight="1">
      <c r="A1382" s="10">
        <v>1381.0</v>
      </c>
      <c r="B1382" s="10" t="s">
        <v>25</v>
      </c>
      <c r="C1382" s="10" t="str">
        <f>VLOOKUP($E1382,'Определяем вид'!$A$2:$B$16,2,0)</f>
        <v>Товар</v>
      </c>
      <c r="D1382" s="10" t="s">
        <v>19</v>
      </c>
      <c r="E1382" s="10" t="s">
        <v>30</v>
      </c>
      <c r="F1382" s="11">
        <v>45705.0</v>
      </c>
      <c r="G1382" s="12">
        <f t="shared" si="1"/>
        <v>2</v>
      </c>
      <c r="H1382" s="10"/>
      <c r="I1382" s="10" t="str">
        <f>IFNA(VLOOKUP($H1382,'Промокоды'!$A$2:$B$115,2,0),"")</f>
        <v/>
      </c>
      <c r="J1382" s="10" t="str">
        <f>IFNA(VLOOKUP($I1382,'Промокоды'!$E$2:$F$8,2,0),"")</f>
        <v/>
      </c>
      <c r="K1382" s="10" t="str">
        <f>IFNA(VLOOKUP($H1382,'Промокоды'!$A$2:$C$115,3,0),"")</f>
        <v/>
      </c>
      <c r="L1382" s="13">
        <f t="shared" si="2"/>
        <v>0</v>
      </c>
      <c r="M1382" s="14">
        <v>300.0</v>
      </c>
      <c r="N1382" s="14">
        <f t="shared" si="3"/>
        <v>300</v>
      </c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  <c r="AA1382" s="9"/>
      <c r="AB1382" s="9"/>
      <c r="AC1382" s="9"/>
    </row>
    <row r="1383" ht="15.75" customHeight="1">
      <c r="A1383" s="10">
        <v>1382.0</v>
      </c>
      <c r="B1383" s="10" t="s">
        <v>15</v>
      </c>
      <c r="C1383" s="10" t="str">
        <f>VLOOKUP($E1383,'Определяем вид'!$A$2:$B$16,2,0)</f>
        <v>Услуга</v>
      </c>
      <c r="D1383" s="10" t="s">
        <v>16</v>
      </c>
      <c r="E1383" s="10" t="s">
        <v>21</v>
      </c>
      <c r="F1383" s="11">
        <v>45705.0</v>
      </c>
      <c r="G1383" s="12">
        <f t="shared" si="1"/>
        <v>2</v>
      </c>
      <c r="H1383" s="10"/>
      <c r="I1383" s="10" t="str">
        <f>IFNA(VLOOKUP($H1383,'Промокоды'!$A$2:$B$115,2,0),"")</f>
        <v/>
      </c>
      <c r="J1383" s="10" t="str">
        <f>IFNA(VLOOKUP($I1383,'Промокоды'!$E$2:$F$8,2,0),"")</f>
        <v/>
      </c>
      <c r="K1383" s="10" t="str">
        <f>IFNA(VLOOKUP($H1383,'Промокоды'!$A$2:$C$115,3,0),"")</f>
        <v/>
      </c>
      <c r="L1383" s="13">
        <f t="shared" si="2"/>
        <v>0</v>
      </c>
      <c r="M1383" s="14">
        <v>5500.0</v>
      </c>
      <c r="N1383" s="14">
        <f t="shared" si="3"/>
        <v>5500</v>
      </c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  <c r="Z1383" s="9"/>
      <c r="AA1383" s="9"/>
      <c r="AB1383" s="9"/>
      <c r="AC1383" s="9"/>
    </row>
    <row r="1384" ht="15.75" customHeight="1">
      <c r="A1384" s="10">
        <v>1383.0</v>
      </c>
      <c r="B1384" s="10" t="s">
        <v>15</v>
      </c>
      <c r="C1384" s="10" t="str">
        <f>VLOOKUP($E1384,'Определяем вид'!$A$2:$B$16,2,0)</f>
        <v>Услуга</v>
      </c>
      <c r="D1384" s="10" t="s">
        <v>16</v>
      </c>
      <c r="E1384" s="10" t="s">
        <v>21</v>
      </c>
      <c r="F1384" s="11">
        <v>45705.0</v>
      </c>
      <c r="G1384" s="12">
        <f t="shared" si="1"/>
        <v>2</v>
      </c>
      <c r="H1384" s="10" t="s">
        <v>62</v>
      </c>
      <c r="I1384" s="10">
        <f>IFNA(VLOOKUP($H1384,'Промокоды'!$A$2:$B$115,2,0),"")</f>
        <v>4</v>
      </c>
      <c r="J1384" s="10" t="str">
        <f>IFNA(VLOOKUP($I1384,'Промокоды'!$E$2:$F$8,2,0),"")</f>
        <v>Посты в Telegram</v>
      </c>
      <c r="K1384" s="10">
        <f>IFNA(VLOOKUP($H1384,'Промокоды'!$A$2:$C$115,3,0),"")</f>
        <v>0.5</v>
      </c>
      <c r="L1384" s="13">
        <f t="shared" si="2"/>
        <v>2750</v>
      </c>
      <c r="M1384" s="14">
        <v>5500.0</v>
      </c>
      <c r="N1384" s="14">
        <f t="shared" si="3"/>
        <v>2750</v>
      </c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  <c r="AA1384" s="9"/>
      <c r="AB1384" s="9"/>
      <c r="AC1384" s="9"/>
    </row>
    <row r="1385" ht="15.75" customHeight="1">
      <c r="A1385" s="10">
        <v>1384.0</v>
      </c>
      <c r="B1385" s="10" t="s">
        <v>15</v>
      </c>
      <c r="C1385" s="10" t="str">
        <f>VLOOKUP($E1385,'Определяем вид'!$A$2:$B$16,2,0)</f>
        <v>Услуга</v>
      </c>
      <c r="D1385" s="10" t="s">
        <v>19</v>
      </c>
      <c r="E1385" s="10" t="s">
        <v>18</v>
      </c>
      <c r="F1385" s="11">
        <v>45705.0</v>
      </c>
      <c r="G1385" s="12">
        <f t="shared" si="1"/>
        <v>2</v>
      </c>
      <c r="H1385" s="10"/>
      <c r="I1385" s="10" t="str">
        <f>IFNA(VLOOKUP($H1385,'Промокоды'!$A$2:$B$115,2,0),"")</f>
        <v/>
      </c>
      <c r="J1385" s="10" t="str">
        <f>IFNA(VLOOKUP($I1385,'Промокоды'!$E$2:$F$8,2,0),"")</f>
        <v/>
      </c>
      <c r="K1385" s="10" t="str">
        <f>IFNA(VLOOKUP($H1385,'Промокоды'!$A$2:$C$115,3,0),"")</f>
        <v/>
      </c>
      <c r="L1385" s="13">
        <f t="shared" si="2"/>
        <v>0</v>
      </c>
      <c r="M1385" s="14">
        <v>3500.0</v>
      </c>
      <c r="N1385" s="14">
        <f t="shared" si="3"/>
        <v>3500</v>
      </c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  <c r="Z1385" s="9"/>
      <c r="AA1385" s="9"/>
      <c r="AB1385" s="9"/>
      <c r="AC1385" s="9"/>
    </row>
    <row r="1386" ht="15.75" customHeight="1">
      <c r="A1386" s="10">
        <v>1385.0</v>
      </c>
      <c r="B1386" s="10" t="s">
        <v>15</v>
      </c>
      <c r="C1386" s="10" t="str">
        <f>VLOOKUP($E1386,'Определяем вид'!$A$2:$B$16,2,0)</f>
        <v>Услуга</v>
      </c>
      <c r="D1386" s="10" t="s">
        <v>19</v>
      </c>
      <c r="E1386" s="10" t="s">
        <v>21</v>
      </c>
      <c r="F1386" s="11">
        <v>45705.0</v>
      </c>
      <c r="G1386" s="12">
        <f t="shared" si="1"/>
        <v>2</v>
      </c>
      <c r="H1386" s="10"/>
      <c r="I1386" s="10" t="str">
        <f>IFNA(VLOOKUP($H1386,'Промокоды'!$A$2:$B$115,2,0),"")</f>
        <v/>
      </c>
      <c r="J1386" s="10" t="str">
        <f>IFNA(VLOOKUP($I1386,'Промокоды'!$E$2:$F$8,2,0),"")</f>
        <v/>
      </c>
      <c r="K1386" s="10" t="str">
        <f>IFNA(VLOOKUP($H1386,'Промокоды'!$A$2:$C$115,3,0),"")</f>
        <v/>
      </c>
      <c r="L1386" s="13">
        <f t="shared" si="2"/>
        <v>0</v>
      </c>
      <c r="M1386" s="14">
        <v>5500.0</v>
      </c>
      <c r="N1386" s="14">
        <f t="shared" si="3"/>
        <v>5500</v>
      </c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  <c r="AA1386" s="9"/>
      <c r="AB1386" s="9"/>
      <c r="AC1386" s="9"/>
    </row>
    <row r="1387" ht="15.75" customHeight="1">
      <c r="A1387" s="10">
        <v>1386.0</v>
      </c>
      <c r="B1387" s="10" t="s">
        <v>15</v>
      </c>
      <c r="C1387" s="10" t="str">
        <f>VLOOKUP($E1387,'Определяем вид'!$A$2:$B$16,2,0)</f>
        <v>Товар</v>
      </c>
      <c r="D1387" s="10" t="s">
        <v>16</v>
      </c>
      <c r="E1387" s="10" t="s">
        <v>28</v>
      </c>
      <c r="F1387" s="11">
        <v>45705.0</v>
      </c>
      <c r="G1387" s="12">
        <f t="shared" si="1"/>
        <v>2</v>
      </c>
      <c r="H1387" s="10"/>
      <c r="I1387" s="10" t="str">
        <f>IFNA(VLOOKUP($H1387,'Промокоды'!$A$2:$B$115,2,0),"")</f>
        <v/>
      </c>
      <c r="J1387" s="10" t="str">
        <f>IFNA(VLOOKUP($I1387,'Промокоды'!$E$2:$F$8,2,0),"")</f>
        <v/>
      </c>
      <c r="K1387" s="10" t="str">
        <f>IFNA(VLOOKUP($H1387,'Промокоды'!$A$2:$C$115,3,0),"")</f>
        <v/>
      </c>
      <c r="L1387" s="13">
        <f t="shared" si="2"/>
        <v>0</v>
      </c>
      <c r="M1387" s="14">
        <v>300.0</v>
      </c>
      <c r="N1387" s="14">
        <f t="shared" si="3"/>
        <v>300</v>
      </c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  <c r="Z1387" s="9"/>
      <c r="AA1387" s="9"/>
      <c r="AB1387" s="9"/>
      <c r="AC1387" s="9"/>
    </row>
    <row r="1388" ht="15.75" customHeight="1">
      <c r="A1388" s="10">
        <v>1387.0</v>
      </c>
      <c r="B1388" s="10" t="s">
        <v>25</v>
      </c>
      <c r="C1388" s="10" t="str">
        <f>VLOOKUP($E1388,'Определяем вид'!$A$2:$B$16,2,0)</f>
        <v>Товар</v>
      </c>
      <c r="D1388" s="10" t="s">
        <v>19</v>
      </c>
      <c r="E1388" s="10" t="s">
        <v>33</v>
      </c>
      <c r="F1388" s="11">
        <v>45705.0</v>
      </c>
      <c r="G1388" s="12">
        <f t="shared" si="1"/>
        <v>2</v>
      </c>
      <c r="H1388" s="10"/>
      <c r="I1388" s="10" t="str">
        <f>IFNA(VLOOKUP($H1388,'Промокоды'!$A$2:$B$115,2,0),"")</f>
        <v/>
      </c>
      <c r="J1388" s="10" t="str">
        <f>IFNA(VLOOKUP($I1388,'Промокоды'!$E$2:$F$8,2,0),"")</f>
        <v/>
      </c>
      <c r="K1388" s="10" t="str">
        <f>IFNA(VLOOKUP($H1388,'Промокоды'!$A$2:$C$115,3,0),"")</f>
        <v/>
      </c>
      <c r="L1388" s="13">
        <f t="shared" si="2"/>
        <v>0</v>
      </c>
      <c r="M1388" s="14">
        <v>1000.0</v>
      </c>
      <c r="N1388" s="14">
        <f t="shared" si="3"/>
        <v>1000</v>
      </c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  <c r="AA1388" s="9"/>
      <c r="AB1388" s="9"/>
      <c r="AC1388" s="9"/>
    </row>
    <row r="1389" ht="15.75" customHeight="1">
      <c r="A1389" s="10">
        <v>1388.0</v>
      </c>
      <c r="B1389" s="10" t="s">
        <v>15</v>
      </c>
      <c r="C1389" s="10" t="str">
        <f>VLOOKUP($E1389,'Определяем вид'!$A$2:$B$16,2,0)</f>
        <v>Услуга</v>
      </c>
      <c r="D1389" s="10" t="s">
        <v>16</v>
      </c>
      <c r="E1389" s="10" t="s">
        <v>17</v>
      </c>
      <c r="F1389" s="11">
        <v>45705.0</v>
      </c>
      <c r="G1389" s="12">
        <f t="shared" si="1"/>
        <v>2</v>
      </c>
      <c r="H1389" s="10"/>
      <c r="I1389" s="10" t="str">
        <f>IFNA(VLOOKUP($H1389,'Промокоды'!$A$2:$B$115,2,0),"")</f>
        <v/>
      </c>
      <c r="J1389" s="10" t="str">
        <f>IFNA(VLOOKUP($I1389,'Промокоды'!$E$2:$F$8,2,0),"")</f>
        <v/>
      </c>
      <c r="K1389" s="10" t="str">
        <f>IFNA(VLOOKUP($H1389,'Промокоды'!$A$2:$C$115,3,0),"")</f>
        <v/>
      </c>
      <c r="L1389" s="13">
        <f t="shared" si="2"/>
        <v>0</v>
      </c>
      <c r="M1389" s="14">
        <v>4500.0</v>
      </c>
      <c r="N1389" s="14">
        <f t="shared" si="3"/>
        <v>4500</v>
      </c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  <c r="Z1389" s="9"/>
      <c r="AA1389" s="9"/>
      <c r="AB1389" s="9"/>
      <c r="AC1389" s="9"/>
    </row>
    <row r="1390" ht="15.75" customHeight="1">
      <c r="A1390" s="10">
        <v>1389.0</v>
      </c>
      <c r="B1390" s="10" t="s">
        <v>15</v>
      </c>
      <c r="C1390" s="10" t="str">
        <f>VLOOKUP($E1390,'Определяем вид'!$A$2:$B$16,2,0)</f>
        <v>Услуга</v>
      </c>
      <c r="D1390" s="10" t="s">
        <v>19</v>
      </c>
      <c r="E1390" s="10" t="s">
        <v>21</v>
      </c>
      <c r="F1390" s="11">
        <v>45705.0</v>
      </c>
      <c r="G1390" s="12">
        <f t="shared" si="1"/>
        <v>2</v>
      </c>
      <c r="H1390" s="10"/>
      <c r="I1390" s="10" t="str">
        <f>IFNA(VLOOKUP($H1390,'Промокоды'!$A$2:$B$115,2,0),"")</f>
        <v/>
      </c>
      <c r="J1390" s="10" t="str">
        <f>IFNA(VLOOKUP($I1390,'Промокоды'!$E$2:$F$8,2,0),"")</f>
        <v/>
      </c>
      <c r="K1390" s="10" t="str">
        <f>IFNA(VLOOKUP($H1390,'Промокоды'!$A$2:$C$115,3,0),"")</f>
        <v/>
      </c>
      <c r="L1390" s="13">
        <f t="shared" si="2"/>
        <v>0</v>
      </c>
      <c r="M1390" s="14">
        <v>5500.0</v>
      </c>
      <c r="N1390" s="14">
        <f t="shared" si="3"/>
        <v>5500</v>
      </c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  <c r="AA1390" s="9"/>
      <c r="AB1390" s="9"/>
      <c r="AC1390" s="9"/>
    </row>
    <row r="1391" ht="15.75" customHeight="1">
      <c r="A1391" s="10">
        <v>1390.0</v>
      </c>
      <c r="B1391" s="10" t="s">
        <v>15</v>
      </c>
      <c r="C1391" s="10" t="str">
        <f>VLOOKUP($E1391,'Определяем вид'!$A$2:$B$16,2,0)</f>
        <v>Услуга</v>
      </c>
      <c r="D1391" s="10" t="s">
        <v>19</v>
      </c>
      <c r="E1391" s="10" t="s">
        <v>17</v>
      </c>
      <c r="F1391" s="11">
        <v>45705.0</v>
      </c>
      <c r="G1391" s="12">
        <f t="shared" si="1"/>
        <v>2</v>
      </c>
      <c r="H1391" s="10"/>
      <c r="I1391" s="10" t="str">
        <f>IFNA(VLOOKUP($H1391,'Промокоды'!$A$2:$B$115,2,0),"")</f>
        <v/>
      </c>
      <c r="J1391" s="10" t="str">
        <f>IFNA(VLOOKUP($I1391,'Промокоды'!$E$2:$F$8,2,0),"")</f>
        <v/>
      </c>
      <c r="K1391" s="10" t="str">
        <f>IFNA(VLOOKUP($H1391,'Промокоды'!$A$2:$C$115,3,0),"")</f>
        <v/>
      </c>
      <c r="L1391" s="13">
        <f t="shared" si="2"/>
        <v>0</v>
      </c>
      <c r="M1391" s="14">
        <v>4500.0</v>
      </c>
      <c r="N1391" s="14">
        <f t="shared" si="3"/>
        <v>4500</v>
      </c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  <c r="Z1391" s="9"/>
      <c r="AA1391" s="9"/>
      <c r="AB1391" s="9"/>
      <c r="AC1391" s="9"/>
    </row>
    <row r="1392" ht="15.75" customHeight="1">
      <c r="A1392" s="10">
        <v>1391.0</v>
      </c>
      <c r="B1392" s="10" t="s">
        <v>25</v>
      </c>
      <c r="C1392" s="10" t="str">
        <f>VLOOKUP($E1392,'Определяем вид'!$A$2:$B$16,2,0)</f>
        <v>Товар</v>
      </c>
      <c r="D1392" s="10" t="s">
        <v>16</v>
      </c>
      <c r="E1392" s="10" t="s">
        <v>30</v>
      </c>
      <c r="F1392" s="11">
        <v>45705.0</v>
      </c>
      <c r="G1392" s="12">
        <f t="shared" si="1"/>
        <v>2</v>
      </c>
      <c r="H1392" s="10"/>
      <c r="I1392" s="10" t="str">
        <f>IFNA(VLOOKUP($H1392,'Промокоды'!$A$2:$B$115,2,0),"")</f>
        <v/>
      </c>
      <c r="J1392" s="10" t="str">
        <f>IFNA(VLOOKUP($I1392,'Промокоды'!$E$2:$F$8,2,0),"")</f>
        <v/>
      </c>
      <c r="K1392" s="10" t="str">
        <f>IFNA(VLOOKUP($H1392,'Промокоды'!$A$2:$C$115,3,0),"")</f>
        <v/>
      </c>
      <c r="L1392" s="13">
        <f t="shared" si="2"/>
        <v>0</v>
      </c>
      <c r="M1392" s="14">
        <v>300.0</v>
      </c>
      <c r="N1392" s="14">
        <f t="shared" si="3"/>
        <v>300</v>
      </c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  <c r="AA1392" s="9"/>
      <c r="AB1392" s="9"/>
      <c r="AC1392" s="9"/>
    </row>
    <row r="1393" ht="15.75" customHeight="1">
      <c r="A1393" s="10">
        <v>1392.0</v>
      </c>
      <c r="B1393" s="10" t="s">
        <v>25</v>
      </c>
      <c r="C1393" s="10" t="str">
        <f>VLOOKUP($E1393,'Определяем вид'!$A$2:$B$16,2,0)</f>
        <v>Товар</v>
      </c>
      <c r="D1393" s="10" t="s">
        <v>16</v>
      </c>
      <c r="E1393" s="10" t="s">
        <v>30</v>
      </c>
      <c r="F1393" s="11">
        <v>45705.0</v>
      </c>
      <c r="G1393" s="12">
        <f t="shared" si="1"/>
        <v>2</v>
      </c>
      <c r="H1393" s="10"/>
      <c r="I1393" s="10" t="str">
        <f>IFNA(VLOOKUP($H1393,'Промокоды'!$A$2:$B$115,2,0),"")</f>
        <v/>
      </c>
      <c r="J1393" s="10" t="str">
        <f>IFNA(VLOOKUP($I1393,'Промокоды'!$E$2:$F$8,2,0),"")</f>
        <v/>
      </c>
      <c r="K1393" s="10" t="str">
        <f>IFNA(VLOOKUP($H1393,'Промокоды'!$A$2:$C$115,3,0),"")</f>
        <v/>
      </c>
      <c r="L1393" s="13">
        <f t="shared" si="2"/>
        <v>0</v>
      </c>
      <c r="M1393" s="14">
        <v>300.0</v>
      </c>
      <c r="N1393" s="14">
        <f t="shared" si="3"/>
        <v>300</v>
      </c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  <c r="Z1393" s="9"/>
      <c r="AA1393" s="9"/>
      <c r="AB1393" s="9"/>
      <c r="AC1393" s="9"/>
    </row>
    <row r="1394" ht="15.75" customHeight="1">
      <c r="A1394" s="10">
        <v>1393.0</v>
      </c>
      <c r="B1394" s="10" t="s">
        <v>15</v>
      </c>
      <c r="C1394" s="10" t="str">
        <f>VLOOKUP($E1394,'Определяем вид'!$A$2:$B$16,2,0)</f>
        <v>Услуга</v>
      </c>
      <c r="D1394" s="10" t="s">
        <v>16</v>
      </c>
      <c r="E1394" s="10" t="s">
        <v>17</v>
      </c>
      <c r="F1394" s="11">
        <v>45705.0</v>
      </c>
      <c r="G1394" s="12">
        <f t="shared" si="1"/>
        <v>2</v>
      </c>
      <c r="H1394" s="10"/>
      <c r="I1394" s="10" t="str">
        <f>IFNA(VLOOKUP($H1394,'Промокоды'!$A$2:$B$115,2,0),"")</f>
        <v/>
      </c>
      <c r="J1394" s="10" t="str">
        <f>IFNA(VLOOKUP($I1394,'Промокоды'!$E$2:$F$8,2,0),"")</f>
        <v/>
      </c>
      <c r="K1394" s="10" t="str">
        <f>IFNA(VLOOKUP($H1394,'Промокоды'!$A$2:$C$115,3,0),"")</f>
        <v/>
      </c>
      <c r="L1394" s="13">
        <f t="shared" si="2"/>
        <v>0</v>
      </c>
      <c r="M1394" s="14">
        <v>4500.0</v>
      </c>
      <c r="N1394" s="14">
        <f t="shared" si="3"/>
        <v>4500</v>
      </c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  <c r="AA1394" s="9"/>
      <c r="AB1394" s="9"/>
      <c r="AC1394" s="9"/>
    </row>
    <row r="1395" ht="15.75" customHeight="1">
      <c r="A1395" s="10">
        <v>1394.0</v>
      </c>
      <c r="B1395" s="10" t="s">
        <v>15</v>
      </c>
      <c r="C1395" s="10" t="str">
        <f>VLOOKUP($E1395,'Определяем вид'!$A$2:$B$16,2,0)</f>
        <v>Услуга</v>
      </c>
      <c r="D1395" s="10" t="s">
        <v>16</v>
      </c>
      <c r="E1395" s="10" t="s">
        <v>18</v>
      </c>
      <c r="F1395" s="11">
        <v>45705.0</v>
      </c>
      <c r="G1395" s="12">
        <f t="shared" si="1"/>
        <v>2</v>
      </c>
      <c r="H1395" s="10"/>
      <c r="I1395" s="10" t="str">
        <f>IFNA(VLOOKUP($H1395,'Промокоды'!$A$2:$B$115,2,0),"")</f>
        <v/>
      </c>
      <c r="J1395" s="10" t="str">
        <f>IFNA(VLOOKUP($I1395,'Промокоды'!$E$2:$F$8,2,0),"")</f>
        <v/>
      </c>
      <c r="K1395" s="10" t="str">
        <f>IFNA(VLOOKUP($H1395,'Промокоды'!$A$2:$C$115,3,0),"")</f>
        <v/>
      </c>
      <c r="L1395" s="13">
        <f t="shared" si="2"/>
        <v>0</v>
      </c>
      <c r="M1395" s="14">
        <v>3500.0</v>
      </c>
      <c r="N1395" s="14">
        <f t="shared" si="3"/>
        <v>3500</v>
      </c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  <c r="Z1395" s="9"/>
      <c r="AA1395" s="9"/>
      <c r="AB1395" s="9"/>
      <c r="AC1395" s="9"/>
    </row>
    <row r="1396" ht="15.75" customHeight="1">
      <c r="A1396" s="10">
        <v>1395.0</v>
      </c>
      <c r="B1396" s="10" t="s">
        <v>15</v>
      </c>
      <c r="C1396" s="10" t="str">
        <f>VLOOKUP($E1396,'Определяем вид'!$A$2:$B$16,2,0)</f>
        <v>Услуга</v>
      </c>
      <c r="D1396" s="10" t="s">
        <v>16</v>
      </c>
      <c r="E1396" s="10" t="s">
        <v>17</v>
      </c>
      <c r="F1396" s="11">
        <v>45705.0</v>
      </c>
      <c r="G1396" s="12">
        <f t="shared" si="1"/>
        <v>2</v>
      </c>
      <c r="H1396" s="10"/>
      <c r="I1396" s="10" t="str">
        <f>IFNA(VLOOKUP($H1396,'Промокоды'!$A$2:$B$115,2,0),"")</f>
        <v/>
      </c>
      <c r="J1396" s="10" t="str">
        <f>IFNA(VLOOKUP($I1396,'Промокоды'!$E$2:$F$8,2,0),"")</f>
        <v/>
      </c>
      <c r="K1396" s="10" t="str">
        <f>IFNA(VLOOKUP($H1396,'Промокоды'!$A$2:$C$115,3,0),"")</f>
        <v/>
      </c>
      <c r="L1396" s="13">
        <f t="shared" si="2"/>
        <v>0</v>
      </c>
      <c r="M1396" s="14">
        <v>4500.0</v>
      </c>
      <c r="N1396" s="14">
        <f t="shared" si="3"/>
        <v>4500</v>
      </c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  <c r="AA1396" s="9"/>
      <c r="AB1396" s="9"/>
      <c r="AC1396" s="9"/>
    </row>
    <row r="1397" ht="15.75" customHeight="1">
      <c r="A1397" s="10">
        <v>1396.0</v>
      </c>
      <c r="B1397" s="10" t="s">
        <v>15</v>
      </c>
      <c r="C1397" s="10" t="str">
        <f>VLOOKUP($E1397,'Определяем вид'!$A$2:$B$16,2,0)</f>
        <v>Услуга</v>
      </c>
      <c r="D1397" s="10" t="s">
        <v>19</v>
      </c>
      <c r="E1397" s="10" t="s">
        <v>17</v>
      </c>
      <c r="F1397" s="11">
        <v>45705.0</v>
      </c>
      <c r="G1397" s="12">
        <f t="shared" si="1"/>
        <v>2</v>
      </c>
      <c r="H1397" s="10"/>
      <c r="I1397" s="10" t="str">
        <f>IFNA(VLOOKUP($H1397,'Промокоды'!$A$2:$B$115,2,0),"")</f>
        <v/>
      </c>
      <c r="J1397" s="10" t="str">
        <f>IFNA(VLOOKUP($I1397,'Промокоды'!$E$2:$F$8,2,0),"")</f>
        <v/>
      </c>
      <c r="K1397" s="10" t="str">
        <f>IFNA(VLOOKUP($H1397,'Промокоды'!$A$2:$C$115,3,0),"")</f>
        <v/>
      </c>
      <c r="L1397" s="13">
        <f t="shared" si="2"/>
        <v>0</v>
      </c>
      <c r="M1397" s="14">
        <v>4500.0</v>
      </c>
      <c r="N1397" s="14">
        <f t="shared" si="3"/>
        <v>4500</v>
      </c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  <c r="Z1397" s="9"/>
      <c r="AA1397" s="9"/>
      <c r="AB1397" s="9"/>
      <c r="AC1397" s="9"/>
    </row>
    <row r="1398" ht="15.75" customHeight="1">
      <c r="A1398" s="10">
        <v>1397.0</v>
      </c>
      <c r="B1398" s="10" t="s">
        <v>15</v>
      </c>
      <c r="C1398" s="10" t="str">
        <f>VLOOKUP($E1398,'Определяем вид'!$A$2:$B$16,2,0)</f>
        <v>Товар</v>
      </c>
      <c r="D1398" s="10" t="s">
        <v>19</v>
      </c>
      <c r="E1398" s="10" t="s">
        <v>20</v>
      </c>
      <c r="F1398" s="11">
        <v>45705.0</v>
      </c>
      <c r="G1398" s="12">
        <f t="shared" si="1"/>
        <v>2</v>
      </c>
      <c r="H1398" s="10"/>
      <c r="I1398" s="10" t="str">
        <f>IFNA(VLOOKUP($H1398,'Промокоды'!$A$2:$B$115,2,0),"")</f>
        <v/>
      </c>
      <c r="J1398" s="10" t="str">
        <f>IFNA(VLOOKUP($I1398,'Промокоды'!$E$2:$F$8,2,0),"")</f>
        <v/>
      </c>
      <c r="K1398" s="10" t="str">
        <f>IFNA(VLOOKUP($H1398,'Промокоды'!$A$2:$C$115,3,0),"")</f>
        <v/>
      </c>
      <c r="L1398" s="13">
        <f t="shared" si="2"/>
        <v>0</v>
      </c>
      <c r="M1398" s="14">
        <v>500.0</v>
      </c>
      <c r="N1398" s="14">
        <f t="shared" si="3"/>
        <v>500</v>
      </c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  <c r="AA1398" s="9"/>
      <c r="AB1398" s="9"/>
      <c r="AC1398" s="9"/>
    </row>
    <row r="1399" ht="15.75" customHeight="1">
      <c r="A1399" s="10">
        <v>1398.0</v>
      </c>
      <c r="B1399" s="10" t="s">
        <v>15</v>
      </c>
      <c r="C1399" s="10" t="str">
        <f>VLOOKUP($E1399,'Определяем вид'!$A$2:$B$16,2,0)</f>
        <v>Услуга</v>
      </c>
      <c r="D1399" s="10" t="s">
        <v>16</v>
      </c>
      <c r="E1399" s="10" t="s">
        <v>17</v>
      </c>
      <c r="F1399" s="11">
        <v>45705.0</v>
      </c>
      <c r="G1399" s="12">
        <f t="shared" si="1"/>
        <v>2</v>
      </c>
      <c r="H1399" s="10"/>
      <c r="I1399" s="10" t="str">
        <f>IFNA(VLOOKUP($H1399,'Промокоды'!$A$2:$B$115,2,0),"")</f>
        <v/>
      </c>
      <c r="J1399" s="10" t="str">
        <f>IFNA(VLOOKUP($I1399,'Промокоды'!$E$2:$F$8,2,0),"")</f>
        <v/>
      </c>
      <c r="K1399" s="10" t="str">
        <f>IFNA(VLOOKUP($H1399,'Промокоды'!$A$2:$C$115,3,0),"")</f>
        <v/>
      </c>
      <c r="L1399" s="13">
        <f t="shared" si="2"/>
        <v>0</v>
      </c>
      <c r="M1399" s="14">
        <v>4500.0</v>
      </c>
      <c r="N1399" s="14">
        <f t="shared" si="3"/>
        <v>4500</v>
      </c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  <c r="Z1399" s="9"/>
      <c r="AA1399" s="9"/>
      <c r="AB1399" s="9"/>
      <c r="AC1399" s="9"/>
    </row>
    <row r="1400" ht="15.75" customHeight="1">
      <c r="A1400" s="10">
        <v>1399.0</v>
      </c>
      <c r="B1400" s="10" t="s">
        <v>25</v>
      </c>
      <c r="C1400" s="10" t="str">
        <f>VLOOKUP($E1400,'Определяем вид'!$A$2:$B$16,2,0)</f>
        <v>Товар</v>
      </c>
      <c r="D1400" s="10" t="s">
        <v>19</v>
      </c>
      <c r="E1400" s="10" t="s">
        <v>35</v>
      </c>
      <c r="F1400" s="11">
        <v>45705.0</v>
      </c>
      <c r="G1400" s="12">
        <f t="shared" si="1"/>
        <v>2</v>
      </c>
      <c r="H1400" s="10"/>
      <c r="I1400" s="10" t="str">
        <f>IFNA(VLOOKUP($H1400,'Промокоды'!$A$2:$B$115,2,0),"")</f>
        <v/>
      </c>
      <c r="J1400" s="10" t="str">
        <f>IFNA(VLOOKUP($I1400,'Промокоды'!$E$2:$F$8,2,0),"")</f>
        <v/>
      </c>
      <c r="K1400" s="10" t="str">
        <f>IFNA(VLOOKUP($H1400,'Промокоды'!$A$2:$C$115,3,0),"")</f>
        <v/>
      </c>
      <c r="L1400" s="13">
        <f t="shared" si="2"/>
        <v>0</v>
      </c>
      <c r="M1400" s="14">
        <v>500.0</v>
      </c>
      <c r="N1400" s="14">
        <f t="shared" si="3"/>
        <v>500</v>
      </c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  <c r="AA1400" s="9"/>
      <c r="AB1400" s="9"/>
      <c r="AC1400" s="9"/>
    </row>
    <row r="1401" ht="15.75" customHeight="1">
      <c r="A1401" s="10">
        <v>1400.0</v>
      </c>
      <c r="B1401" s="10" t="s">
        <v>15</v>
      </c>
      <c r="C1401" s="10" t="str">
        <f>VLOOKUP($E1401,'Определяем вид'!$A$2:$B$16,2,0)</f>
        <v>Товар</v>
      </c>
      <c r="D1401" s="10" t="s">
        <v>16</v>
      </c>
      <c r="E1401" s="10" t="s">
        <v>28</v>
      </c>
      <c r="F1401" s="11">
        <v>45706.0</v>
      </c>
      <c r="G1401" s="12">
        <f t="shared" si="1"/>
        <v>2</v>
      </c>
      <c r="H1401" s="10"/>
      <c r="I1401" s="10" t="str">
        <f>IFNA(VLOOKUP($H1401,'Промокоды'!$A$2:$B$115,2,0),"")</f>
        <v/>
      </c>
      <c r="J1401" s="10" t="str">
        <f>IFNA(VLOOKUP($I1401,'Промокоды'!$E$2:$F$8,2,0),"")</f>
        <v/>
      </c>
      <c r="K1401" s="10" t="str">
        <f>IFNA(VLOOKUP($H1401,'Промокоды'!$A$2:$C$115,3,0),"")</f>
        <v/>
      </c>
      <c r="L1401" s="13">
        <f t="shared" si="2"/>
        <v>0</v>
      </c>
      <c r="M1401" s="14">
        <v>300.0</v>
      </c>
      <c r="N1401" s="14">
        <f t="shared" si="3"/>
        <v>300</v>
      </c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  <c r="Z1401" s="9"/>
      <c r="AA1401" s="9"/>
      <c r="AB1401" s="9"/>
      <c r="AC1401" s="9"/>
    </row>
    <row r="1402" ht="15.75" customHeight="1">
      <c r="A1402" s="10">
        <v>1401.0</v>
      </c>
      <c r="B1402" s="10" t="s">
        <v>25</v>
      </c>
      <c r="C1402" s="10" t="str">
        <f>VLOOKUP($E1402,'Определяем вид'!$A$2:$B$16,2,0)</f>
        <v>Товар</v>
      </c>
      <c r="D1402" s="10" t="s">
        <v>19</v>
      </c>
      <c r="E1402" s="10" t="s">
        <v>33</v>
      </c>
      <c r="F1402" s="11">
        <v>45706.0</v>
      </c>
      <c r="G1402" s="12">
        <f t="shared" si="1"/>
        <v>2</v>
      </c>
      <c r="H1402" s="10"/>
      <c r="I1402" s="10" t="str">
        <f>IFNA(VLOOKUP($H1402,'Промокоды'!$A$2:$B$115,2,0),"")</f>
        <v/>
      </c>
      <c r="J1402" s="10" t="str">
        <f>IFNA(VLOOKUP($I1402,'Промокоды'!$E$2:$F$8,2,0),"")</f>
        <v/>
      </c>
      <c r="K1402" s="10" t="str">
        <f>IFNA(VLOOKUP($H1402,'Промокоды'!$A$2:$C$115,3,0),"")</f>
        <v/>
      </c>
      <c r="L1402" s="13">
        <f t="shared" si="2"/>
        <v>0</v>
      </c>
      <c r="M1402" s="14">
        <v>1000.0</v>
      </c>
      <c r="N1402" s="14">
        <f t="shared" si="3"/>
        <v>1000</v>
      </c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  <c r="AA1402" s="9"/>
      <c r="AB1402" s="9"/>
      <c r="AC1402" s="9"/>
    </row>
    <row r="1403" ht="15.75" customHeight="1">
      <c r="A1403" s="10">
        <v>1402.0</v>
      </c>
      <c r="B1403" s="10" t="s">
        <v>15</v>
      </c>
      <c r="C1403" s="10" t="str">
        <f>VLOOKUP($E1403,'Определяем вид'!$A$2:$B$16,2,0)</f>
        <v>Товар</v>
      </c>
      <c r="D1403" s="10" t="s">
        <v>16</v>
      </c>
      <c r="E1403" s="10" t="s">
        <v>20</v>
      </c>
      <c r="F1403" s="11">
        <v>45706.0</v>
      </c>
      <c r="G1403" s="12">
        <f t="shared" si="1"/>
        <v>2</v>
      </c>
      <c r="H1403" s="10"/>
      <c r="I1403" s="10" t="str">
        <f>IFNA(VLOOKUP($H1403,'Промокоды'!$A$2:$B$115,2,0),"")</f>
        <v/>
      </c>
      <c r="J1403" s="10" t="str">
        <f>IFNA(VLOOKUP($I1403,'Промокоды'!$E$2:$F$8,2,0),"")</f>
        <v/>
      </c>
      <c r="K1403" s="10" t="str">
        <f>IFNA(VLOOKUP($H1403,'Промокоды'!$A$2:$C$115,3,0),"")</f>
        <v/>
      </c>
      <c r="L1403" s="13">
        <f t="shared" si="2"/>
        <v>0</v>
      </c>
      <c r="M1403" s="14">
        <v>500.0</v>
      </c>
      <c r="N1403" s="14">
        <f t="shared" si="3"/>
        <v>500</v>
      </c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  <c r="Z1403" s="9"/>
      <c r="AA1403" s="9"/>
      <c r="AB1403" s="9"/>
      <c r="AC1403" s="9"/>
    </row>
    <row r="1404" ht="15.75" customHeight="1">
      <c r="A1404" s="10">
        <v>1403.0</v>
      </c>
      <c r="B1404" s="10" t="s">
        <v>15</v>
      </c>
      <c r="C1404" s="10" t="str">
        <f>VLOOKUP($E1404,'Определяем вид'!$A$2:$B$16,2,0)</f>
        <v>Услуга</v>
      </c>
      <c r="D1404" s="10" t="s">
        <v>16</v>
      </c>
      <c r="E1404" s="10" t="s">
        <v>18</v>
      </c>
      <c r="F1404" s="11">
        <v>45706.0</v>
      </c>
      <c r="G1404" s="12">
        <f t="shared" si="1"/>
        <v>2</v>
      </c>
      <c r="H1404" s="10"/>
      <c r="I1404" s="10" t="str">
        <f>IFNA(VLOOKUP($H1404,'Промокоды'!$A$2:$B$115,2,0),"")</f>
        <v/>
      </c>
      <c r="J1404" s="10" t="str">
        <f>IFNA(VLOOKUP($I1404,'Промокоды'!$E$2:$F$8,2,0),"")</f>
        <v/>
      </c>
      <c r="K1404" s="10" t="str">
        <f>IFNA(VLOOKUP($H1404,'Промокоды'!$A$2:$C$115,3,0),"")</f>
        <v/>
      </c>
      <c r="L1404" s="13">
        <f t="shared" si="2"/>
        <v>0</v>
      </c>
      <c r="M1404" s="14">
        <v>3500.0</v>
      </c>
      <c r="N1404" s="14">
        <f t="shared" si="3"/>
        <v>3500</v>
      </c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  <c r="AA1404" s="9"/>
      <c r="AB1404" s="9"/>
      <c r="AC1404" s="9"/>
    </row>
    <row r="1405" ht="15.75" customHeight="1">
      <c r="A1405" s="10">
        <v>1404.0</v>
      </c>
      <c r="B1405" s="10" t="s">
        <v>15</v>
      </c>
      <c r="C1405" s="10" t="str">
        <f>VLOOKUP($E1405,'Определяем вид'!$A$2:$B$16,2,0)</f>
        <v>Услуга</v>
      </c>
      <c r="D1405" s="10" t="s">
        <v>16</v>
      </c>
      <c r="E1405" s="10" t="s">
        <v>18</v>
      </c>
      <c r="F1405" s="11">
        <v>45706.0</v>
      </c>
      <c r="G1405" s="12">
        <f t="shared" si="1"/>
        <v>2</v>
      </c>
      <c r="H1405" s="10"/>
      <c r="I1405" s="10" t="str">
        <f>IFNA(VLOOKUP($H1405,'Промокоды'!$A$2:$B$115,2,0),"")</f>
        <v/>
      </c>
      <c r="J1405" s="10" t="str">
        <f>IFNA(VLOOKUP($I1405,'Промокоды'!$E$2:$F$8,2,0),"")</f>
        <v/>
      </c>
      <c r="K1405" s="10" t="str">
        <f>IFNA(VLOOKUP($H1405,'Промокоды'!$A$2:$C$115,3,0),"")</f>
        <v/>
      </c>
      <c r="L1405" s="13">
        <f t="shared" si="2"/>
        <v>0</v>
      </c>
      <c r="M1405" s="14">
        <v>3500.0</v>
      </c>
      <c r="N1405" s="14">
        <f t="shared" si="3"/>
        <v>3500</v>
      </c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  <c r="Z1405" s="9"/>
      <c r="AA1405" s="9"/>
      <c r="AB1405" s="9"/>
      <c r="AC1405" s="9"/>
    </row>
    <row r="1406" ht="15.75" customHeight="1">
      <c r="A1406" s="10">
        <v>1405.0</v>
      </c>
      <c r="B1406" s="10" t="s">
        <v>25</v>
      </c>
      <c r="C1406" s="10" t="str">
        <f>VLOOKUP($E1406,'Определяем вид'!$A$2:$B$16,2,0)</f>
        <v>Товар</v>
      </c>
      <c r="D1406" s="10" t="s">
        <v>16</v>
      </c>
      <c r="E1406" s="10" t="s">
        <v>33</v>
      </c>
      <c r="F1406" s="11">
        <v>45706.0</v>
      </c>
      <c r="G1406" s="12">
        <f t="shared" si="1"/>
        <v>2</v>
      </c>
      <c r="H1406" s="10"/>
      <c r="I1406" s="10" t="str">
        <f>IFNA(VLOOKUP($H1406,'Промокоды'!$A$2:$B$115,2,0),"")</f>
        <v/>
      </c>
      <c r="J1406" s="10" t="str">
        <f>IFNA(VLOOKUP($I1406,'Промокоды'!$E$2:$F$8,2,0),"")</f>
        <v/>
      </c>
      <c r="K1406" s="10" t="str">
        <f>IFNA(VLOOKUP($H1406,'Промокоды'!$A$2:$C$115,3,0),"")</f>
        <v/>
      </c>
      <c r="L1406" s="13">
        <f t="shared" si="2"/>
        <v>0</v>
      </c>
      <c r="M1406" s="14">
        <v>1000.0</v>
      </c>
      <c r="N1406" s="14">
        <f t="shared" si="3"/>
        <v>1000</v>
      </c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</row>
    <row r="1407" ht="15.75" customHeight="1">
      <c r="A1407" s="10">
        <v>1406.0</v>
      </c>
      <c r="B1407" s="10" t="s">
        <v>25</v>
      </c>
      <c r="C1407" s="10" t="str">
        <f>VLOOKUP($E1407,'Определяем вид'!$A$2:$B$16,2,0)</f>
        <v>Товар</v>
      </c>
      <c r="D1407" s="10" t="s">
        <v>16</v>
      </c>
      <c r="E1407" s="10" t="s">
        <v>30</v>
      </c>
      <c r="F1407" s="11">
        <v>45706.0</v>
      </c>
      <c r="G1407" s="12">
        <f t="shared" si="1"/>
        <v>2</v>
      </c>
      <c r="H1407" s="10"/>
      <c r="I1407" s="10" t="str">
        <f>IFNA(VLOOKUP($H1407,'Промокоды'!$A$2:$B$115,2,0),"")</f>
        <v/>
      </c>
      <c r="J1407" s="10" t="str">
        <f>IFNA(VLOOKUP($I1407,'Промокоды'!$E$2:$F$8,2,0),"")</f>
        <v/>
      </c>
      <c r="K1407" s="10" t="str">
        <f>IFNA(VLOOKUP($H1407,'Промокоды'!$A$2:$C$115,3,0),"")</f>
        <v/>
      </c>
      <c r="L1407" s="13">
        <f t="shared" si="2"/>
        <v>0</v>
      </c>
      <c r="M1407" s="14">
        <v>300.0</v>
      </c>
      <c r="N1407" s="14">
        <f t="shared" si="3"/>
        <v>300</v>
      </c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  <c r="Z1407" s="9"/>
      <c r="AA1407" s="9"/>
      <c r="AB1407" s="9"/>
      <c r="AC1407" s="9"/>
    </row>
    <row r="1408" ht="15.75" customHeight="1">
      <c r="A1408" s="10">
        <v>1407.0</v>
      </c>
      <c r="B1408" s="10" t="s">
        <v>25</v>
      </c>
      <c r="C1408" s="10" t="str">
        <f>VLOOKUP($E1408,'Определяем вид'!$A$2:$B$16,2,0)</f>
        <v>Товар</v>
      </c>
      <c r="D1408" s="10" t="s">
        <v>16</v>
      </c>
      <c r="E1408" s="10" t="s">
        <v>35</v>
      </c>
      <c r="F1408" s="11">
        <v>45706.0</v>
      </c>
      <c r="G1408" s="12">
        <f t="shared" si="1"/>
        <v>2</v>
      </c>
      <c r="H1408" s="10"/>
      <c r="I1408" s="10" t="str">
        <f>IFNA(VLOOKUP($H1408,'Промокоды'!$A$2:$B$115,2,0),"")</f>
        <v/>
      </c>
      <c r="J1408" s="10" t="str">
        <f>IFNA(VLOOKUP($I1408,'Промокоды'!$E$2:$F$8,2,0),"")</f>
        <v/>
      </c>
      <c r="K1408" s="10" t="str">
        <f>IFNA(VLOOKUP($H1408,'Промокоды'!$A$2:$C$115,3,0),"")</f>
        <v/>
      </c>
      <c r="L1408" s="13">
        <f t="shared" si="2"/>
        <v>0</v>
      </c>
      <c r="M1408" s="14">
        <v>500.0</v>
      </c>
      <c r="N1408" s="14">
        <f t="shared" si="3"/>
        <v>500</v>
      </c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  <c r="AA1408" s="9"/>
      <c r="AB1408" s="9"/>
      <c r="AC1408" s="9"/>
    </row>
    <row r="1409" ht="15.75" customHeight="1">
      <c r="A1409" s="10">
        <v>1408.0</v>
      </c>
      <c r="B1409" s="10" t="s">
        <v>15</v>
      </c>
      <c r="C1409" s="10" t="str">
        <f>VLOOKUP($E1409,'Определяем вид'!$A$2:$B$16,2,0)</f>
        <v>Услуга</v>
      </c>
      <c r="D1409" s="10" t="s">
        <v>16</v>
      </c>
      <c r="E1409" s="10" t="s">
        <v>18</v>
      </c>
      <c r="F1409" s="11">
        <v>45706.0</v>
      </c>
      <c r="G1409" s="12">
        <f t="shared" si="1"/>
        <v>2</v>
      </c>
      <c r="H1409" s="10"/>
      <c r="I1409" s="10" t="str">
        <f>IFNA(VLOOKUP($H1409,'Промокоды'!$A$2:$B$115,2,0),"")</f>
        <v/>
      </c>
      <c r="J1409" s="10" t="str">
        <f>IFNA(VLOOKUP($I1409,'Промокоды'!$E$2:$F$8,2,0),"")</f>
        <v/>
      </c>
      <c r="K1409" s="10" t="str">
        <f>IFNA(VLOOKUP($H1409,'Промокоды'!$A$2:$C$115,3,0),"")</f>
        <v/>
      </c>
      <c r="L1409" s="13">
        <f t="shared" si="2"/>
        <v>0</v>
      </c>
      <c r="M1409" s="14">
        <v>3500.0</v>
      </c>
      <c r="N1409" s="14">
        <f t="shared" si="3"/>
        <v>3500</v>
      </c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  <c r="Z1409" s="9"/>
      <c r="AA1409" s="9"/>
      <c r="AB1409" s="9"/>
      <c r="AC1409" s="9"/>
    </row>
    <row r="1410" ht="15.75" customHeight="1">
      <c r="A1410" s="10">
        <v>1409.0</v>
      </c>
      <c r="B1410" s="10" t="s">
        <v>15</v>
      </c>
      <c r="C1410" s="10" t="str">
        <f>VLOOKUP($E1410,'Определяем вид'!$A$2:$B$16,2,0)</f>
        <v>Услуга</v>
      </c>
      <c r="D1410" s="10" t="s">
        <v>16</v>
      </c>
      <c r="E1410" s="10" t="s">
        <v>17</v>
      </c>
      <c r="F1410" s="11">
        <v>45706.0</v>
      </c>
      <c r="G1410" s="12">
        <f t="shared" si="1"/>
        <v>2</v>
      </c>
      <c r="H1410" s="10"/>
      <c r="I1410" s="10" t="str">
        <f>IFNA(VLOOKUP($H1410,'Промокоды'!$A$2:$B$115,2,0),"")</f>
        <v/>
      </c>
      <c r="J1410" s="10" t="str">
        <f>IFNA(VLOOKUP($I1410,'Промокоды'!$E$2:$F$8,2,0),"")</f>
        <v/>
      </c>
      <c r="K1410" s="10" t="str">
        <f>IFNA(VLOOKUP($H1410,'Промокоды'!$A$2:$C$115,3,0),"")</f>
        <v/>
      </c>
      <c r="L1410" s="13">
        <f t="shared" si="2"/>
        <v>0</v>
      </c>
      <c r="M1410" s="14">
        <v>4500.0</v>
      </c>
      <c r="N1410" s="14">
        <f t="shared" si="3"/>
        <v>4500</v>
      </c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  <c r="AA1410" s="9"/>
      <c r="AB1410" s="9"/>
      <c r="AC1410" s="9"/>
    </row>
    <row r="1411" ht="15.75" customHeight="1">
      <c r="A1411" s="10">
        <v>1410.0</v>
      </c>
      <c r="B1411" s="10" t="s">
        <v>15</v>
      </c>
      <c r="C1411" s="10" t="str">
        <f>VLOOKUP($E1411,'Определяем вид'!$A$2:$B$16,2,0)</f>
        <v>Товар</v>
      </c>
      <c r="D1411" s="10" t="s">
        <v>19</v>
      </c>
      <c r="E1411" s="10" t="s">
        <v>20</v>
      </c>
      <c r="F1411" s="11">
        <v>45706.0</v>
      </c>
      <c r="G1411" s="12">
        <f t="shared" si="1"/>
        <v>2</v>
      </c>
      <c r="H1411" s="10"/>
      <c r="I1411" s="10" t="str">
        <f>IFNA(VLOOKUP($H1411,'Промокоды'!$A$2:$B$115,2,0),"")</f>
        <v/>
      </c>
      <c r="J1411" s="10" t="str">
        <f>IFNA(VLOOKUP($I1411,'Промокоды'!$E$2:$F$8,2,0),"")</f>
        <v/>
      </c>
      <c r="K1411" s="10" t="str">
        <f>IFNA(VLOOKUP($H1411,'Промокоды'!$A$2:$C$115,3,0),"")</f>
        <v/>
      </c>
      <c r="L1411" s="13">
        <f t="shared" si="2"/>
        <v>0</v>
      </c>
      <c r="M1411" s="14">
        <v>500.0</v>
      </c>
      <c r="N1411" s="14">
        <f t="shared" si="3"/>
        <v>500</v>
      </c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  <c r="Z1411" s="9"/>
      <c r="AA1411" s="9"/>
      <c r="AB1411" s="9"/>
      <c r="AC1411" s="9"/>
    </row>
    <row r="1412" ht="15.75" customHeight="1">
      <c r="A1412" s="10">
        <v>1411.0</v>
      </c>
      <c r="B1412" s="10" t="s">
        <v>15</v>
      </c>
      <c r="C1412" s="10" t="str">
        <f>VLOOKUP($E1412,'Определяем вид'!$A$2:$B$16,2,0)</f>
        <v>Услуга</v>
      </c>
      <c r="D1412" s="10" t="s">
        <v>16</v>
      </c>
      <c r="E1412" s="10" t="s">
        <v>17</v>
      </c>
      <c r="F1412" s="11">
        <v>45706.0</v>
      </c>
      <c r="G1412" s="12">
        <f t="shared" si="1"/>
        <v>2</v>
      </c>
      <c r="H1412" s="10"/>
      <c r="I1412" s="10" t="str">
        <f>IFNA(VLOOKUP($H1412,'Промокоды'!$A$2:$B$115,2,0),"")</f>
        <v/>
      </c>
      <c r="J1412" s="10" t="str">
        <f>IFNA(VLOOKUP($I1412,'Промокоды'!$E$2:$F$8,2,0),"")</f>
        <v/>
      </c>
      <c r="K1412" s="10" t="str">
        <f>IFNA(VLOOKUP($H1412,'Промокоды'!$A$2:$C$115,3,0),"")</f>
        <v/>
      </c>
      <c r="L1412" s="13">
        <f t="shared" si="2"/>
        <v>0</v>
      </c>
      <c r="M1412" s="14">
        <v>4500.0</v>
      </c>
      <c r="N1412" s="14">
        <f t="shared" si="3"/>
        <v>4500</v>
      </c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  <c r="AA1412" s="9"/>
      <c r="AB1412" s="9"/>
      <c r="AC1412" s="9"/>
    </row>
    <row r="1413" ht="15.75" customHeight="1">
      <c r="A1413" s="10">
        <v>1412.0</v>
      </c>
      <c r="B1413" s="10" t="s">
        <v>15</v>
      </c>
      <c r="C1413" s="10" t="str">
        <f>VLOOKUP($E1413,'Определяем вид'!$A$2:$B$16,2,0)</f>
        <v>Услуга</v>
      </c>
      <c r="D1413" s="10" t="s">
        <v>16</v>
      </c>
      <c r="E1413" s="10" t="s">
        <v>17</v>
      </c>
      <c r="F1413" s="11">
        <v>45706.0</v>
      </c>
      <c r="G1413" s="12">
        <f t="shared" si="1"/>
        <v>2</v>
      </c>
      <c r="H1413" s="10"/>
      <c r="I1413" s="10" t="str">
        <f>IFNA(VLOOKUP($H1413,'Промокоды'!$A$2:$B$115,2,0),"")</f>
        <v/>
      </c>
      <c r="J1413" s="10" t="str">
        <f>IFNA(VLOOKUP($I1413,'Промокоды'!$E$2:$F$8,2,0),"")</f>
        <v/>
      </c>
      <c r="K1413" s="10" t="str">
        <f>IFNA(VLOOKUP($H1413,'Промокоды'!$A$2:$C$115,3,0),"")</f>
        <v/>
      </c>
      <c r="L1413" s="13">
        <f t="shared" si="2"/>
        <v>0</v>
      </c>
      <c r="M1413" s="14">
        <v>4500.0</v>
      </c>
      <c r="N1413" s="14">
        <f t="shared" si="3"/>
        <v>4500</v>
      </c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  <c r="Z1413" s="9"/>
      <c r="AA1413" s="9"/>
      <c r="AB1413" s="9"/>
      <c r="AC1413" s="9"/>
    </row>
    <row r="1414" ht="15.75" customHeight="1">
      <c r="A1414" s="10">
        <v>1413.0</v>
      </c>
      <c r="B1414" s="10" t="s">
        <v>15</v>
      </c>
      <c r="C1414" s="10" t="str">
        <f>VLOOKUP($E1414,'Определяем вид'!$A$2:$B$16,2,0)</f>
        <v>Услуга</v>
      </c>
      <c r="D1414" s="10" t="s">
        <v>19</v>
      </c>
      <c r="E1414" s="10" t="s">
        <v>21</v>
      </c>
      <c r="F1414" s="11">
        <v>45706.0</v>
      </c>
      <c r="G1414" s="12">
        <f t="shared" si="1"/>
        <v>2</v>
      </c>
      <c r="H1414" s="10"/>
      <c r="I1414" s="10" t="str">
        <f>IFNA(VLOOKUP($H1414,'Промокоды'!$A$2:$B$115,2,0),"")</f>
        <v/>
      </c>
      <c r="J1414" s="10" t="str">
        <f>IFNA(VLOOKUP($I1414,'Промокоды'!$E$2:$F$8,2,0),"")</f>
        <v/>
      </c>
      <c r="K1414" s="10" t="str">
        <f>IFNA(VLOOKUP($H1414,'Промокоды'!$A$2:$C$115,3,0),"")</f>
        <v/>
      </c>
      <c r="L1414" s="13">
        <f t="shared" si="2"/>
        <v>0</v>
      </c>
      <c r="M1414" s="14">
        <v>5500.0</v>
      </c>
      <c r="N1414" s="14">
        <f t="shared" si="3"/>
        <v>5500</v>
      </c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  <c r="AA1414" s="9"/>
      <c r="AB1414" s="9"/>
      <c r="AC1414" s="9"/>
    </row>
    <row r="1415" ht="15.75" customHeight="1">
      <c r="A1415" s="10">
        <v>1414.0</v>
      </c>
      <c r="B1415" s="10" t="s">
        <v>15</v>
      </c>
      <c r="C1415" s="10" t="str">
        <f>VLOOKUP($E1415,'Определяем вид'!$A$2:$B$16,2,0)</f>
        <v>Услуга</v>
      </c>
      <c r="D1415" s="10" t="s">
        <v>19</v>
      </c>
      <c r="E1415" s="10" t="s">
        <v>18</v>
      </c>
      <c r="F1415" s="11">
        <v>45706.0</v>
      </c>
      <c r="G1415" s="12">
        <f t="shared" si="1"/>
        <v>2</v>
      </c>
      <c r="H1415" s="10"/>
      <c r="I1415" s="10" t="str">
        <f>IFNA(VLOOKUP($H1415,'Промокоды'!$A$2:$B$115,2,0),"")</f>
        <v/>
      </c>
      <c r="J1415" s="10" t="str">
        <f>IFNA(VLOOKUP($I1415,'Промокоды'!$E$2:$F$8,2,0),"")</f>
        <v/>
      </c>
      <c r="K1415" s="10" t="str">
        <f>IFNA(VLOOKUP($H1415,'Промокоды'!$A$2:$C$115,3,0),"")</f>
        <v/>
      </c>
      <c r="L1415" s="13">
        <f t="shared" si="2"/>
        <v>0</v>
      </c>
      <c r="M1415" s="14">
        <v>3500.0</v>
      </c>
      <c r="N1415" s="14">
        <f t="shared" si="3"/>
        <v>3500</v>
      </c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  <c r="Z1415" s="9"/>
      <c r="AA1415" s="9"/>
      <c r="AB1415" s="9"/>
      <c r="AC1415" s="9"/>
    </row>
    <row r="1416" ht="15.75" customHeight="1">
      <c r="A1416" s="10">
        <v>1415.0</v>
      </c>
      <c r="B1416" s="10" t="s">
        <v>15</v>
      </c>
      <c r="C1416" s="10" t="str">
        <f>VLOOKUP($E1416,'Определяем вид'!$A$2:$B$16,2,0)</f>
        <v>Товар</v>
      </c>
      <c r="D1416" s="10" t="s">
        <v>16</v>
      </c>
      <c r="E1416" s="10" t="s">
        <v>28</v>
      </c>
      <c r="F1416" s="11">
        <v>45706.0</v>
      </c>
      <c r="G1416" s="12">
        <f t="shared" si="1"/>
        <v>2</v>
      </c>
      <c r="H1416" s="10"/>
      <c r="I1416" s="10" t="str">
        <f>IFNA(VLOOKUP($H1416,'Промокоды'!$A$2:$B$115,2,0),"")</f>
        <v/>
      </c>
      <c r="J1416" s="10" t="str">
        <f>IFNA(VLOOKUP($I1416,'Промокоды'!$E$2:$F$8,2,0),"")</f>
        <v/>
      </c>
      <c r="K1416" s="10" t="str">
        <f>IFNA(VLOOKUP($H1416,'Промокоды'!$A$2:$C$115,3,0),"")</f>
        <v/>
      </c>
      <c r="L1416" s="13">
        <f t="shared" si="2"/>
        <v>0</v>
      </c>
      <c r="M1416" s="14">
        <v>300.0</v>
      </c>
      <c r="N1416" s="14">
        <f t="shared" si="3"/>
        <v>300</v>
      </c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  <c r="AA1416" s="9"/>
      <c r="AB1416" s="9"/>
      <c r="AC1416" s="9"/>
    </row>
    <row r="1417" ht="15.75" customHeight="1">
      <c r="A1417" s="10">
        <v>1416.0</v>
      </c>
      <c r="B1417" s="10" t="s">
        <v>15</v>
      </c>
      <c r="C1417" s="10" t="str">
        <f>VLOOKUP($E1417,'Определяем вид'!$A$2:$B$16,2,0)</f>
        <v>Товар</v>
      </c>
      <c r="D1417" s="10" t="s">
        <v>16</v>
      </c>
      <c r="E1417" s="10" t="s">
        <v>23</v>
      </c>
      <c r="F1417" s="11">
        <v>45706.0</v>
      </c>
      <c r="G1417" s="12">
        <f t="shared" si="1"/>
        <v>2</v>
      </c>
      <c r="H1417" s="10" t="s">
        <v>63</v>
      </c>
      <c r="I1417" s="10">
        <f>IFNA(VLOOKUP($H1417,'Промокоды'!$A$2:$B$115,2,0),"")</f>
        <v>2</v>
      </c>
      <c r="J1417" s="10" t="str">
        <f>IFNA(VLOOKUP($I1417,'Промокоды'!$E$2:$F$8,2,0),"")</f>
        <v>Поисковые запросы в Гугле</v>
      </c>
      <c r="K1417" s="10">
        <f>IFNA(VLOOKUP($H1417,'Промокоды'!$A$2:$C$115,3,0),"")</f>
        <v>0.1</v>
      </c>
      <c r="L1417" s="13">
        <f t="shared" si="2"/>
        <v>100</v>
      </c>
      <c r="M1417" s="14">
        <v>1000.0</v>
      </c>
      <c r="N1417" s="14">
        <f t="shared" si="3"/>
        <v>900</v>
      </c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  <c r="Z1417" s="9"/>
      <c r="AA1417" s="9"/>
      <c r="AB1417" s="9"/>
      <c r="AC1417" s="9"/>
    </row>
    <row r="1418" ht="15.75" customHeight="1">
      <c r="A1418" s="10">
        <v>1417.0</v>
      </c>
      <c r="B1418" s="10" t="s">
        <v>15</v>
      </c>
      <c r="C1418" s="10" t="str">
        <f>VLOOKUP($E1418,'Определяем вид'!$A$2:$B$16,2,0)</f>
        <v>Товар</v>
      </c>
      <c r="D1418" s="10" t="s">
        <v>16</v>
      </c>
      <c r="E1418" s="10" t="s">
        <v>28</v>
      </c>
      <c r="F1418" s="11">
        <v>45706.0</v>
      </c>
      <c r="G1418" s="12">
        <f t="shared" si="1"/>
        <v>2</v>
      </c>
      <c r="H1418" s="10"/>
      <c r="I1418" s="10" t="str">
        <f>IFNA(VLOOKUP($H1418,'Промокоды'!$A$2:$B$115,2,0),"")</f>
        <v/>
      </c>
      <c r="J1418" s="10" t="str">
        <f>IFNA(VLOOKUP($I1418,'Промокоды'!$E$2:$F$8,2,0),"")</f>
        <v/>
      </c>
      <c r="K1418" s="10" t="str">
        <f>IFNA(VLOOKUP($H1418,'Промокоды'!$A$2:$C$115,3,0),"")</f>
        <v/>
      </c>
      <c r="L1418" s="13">
        <f t="shared" si="2"/>
        <v>0</v>
      </c>
      <c r="M1418" s="14">
        <v>300.0</v>
      </c>
      <c r="N1418" s="14">
        <f t="shared" si="3"/>
        <v>300</v>
      </c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  <c r="AA1418" s="9"/>
      <c r="AB1418" s="9"/>
      <c r="AC1418" s="9"/>
    </row>
    <row r="1419" ht="15.75" customHeight="1">
      <c r="A1419" s="10">
        <v>1418.0</v>
      </c>
      <c r="B1419" s="10" t="s">
        <v>15</v>
      </c>
      <c r="C1419" s="10" t="str">
        <f>VLOOKUP($E1419,'Определяем вид'!$A$2:$B$16,2,0)</f>
        <v>Услуга</v>
      </c>
      <c r="D1419" s="10" t="s">
        <v>16</v>
      </c>
      <c r="E1419" s="10" t="s">
        <v>21</v>
      </c>
      <c r="F1419" s="11">
        <v>45706.0</v>
      </c>
      <c r="G1419" s="12">
        <f t="shared" si="1"/>
        <v>2</v>
      </c>
      <c r="H1419" s="10"/>
      <c r="I1419" s="10" t="str">
        <f>IFNA(VLOOKUP($H1419,'Промокоды'!$A$2:$B$115,2,0),"")</f>
        <v/>
      </c>
      <c r="J1419" s="10" t="str">
        <f>IFNA(VLOOKUP($I1419,'Промокоды'!$E$2:$F$8,2,0),"")</f>
        <v/>
      </c>
      <c r="K1419" s="10" t="str">
        <f>IFNA(VLOOKUP($H1419,'Промокоды'!$A$2:$C$115,3,0),"")</f>
        <v/>
      </c>
      <c r="L1419" s="13">
        <f t="shared" si="2"/>
        <v>0</v>
      </c>
      <c r="M1419" s="14">
        <v>5500.0</v>
      </c>
      <c r="N1419" s="14">
        <f t="shared" si="3"/>
        <v>5500</v>
      </c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</row>
    <row r="1420" ht="15.75" customHeight="1">
      <c r="A1420" s="10">
        <v>1419.0</v>
      </c>
      <c r="B1420" s="10" t="s">
        <v>15</v>
      </c>
      <c r="C1420" s="10" t="str">
        <f>VLOOKUP($E1420,'Определяем вид'!$A$2:$B$16,2,0)</f>
        <v>Товар</v>
      </c>
      <c r="D1420" s="10" t="s">
        <v>16</v>
      </c>
      <c r="E1420" s="10" t="s">
        <v>20</v>
      </c>
      <c r="F1420" s="11">
        <v>45706.0</v>
      </c>
      <c r="G1420" s="12">
        <f t="shared" si="1"/>
        <v>2</v>
      </c>
      <c r="H1420" s="10"/>
      <c r="I1420" s="10" t="str">
        <f>IFNA(VLOOKUP($H1420,'Промокоды'!$A$2:$B$115,2,0),"")</f>
        <v/>
      </c>
      <c r="J1420" s="10" t="str">
        <f>IFNA(VLOOKUP($I1420,'Промокоды'!$E$2:$F$8,2,0),"")</f>
        <v/>
      </c>
      <c r="K1420" s="10" t="str">
        <f>IFNA(VLOOKUP($H1420,'Промокоды'!$A$2:$C$115,3,0),"")</f>
        <v/>
      </c>
      <c r="L1420" s="13">
        <f t="shared" si="2"/>
        <v>0</v>
      </c>
      <c r="M1420" s="14">
        <v>500.0</v>
      </c>
      <c r="N1420" s="14">
        <f t="shared" si="3"/>
        <v>500</v>
      </c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  <c r="AA1420" s="9"/>
      <c r="AB1420" s="9"/>
      <c r="AC1420" s="9"/>
    </row>
    <row r="1421" ht="15.75" customHeight="1">
      <c r="A1421" s="10">
        <v>1420.0</v>
      </c>
      <c r="B1421" s="10" t="s">
        <v>25</v>
      </c>
      <c r="C1421" s="10" t="str">
        <f>VLOOKUP($E1421,'Определяем вид'!$A$2:$B$16,2,0)</f>
        <v>Товар</v>
      </c>
      <c r="D1421" s="10" t="s">
        <v>16</v>
      </c>
      <c r="E1421" s="10" t="s">
        <v>33</v>
      </c>
      <c r="F1421" s="11">
        <v>45706.0</v>
      </c>
      <c r="G1421" s="12">
        <f t="shared" si="1"/>
        <v>2</v>
      </c>
      <c r="H1421" s="10"/>
      <c r="I1421" s="10" t="str">
        <f>IFNA(VLOOKUP($H1421,'Промокоды'!$A$2:$B$115,2,0),"")</f>
        <v/>
      </c>
      <c r="J1421" s="10" t="str">
        <f>IFNA(VLOOKUP($I1421,'Промокоды'!$E$2:$F$8,2,0),"")</f>
        <v/>
      </c>
      <c r="K1421" s="10" t="str">
        <f>IFNA(VLOOKUP($H1421,'Промокоды'!$A$2:$C$115,3,0),"")</f>
        <v/>
      </c>
      <c r="L1421" s="13">
        <f t="shared" si="2"/>
        <v>0</v>
      </c>
      <c r="M1421" s="14">
        <v>1000.0</v>
      </c>
      <c r="N1421" s="14">
        <f t="shared" si="3"/>
        <v>1000</v>
      </c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  <c r="Z1421" s="9"/>
      <c r="AA1421" s="9"/>
      <c r="AB1421" s="9"/>
      <c r="AC1421" s="9"/>
    </row>
    <row r="1422" ht="15.75" customHeight="1">
      <c r="A1422" s="10">
        <v>1421.0</v>
      </c>
      <c r="B1422" s="10" t="s">
        <v>15</v>
      </c>
      <c r="C1422" s="10" t="str">
        <f>VLOOKUP($E1422,'Определяем вид'!$A$2:$B$16,2,0)</f>
        <v>Товар</v>
      </c>
      <c r="D1422" s="10" t="s">
        <v>16</v>
      </c>
      <c r="E1422" s="10" t="s">
        <v>20</v>
      </c>
      <c r="F1422" s="11">
        <v>45706.0</v>
      </c>
      <c r="G1422" s="12">
        <f t="shared" si="1"/>
        <v>2</v>
      </c>
      <c r="H1422" s="10"/>
      <c r="I1422" s="10" t="str">
        <f>IFNA(VLOOKUP($H1422,'Промокоды'!$A$2:$B$115,2,0),"")</f>
        <v/>
      </c>
      <c r="J1422" s="10" t="str">
        <f>IFNA(VLOOKUP($I1422,'Промокоды'!$E$2:$F$8,2,0),"")</f>
        <v/>
      </c>
      <c r="K1422" s="10" t="str">
        <f>IFNA(VLOOKUP($H1422,'Промокоды'!$A$2:$C$115,3,0),"")</f>
        <v/>
      </c>
      <c r="L1422" s="13">
        <f t="shared" si="2"/>
        <v>0</v>
      </c>
      <c r="M1422" s="14">
        <v>500.0</v>
      </c>
      <c r="N1422" s="14">
        <f t="shared" si="3"/>
        <v>500</v>
      </c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  <c r="AA1422" s="9"/>
      <c r="AB1422" s="9"/>
      <c r="AC1422" s="9"/>
    </row>
    <row r="1423" ht="15.75" customHeight="1">
      <c r="A1423" s="10">
        <v>1422.0</v>
      </c>
      <c r="B1423" s="10" t="s">
        <v>15</v>
      </c>
      <c r="C1423" s="10" t="str">
        <f>VLOOKUP($E1423,'Определяем вид'!$A$2:$B$16,2,0)</f>
        <v>Услуга</v>
      </c>
      <c r="D1423" s="10" t="s">
        <v>16</v>
      </c>
      <c r="E1423" s="10" t="s">
        <v>18</v>
      </c>
      <c r="F1423" s="11">
        <v>45706.0</v>
      </c>
      <c r="G1423" s="12">
        <f t="shared" si="1"/>
        <v>2</v>
      </c>
      <c r="H1423" s="10"/>
      <c r="I1423" s="10" t="str">
        <f>IFNA(VLOOKUP($H1423,'Промокоды'!$A$2:$B$115,2,0),"")</f>
        <v/>
      </c>
      <c r="J1423" s="10" t="str">
        <f>IFNA(VLOOKUP($I1423,'Промокоды'!$E$2:$F$8,2,0),"")</f>
        <v/>
      </c>
      <c r="K1423" s="10" t="str">
        <f>IFNA(VLOOKUP($H1423,'Промокоды'!$A$2:$C$115,3,0),"")</f>
        <v/>
      </c>
      <c r="L1423" s="13">
        <f t="shared" si="2"/>
        <v>0</v>
      </c>
      <c r="M1423" s="14">
        <v>3500.0</v>
      </c>
      <c r="N1423" s="14">
        <f t="shared" si="3"/>
        <v>3500</v>
      </c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  <c r="Z1423" s="9"/>
      <c r="AA1423" s="9"/>
      <c r="AB1423" s="9"/>
      <c r="AC1423" s="9"/>
    </row>
    <row r="1424" ht="15.75" customHeight="1">
      <c r="A1424" s="10">
        <v>1423.0</v>
      </c>
      <c r="B1424" s="10" t="s">
        <v>25</v>
      </c>
      <c r="C1424" s="10" t="str">
        <f>VLOOKUP($E1424,'Определяем вид'!$A$2:$B$16,2,0)</f>
        <v>Товар</v>
      </c>
      <c r="D1424" s="10" t="s">
        <v>16</v>
      </c>
      <c r="E1424" s="10" t="s">
        <v>33</v>
      </c>
      <c r="F1424" s="11">
        <v>45706.0</v>
      </c>
      <c r="G1424" s="12">
        <f t="shared" si="1"/>
        <v>2</v>
      </c>
      <c r="H1424" s="10"/>
      <c r="I1424" s="10" t="str">
        <f>IFNA(VLOOKUP($H1424,'Промокоды'!$A$2:$B$115,2,0),"")</f>
        <v/>
      </c>
      <c r="J1424" s="10" t="str">
        <f>IFNA(VLOOKUP($I1424,'Промокоды'!$E$2:$F$8,2,0),"")</f>
        <v/>
      </c>
      <c r="K1424" s="10" t="str">
        <f>IFNA(VLOOKUP($H1424,'Промокоды'!$A$2:$C$115,3,0),"")</f>
        <v/>
      </c>
      <c r="L1424" s="13">
        <f t="shared" si="2"/>
        <v>0</v>
      </c>
      <c r="M1424" s="14">
        <v>1000.0</v>
      </c>
      <c r="N1424" s="14">
        <f t="shared" si="3"/>
        <v>1000</v>
      </c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  <c r="AA1424" s="9"/>
      <c r="AB1424" s="9"/>
      <c r="AC1424" s="9"/>
    </row>
    <row r="1425" ht="15.75" customHeight="1">
      <c r="A1425" s="10">
        <v>1424.0</v>
      </c>
      <c r="B1425" s="10" t="s">
        <v>15</v>
      </c>
      <c r="C1425" s="10" t="str">
        <f>VLOOKUP($E1425,'Определяем вид'!$A$2:$B$16,2,0)</f>
        <v>Услуга</v>
      </c>
      <c r="D1425" s="10" t="s">
        <v>16</v>
      </c>
      <c r="E1425" s="10" t="s">
        <v>21</v>
      </c>
      <c r="F1425" s="11">
        <v>45706.0</v>
      </c>
      <c r="G1425" s="12">
        <f t="shared" si="1"/>
        <v>2</v>
      </c>
      <c r="H1425" s="10"/>
      <c r="I1425" s="10" t="str">
        <f>IFNA(VLOOKUP($H1425,'Промокоды'!$A$2:$B$115,2,0),"")</f>
        <v/>
      </c>
      <c r="J1425" s="10" t="str">
        <f>IFNA(VLOOKUP($I1425,'Промокоды'!$E$2:$F$8,2,0),"")</f>
        <v/>
      </c>
      <c r="K1425" s="10" t="str">
        <f>IFNA(VLOOKUP($H1425,'Промокоды'!$A$2:$C$115,3,0),"")</f>
        <v/>
      </c>
      <c r="L1425" s="13">
        <f t="shared" si="2"/>
        <v>0</v>
      </c>
      <c r="M1425" s="14">
        <v>5500.0</v>
      </c>
      <c r="N1425" s="14">
        <f t="shared" si="3"/>
        <v>5500</v>
      </c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  <c r="Z1425" s="9"/>
      <c r="AA1425" s="9"/>
      <c r="AB1425" s="9"/>
      <c r="AC1425" s="9"/>
    </row>
    <row r="1426" ht="15.75" customHeight="1">
      <c r="A1426" s="10">
        <v>1425.0</v>
      </c>
      <c r="B1426" s="10" t="s">
        <v>15</v>
      </c>
      <c r="C1426" s="10" t="str">
        <f>VLOOKUP($E1426,'Определяем вид'!$A$2:$B$16,2,0)</f>
        <v>Услуга</v>
      </c>
      <c r="D1426" s="10" t="s">
        <v>16</v>
      </c>
      <c r="E1426" s="10" t="s">
        <v>18</v>
      </c>
      <c r="F1426" s="11">
        <v>45706.0</v>
      </c>
      <c r="G1426" s="12">
        <f t="shared" si="1"/>
        <v>2</v>
      </c>
      <c r="H1426" s="10"/>
      <c r="I1426" s="10" t="str">
        <f>IFNA(VLOOKUP($H1426,'Промокоды'!$A$2:$B$115,2,0),"")</f>
        <v/>
      </c>
      <c r="J1426" s="10" t="str">
        <f>IFNA(VLOOKUP($I1426,'Промокоды'!$E$2:$F$8,2,0),"")</f>
        <v/>
      </c>
      <c r="K1426" s="10" t="str">
        <f>IFNA(VLOOKUP($H1426,'Промокоды'!$A$2:$C$115,3,0),"")</f>
        <v/>
      </c>
      <c r="L1426" s="13">
        <f t="shared" si="2"/>
        <v>0</v>
      </c>
      <c r="M1426" s="14">
        <v>3500.0</v>
      </c>
      <c r="N1426" s="14">
        <f t="shared" si="3"/>
        <v>3500</v>
      </c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  <c r="AA1426" s="9"/>
      <c r="AB1426" s="9"/>
      <c r="AC1426" s="9"/>
    </row>
    <row r="1427" ht="15.75" customHeight="1">
      <c r="A1427" s="10">
        <v>1426.0</v>
      </c>
      <c r="B1427" s="10" t="s">
        <v>15</v>
      </c>
      <c r="C1427" s="10" t="str">
        <f>VLOOKUP($E1427,'Определяем вид'!$A$2:$B$16,2,0)</f>
        <v>Услуга</v>
      </c>
      <c r="D1427" s="10" t="s">
        <v>16</v>
      </c>
      <c r="E1427" s="10" t="s">
        <v>17</v>
      </c>
      <c r="F1427" s="11">
        <v>45706.0</v>
      </c>
      <c r="G1427" s="12">
        <f t="shared" si="1"/>
        <v>2</v>
      </c>
      <c r="H1427" s="10"/>
      <c r="I1427" s="10" t="str">
        <f>IFNA(VLOOKUP($H1427,'Промокоды'!$A$2:$B$115,2,0),"")</f>
        <v/>
      </c>
      <c r="J1427" s="10" t="str">
        <f>IFNA(VLOOKUP($I1427,'Промокоды'!$E$2:$F$8,2,0),"")</f>
        <v/>
      </c>
      <c r="K1427" s="10" t="str">
        <f>IFNA(VLOOKUP($H1427,'Промокоды'!$A$2:$C$115,3,0),"")</f>
        <v/>
      </c>
      <c r="L1427" s="13">
        <f t="shared" si="2"/>
        <v>0</v>
      </c>
      <c r="M1427" s="14">
        <v>4500.0</v>
      </c>
      <c r="N1427" s="14">
        <f t="shared" si="3"/>
        <v>4500</v>
      </c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  <c r="Z1427" s="9"/>
      <c r="AA1427" s="9"/>
      <c r="AB1427" s="9"/>
      <c r="AC1427" s="9"/>
    </row>
    <row r="1428" ht="15.75" customHeight="1">
      <c r="A1428" s="10">
        <v>1427.0</v>
      </c>
      <c r="B1428" s="10" t="s">
        <v>25</v>
      </c>
      <c r="C1428" s="10" t="str">
        <f>VLOOKUP($E1428,'Определяем вид'!$A$2:$B$16,2,0)</f>
        <v>Товар</v>
      </c>
      <c r="D1428" s="10" t="s">
        <v>16</v>
      </c>
      <c r="E1428" s="10" t="s">
        <v>35</v>
      </c>
      <c r="F1428" s="11">
        <v>45706.0</v>
      </c>
      <c r="G1428" s="12">
        <f t="shared" si="1"/>
        <v>2</v>
      </c>
      <c r="H1428" s="10"/>
      <c r="I1428" s="10" t="str">
        <f>IFNA(VLOOKUP($H1428,'Промокоды'!$A$2:$B$115,2,0),"")</f>
        <v/>
      </c>
      <c r="J1428" s="10" t="str">
        <f>IFNA(VLOOKUP($I1428,'Промокоды'!$E$2:$F$8,2,0),"")</f>
        <v/>
      </c>
      <c r="K1428" s="10" t="str">
        <f>IFNA(VLOOKUP($H1428,'Промокоды'!$A$2:$C$115,3,0),"")</f>
        <v/>
      </c>
      <c r="L1428" s="13">
        <f t="shared" si="2"/>
        <v>0</v>
      </c>
      <c r="M1428" s="14">
        <v>500.0</v>
      </c>
      <c r="N1428" s="14">
        <f t="shared" si="3"/>
        <v>500</v>
      </c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</row>
    <row r="1429" ht="15.75" customHeight="1">
      <c r="A1429" s="10">
        <v>1428.0</v>
      </c>
      <c r="B1429" s="10" t="s">
        <v>15</v>
      </c>
      <c r="C1429" s="10" t="str">
        <f>VLOOKUP($E1429,'Определяем вид'!$A$2:$B$16,2,0)</f>
        <v>Услуга</v>
      </c>
      <c r="D1429" s="10" t="s">
        <v>19</v>
      </c>
      <c r="E1429" s="10" t="s">
        <v>18</v>
      </c>
      <c r="F1429" s="11">
        <v>45706.0</v>
      </c>
      <c r="G1429" s="12">
        <f t="shared" si="1"/>
        <v>2</v>
      </c>
      <c r="H1429" s="10"/>
      <c r="I1429" s="10" t="str">
        <f>IFNA(VLOOKUP($H1429,'Промокоды'!$A$2:$B$115,2,0),"")</f>
        <v/>
      </c>
      <c r="J1429" s="10" t="str">
        <f>IFNA(VLOOKUP($I1429,'Промокоды'!$E$2:$F$8,2,0),"")</f>
        <v/>
      </c>
      <c r="K1429" s="10" t="str">
        <f>IFNA(VLOOKUP($H1429,'Промокоды'!$A$2:$C$115,3,0),"")</f>
        <v/>
      </c>
      <c r="L1429" s="13">
        <f t="shared" si="2"/>
        <v>0</v>
      </c>
      <c r="M1429" s="14">
        <v>3500.0</v>
      </c>
      <c r="N1429" s="14">
        <f t="shared" si="3"/>
        <v>3500</v>
      </c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  <c r="Z1429" s="9"/>
      <c r="AA1429" s="9"/>
      <c r="AB1429" s="9"/>
      <c r="AC1429" s="9"/>
    </row>
    <row r="1430" ht="15.75" customHeight="1">
      <c r="A1430" s="10">
        <v>1429.0</v>
      </c>
      <c r="B1430" s="10" t="s">
        <v>15</v>
      </c>
      <c r="C1430" s="10" t="str">
        <f>VLOOKUP($E1430,'Определяем вид'!$A$2:$B$16,2,0)</f>
        <v>Услуга</v>
      </c>
      <c r="D1430" s="10" t="s">
        <v>19</v>
      </c>
      <c r="E1430" s="10" t="s">
        <v>17</v>
      </c>
      <c r="F1430" s="11">
        <v>45706.0</v>
      </c>
      <c r="G1430" s="12">
        <f t="shared" si="1"/>
        <v>2</v>
      </c>
      <c r="H1430" s="10"/>
      <c r="I1430" s="10" t="str">
        <f>IFNA(VLOOKUP($H1430,'Промокоды'!$A$2:$B$115,2,0),"")</f>
        <v/>
      </c>
      <c r="J1430" s="10" t="str">
        <f>IFNA(VLOOKUP($I1430,'Промокоды'!$E$2:$F$8,2,0),"")</f>
        <v/>
      </c>
      <c r="K1430" s="10" t="str">
        <f>IFNA(VLOOKUP($H1430,'Промокоды'!$A$2:$C$115,3,0),"")</f>
        <v/>
      </c>
      <c r="L1430" s="13">
        <f t="shared" si="2"/>
        <v>0</v>
      </c>
      <c r="M1430" s="14">
        <v>4500.0</v>
      </c>
      <c r="N1430" s="14">
        <f t="shared" si="3"/>
        <v>4500</v>
      </c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  <c r="AA1430" s="9"/>
      <c r="AB1430" s="9"/>
      <c r="AC1430" s="9"/>
    </row>
    <row r="1431" ht="15.75" customHeight="1">
      <c r="A1431" s="10">
        <v>1430.0</v>
      </c>
      <c r="B1431" s="10" t="s">
        <v>15</v>
      </c>
      <c r="C1431" s="10" t="str">
        <f>VLOOKUP($E1431,'Определяем вид'!$A$2:$B$16,2,0)</f>
        <v>Услуга</v>
      </c>
      <c r="D1431" s="10" t="s">
        <v>16</v>
      </c>
      <c r="E1431" s="10" t="s">
        <v>17</v>
      </c>
      <c r="F1431" s="11">
        <v>45706.0</v>
      </c>
      <c r="G1431" s="12">
        <f t="shared" si="1"/>
        <v>2</v>
      </c>
      <c r="H1431" s="10"/>
      <c r="I1431" s="10" t="str">
        <f>IFNA(VLOOKUP($H1431,'Промокоды'!$A$2:$B$115,2,0),"")</f>
        <v/>
      </c>
      <c r="J1431" s="10" t="str">
        <f>IFNA(VLOOKUP($I1431,'Промокоды'!$E$2:$F$8,2,0),"")</f>
        <v/>
      </c>
      <c r="K1431" s="10" t="str">
        <f>IFNA(VLOOKUP($H1431,'Промокоды'!$A$2:$C$115,3,0),"")</f>
        <v/>
      </c>
      <c r="L1431" s="13">
        <f t="shared" si="2"/>
        <v>0</v>
      </c>
      <c r="M1431" s="14">
        <v>4500.0</v>
      </c>
      <c r="N1431" s="14">
        <f t="shared" si="3"/>
        <v>4500</v>
      </c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  <c r="Z1431" s="9"/>
      <c r="AA1431" s="9"/>
      <c r="AB1431" s="9"/>
      <c r="AC1431" s="9"/>
    </row>
    <row r="1432" ht="15.75" customHeight="1">
      <c r="A1432" s="10">
        <v>1431.0</v>
      </c>
      <c r="B1432" s="10" t="s">
        <v>15</v>
      </c>
      <c r="C1432" s="10" t="str">
        <f>VLOOKUP($E1432,'Определяем вид'!$A$2:$B$16,2,0)</f>
        <v>Товар</v>
      </c>
      <c r="D1432" s="10" t="s">
        <v>16</v>
      </c>
      <c r="E1432" s="10" t="s">
        <v>28</v>
      </c>
      <c r="F1432" s="11">
        <v>45707.0</v>
      </c>
      <c r="G1432" s="12">
        <f t="shared" si="1"/>
        <v>2</v>
      </c>
      <c r="H1432" s="10"/>
      <c r="I1432" s="10" t="str">
        <f>IFNA(VLOOKUP($H1432,'Промокоды'!$A$2:$B$115,2,0),"")</f>
        <v/>
      </c>
      <c r="J1432" s="10" t="str">
        <f>IFNA(VLOOKUP($I1432,'Промокоды'!$E$2:$F$8,2,0),"")</f>
        <v/>
      </c>
      <c r="K1432" s="10" t="str">
        <f>IFNA(VLOOKUP($H1432,'Промокоды'!$A$2:$C$115,3,0),"")</f>
        <v/>
      </c>
      <c r="L1432" s="13">
        <f t="shared" si="2"/>
        <v>0</v>
      </c>
      <c r="M1432" s="14">
        <v>300.0</v>
      </c>
      <c r="N1432" s="14">
        <f t="shared" si="3"/>
        <v>300</v>
      </c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</row>
    <row r="1433" ht="15.75" customHeight="1">
      <c r="A1433" s="10">
        <v>1432.0</v>
      </c>
      <c r="B1433" s="10" t="s">
        <v>15</v>
      </c>
      <c r="C1433" s="10" t="str">
        <f>VLOOKUP($E1433,'Определяем вид'!$A$2:$B$16,2,0)</f>
        <v>Услуга</v>
      </c>
      <c r="D1433" s="10" t="s">
        <v>16</v>
      </c>
      <c r="E1433" s="10" t="s">
        <v>17</v>
      </c>
      <c r="F1433" s="11">
        <v>45707.0</v>
      </c>
      <c r="G1433" s="12">
        <f t="shared" si="1"/>
        <v>2</v>
      </c>
      <c r="H1433" s="10"/>
      <c r="I1433" s="10" t="str">
        <f>IFNA(VLOOKUP($H1433,'Промокоды'!$A$2:$B$115,2,0),"")</f>
        <v/>
      </c>
      <c r="J1433" s="10" t="str">
        <f>IFNA(VLOOKUP($I1433,'Промокоды'!$E$2:$F$8,2,0),"")</f>
        <v/>
      </c>
      <c r="K1433" s="10" t="str">
        <f>IFNA(VLOOKUP($H1433,'Промокоды'!$A$2:$C$115,3,0),"")</f>
        <v/>
      </c>
      <c r="L1433" s="13">
        <f t="shared" si="2"/>
        <v>0</v>
      </c>
      <c r="M1433" s="14">
        <v>4500.0</v>
      </c>
      <c r="N1433" s="14">
        <f t="shared" si="3"/>
        <v>4500</v>
      </c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  <c r="Z1433" s="9"/>
      <c r="AA1433" s="9"/>
      <c r="AB1433" s="9"/>
      <c r="AC1433" s="9"/>
    </row>
    <row r="1434" ht="15.75" customHeight="1">
      <c r="A1434" s="10">
        <v>1433.0</v>
      </c>
      <c r="B1434" s="10" t="s">
        <v>15</v>
      </c>
      <c r="C1434" s="10" t="str">
        <f>VLOOKUP($E1434,'Определяем вид'!$A$2:$B$16,2,0)</f>
        <v>Услуга</v>
      </c>
      <c r="D1434" s="10" t="s">
        <v>16</v>
      </c>
      <c r="E1434" s="10" t="s">
        <v>17</v>
      </c>
      <c r="F1434" s="11">
        <v>45707.0</v>
      </c>
      <c r="G1434" s="12">
        <f t="shared" si="1"/>
        <v>2</v>
      </c>
      <c r="H1434" s="10"/>
      <c r="I1434" s="10" t="str">
        <f>IFNA(VLOOKUP($H1434,'Промокоды'!$A$2:$B$115,2,0),"")</f>
        <v/>
      </c>
      <c r="J1434" s="10" t="str">
        <f>IFNA(VLOOKUP($I1434,'Промокоды'!$E$2:$F$8,2,0),"")</f>
        <v/>
      </c>
      <c r="K1434" s="10" t="str">
        <f>IFNA(VLOOKUP($H1434,'Промокоды'!$A$2:$C$115,3,0),"")</f>
        <v/>
      </c>
      <c r="L1434" s="13">
        <f t="shared" si="2"/>
        <v>0</v>
      </c>
      <c r="M1434" s="14">
        <v>4500.0</v>
      </c>
      <c r="N1434" s="14">
        <f t="shared" si="3"/>
        <v>4500</v>
      </c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  <c r="AA1434" s="9"/>
      <c r="AB1434" s="9"/>
      <c r="AC1434" s="9"/>
    </row>
    <row r="1435" ht="15.75" customHeight="1">
      <c r="A1435" s="10">
        <v>1434.0</v>
      </c>
      <c r="B1435" s="10" t="s">
        <v>15</v>
      </c>
      <c r="C1435" s="10" t="str">
        <f>VLOOKUP($E1435,'Определяем вид'!$A$2:$B$16,2,0)</f>
        <v>Услуга</v>
      </c>
      <c r="D1435" s="10" t="s">
        <v>16</v>
      </c>
      <c r="E1435" s="10" t="s">
        <v>21</v>
      </c>
      <c r="F1435" s="11">
        <v>45707.0</v>
      </c>
      <c r="G1435" s="12">
        <f t="shared" si="1"/>
        <v>2</v>
      </c>
      <c r="H1435" s="10"/>
      <c r="I1435" s="10" t="str">
        <f>IFNA(VLOOKUP($H1435,'Промокоды'!$A$2:$B$115,2,0),"")</f>
        <v/>
      </c>
      <c r="J1435" s="10" t="str">
        <f>IFNA(VLOOKUP($I1435,'Промокоды'!$E$2:$F$8,2,0),"")</f>
        <v/>
      </c>
      <c r="K1435" s="10" t="str">
        <f>IFNA(VLOOKUP($H1435,'Промокоды'!$A$2:$C$115,3,0),"")</f>
        <v/>
      </c>
      <c r="L1435" s="13">
        <f t="shared" si="2"/>
        <v>0</v>
      </c>
      <c r="M1435" s="14">
        <v>5500.0</v>
      </c>
      <c r="N1435" s="14">
        <f t="shared" si="3"/>
        <v>5500</v>
      </c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  <c r="Z1435" s="9"/>
      <c r="AA1435" s="9"/>
      <c r="AB1435" s="9"/>
      <c r="AC1435" s="9"/>
    </row>
    <row r="1436" ht="15.75" customHeight="1">
      <c r="A1436" s="10">
        <v>1435.0</v>
      </c>
      <c r="B1436" s="10" t="s">
        <v>15</v>
      </c>
      <c r="C1436" s="10" t="str">
        <f>VLOOKUP($E1436,'Определяем вид'!$A$2:$B$16,2,0)</f>
        <v>Услуга</v>
      </c>
      <c r="D1436" s="10" t="s">
        <v>19</v>
      </c>
      <c r="E1436" s="10" t="s">
        <v>21</v>
      </c>
      <c r="F1436" s="11">
        <v>45707.0</v>
      </c>
      <c r="G1436" s="12">
        <f t="shared" si="1"/>
        <v>2</v>
      </c>
      <c r="H1436" s="10"/>
      <c r="I1436" s="10" t="str">
        <f>IFNA(VLOOKUP($H1436,'Промокоды'!$A$2:$B$115,2,0),"")</f>
        <v/>
      </c>
      <c r="J1436" s="10" t="str">
        <f>IFNA(VLOOKUP($I1436,'Промокоды'!$E$2:$F$8,2,0),"")</f>
        <v/>
      </c>
      <c r="K1436" s="10" t="str">
        <f>IFNA(VLOOKUP($H1436,'Промокоды'!$A$2:$C$115,3,0),"")</f>
        <v/>
      </c>
      <c r="L1436" s="13">
        <f t="shared" si="2"/>
        <v>0</v>
      </c>
      <c r="M1436" s="14">
        <v>5500.0</v>
      </c>
      <c r="N1436" s="14">
        <f t="shared" si="3"/>
        <v>5500</v>
      </c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  <c r="AA1436" s="9"/>
      <c r="AB1436" s="9"/>
      <c r="AC1436" s="9"/>
    </row>
    <row r="1437" ht="15.75" customHeight="1">
      <c r="A1437" s="10">
        <v>1436.0</v>
      </c>
      <c r="B1437" s="10" t="s">
        <v>15</v>
      </c>
      <c r="C1437" s="10" t="str">
        <f>VLOOKUP($E1437,'Определяем вид'!$A$2:$B$16,2,0)</f>
        <v>Услуга</v>
      </c>
      <c r="D1437" s="10" t="s">
        <v>16</v>
      </c>
      <c r="E1437" s="10" t="s">
        <v>21</v>
      </c>
      <c r="F1437" s="11">
        <v>45707.0</v>
      </c>
      <c r="G1437" s="12">
        <f t="shared" si="1"/>
        <v>2</v>
      </c>
      <c r="H1437" s="10"/>
      <c r="I1437" s="10" t="str">
        <f>IFNA(VLOOKUP($H1437,'Промокоды'!$A$2:$B$115,2,0),"")</f>
        <v/>
      </c>
      <c r="J1437" s="10" t="str">
        <f>IFNA(VLOOKUP($I1437,'Промокоды'!$E$2:$F$8,2,0),"")</f>
        <v/>
      </c>
      <c r="K1437" s="10" t="str">
        <f>IFNA(VLOOKUP($H1437,'Промокоды'!$A$2:$C$115,3,0),"")</f>
        <v/>
      </c>
      <c r="L1437" s="13">
        <f t="shared" si="2"/>
        <v>0</v>
      </c>
      <c r="M1437" s="14">
        <v>5500.0</v>
      </c>
      <c r="N1437" s="14">
        <f t="shared" si="3"/>
        <v>5500</v>
      </c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  <c r="Z1437" s="9"/>
      <c r="AA1437" s="9"/>
      <c r="AB1437" s="9"/>
      <c r="AC1437" s="9"/>
    </row>
    <row r="1438" ht="15.75" customHeight="1">
      <c r="A1438" s="10">
        <v>1437.0</v>
      </c>
      <c r="B1438" s="10" t="s">
        <v>25</v>
      </c>
      <c r="C1438" s="10" t="str">
        <f>VLOOKUP($E1438,'Определяем вид'!$A$2:$B$16,2,0)</f>
        <v>Товар</v>
      </c>
      <c r="D1438" s="10" t="s">
        <v>19</v>
      </c>
      <c r="E1438" s="10" t="s">
        <v>30</v>
      </c>
      <c r="F1438" s="11">
        <v>45707.0</v>
      </c>
      <c r="G1438" s="12">
        <f t="shared" si="1"/>
        <v>2</v>
      </c>
      <c r="H1438" s="10"/>
      <c r="I1438" s="10" t="str">
        <f>IFNA(VLOOKUP($H1438,'Промокоды'!$A$2:$B$115,2,0),"")</f>
        <v/>
      </c>
      <c r="J1438" s="10" t="str">
        <f>IFNA(VLOOKUP($I1438,'Промокоды'!$E$2:$F$8,2,0),"")</f>
        <v/>
      </c>
      <c r="K1438" s="10" t="str">
        <f>IFNA(VLOOKUP($H1438,'Промокоды'!$A$2:$C$115,3,0),"")</f>
        <v/>
      </c>
      <c r="L1438" s="13">
        <f t="shared" si="2"/>
        <v>0</v>
      </c>
      <c r="M1438" s="14">
        <v>300.0</v>
      </c>
      <c r="N1438" s="14">
        <f t="shared" si="3"/>
        <v>300</v>
      </c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  <c r="AA1438" s="9"/>
      <c r="AB1438" s="9"/>
      <c r="AC1438" s="9"/>
    </row>
    <row r="1439" ht="15.75" customHeight="1">
      <c r="A1439" s="10">
        <v>1438.0</v>
      </c>
      <c r="B1439" s="10" t="s">
        <v>15</v>
      </c>
      <c r="C1439" s="10" t="str">
        <f>VLOOKUP($E1439,'Определяем вид'!$A$2:$B$16,2,0)</f>
        <v>Услуга</v>
      </c>
      <c r="D1439" s="10" t="s">
        <v>16</v>
      </c>
      <c r="E1439" s="10" t="s">
        <v>17</v>
      </c>
      <c r="F1439" s="11">
        <v>45707.0</v>
      </c>
      <c r="G1439" s="12">
        <f t="shared" si="1"/>
        <v>2</v>
      </c>
      <c r="H1439" s="10" t="s">
        <v>64</v>
      </c>
      <c r="I1439" s="10">
        <f>IFNA(VLOOKUP($H1439,'Промокоды'!$A$2:$B$115,2,0),"")</f>
        <v>5</v>
      </c>
      <c r="J1439" s="10" t="str">
        <f>IFNA(VLOOKUP($I1439,'Промокоды'!$E$2:$F$8,2,0),"")</f>
        <v>Посты в VK</v>
      </c>
      <c r="K1439" s="10">
        <f>IFNA(VLOOKUP($H1439,'Промокоды'!$A$2:$C$115,3,0),"")</f>
        <v>0.15</v>
      </c>
      <c r="L1439" s="13">
        <f t="shared" si="2"/>
        <v>675</v>
      </c>
      <c r="M1439" s="14">
        <v>4500.0</v>
      </c>
      <c r="N1439" s="14">
        <f t="shared" si="3"/>
        <v>3825</v>
      </c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  <c r="Z1439" s="9"/>
      <c r="AA1439" s="9"/>
      <c r="AB1439" s="9"/>
      <c r="AC1439" s="9"/>
    </row>
    <row r="1440" ht="15.75" customHeight="1">
      <c r="A1440" s="10">
        <v>1439.0</v>
      </c>
      <c r="B1440" s="10" t="s">
        <v>15</v>
      </c>
      <c r="C1440" s="10" t="str">
        <f>VLOOKUP($E1440,'Определяем вид'!$A$2:$B$16,2,0)</f>
        <v>Услуга</v>
      </c>
      <c r="D1440" s="10" t="s">
        <v>16</v>
      </c>
      <c r="E1440" s="10" t="s">
        <v>17</v>
      </c>
      <c r="F1440" s="11">
        <v>45707.0</v>
      </c>
      <c r="G1440" s="12">
        <f t="shared" si="1"/>
        <v>2</v>
      </c>
      <c r="H1440" s="10"/>
      <c r="I1440" s="10" t="str">
        <f>IFNA(VLOOKUP($H1440,'Промокоды'!$A$2:$B$115,2,0),"")</f>
        <v/>
      </c>
      <c r="J1440" s="10" t="str">
        <f>IFNA(VLOOKUP($I1440,'Промокоды'!$E$2:$F$8,2,0),"")</f>
        <v/>
      </c>
      <c r="K1440" s="10" t="str">
        <f>IFNA(VLOOKUP($H1440,'Промокоды'!$A$2:$C$115,3,0),"")</f>
        <v/>
      </c>
      <c r="L1440" s="13">
        <f t="shared" si="2"/>
        <v>0</v>
      </c>
      <c r="M1440" s="14">
        <v>4500.0</v>
      </c>
      <c r="N1440" s="14">
        <f t="shared" si="3"/>
        <v>4500</v>
      </c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  <c r="AA1440" s="9"/>
      <c r="AB1440" s="9"/>
      <c r="AC1440" s="9"/>
    </row>
    <row r="1441" ht="15.75" customHeight="1">
      <c r="A1441" s="10">
        <v>1440.0</v>
      </c>
      <c r="B1441" s="10" t="s">
        <v>15</v>
      </c>
      <c r="C1441" s="10" t="str">
        <f>VLOOKUP($E1441,'Определяем вид'!$A$2:$B$16,2,0)</f>
        <v>Услуга</v>
      </c>
      <c r="D1441" s="10" t="s">
        <v>16</v>
      </c>
      <c r="E1441" s="10" t="s">
        <v>17</v>
      </c>
      <c r="F1441" s="11">
        <v>45707.0</v>
      </c>
      <c r="G1441" s="12">
        <f t="shared" si="1"/>
        <v>2</v>
      </c>
      <c r="H1441" s="10"/>
      <c r="I1441" s="10" t="str">
        <f>IFNA(VLOOKUP($H1441,'Промокоды'!$A$2:$B$115,2,0),"")</f>
        <v/>
      </c>
      <c r="J1441" s="10" t="str">
        <f>IFNA(VLOOKUP($I1441,'Промокоды'!$E$2:$F$8,2,0),"")</f>
        <v/>
      </c>
      <c r="K1441" s="10" t="str">
        <f>IFNA(VLOOKUP($H1441,'Промокоды'!$A$2:$C$115,3,0),"")</f>
        <v/>
      </c>
      <c r="L1441" s="13">
        <f t="shared" si="2"/>
        <v>0</v>
      </c>
      <c r="M1441" s="14">
        <v>4500.0</v>
      </c>
      <c r="N1441" s="14">
        <f t="shared" si="3"/>
        <v>4500</v>
      </c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  <c r="Z1441" s="9"/>
      <c r="AA1441" s="9"/>
      <c r="AB1441" s="9"/>
      <c r="AC1441" s="9"/>
    </row>
    <row r="1442" ht="15.75" customHeight="1">
      <c r="A1442" s="10">
        <v>1441.0</v>
      </c>
      <c r="B1442" s="10" t="s">
        <v>15</v>
      </c>
      <c r="C1442" s="10" t="str">
        <f>VLOOKUP($E1442,'Определяем вид'!$A$2:$B$16,2,0)</f>
        <v>Услуга</v>
      </c>
      <c r="D1442" s="10" t="s">
        <v>16</v>
      </c>
      <c r="E1442" s="10" t="s">
        <v>18</v>
      </c>
      <c r="F1442" s="11">
        <v>45707.0</v>
      </c>
      <c r="G1442" s="12">
        <f t="shared" si="1"/>
        <v>2</v>
      </c>
      <c r="H1442" s="10"/>
      <c r="I1442" s="10" t="str">
        <f>IFNA(VLOOKUP($H1442,'Промокоды'!$A$2:$B$115,2,0),"")</f>
        <v/>
      </c>
      <c r="J1442" s="10" t="str">
        <f>IFNA(VLOOKUP($I1442,'Промокоды'!$E$2:$F$8,2,0),"")</f>
        <v/>
      </c>
      <c r="K1442" s="10" t="str">
        <f>IFNA(VLOOKUP($H1442,'Промокоды'!$A$2:$C$115,3,0),"")</f>
        <v/>
      </c>
      <c r="L1442" s="13">
        <f t="shared" si="2"/>
        <v>0</v>
      </c>
      <c r="M1442" s="14">
        <v>3500.0</v>
      </c>
      <c r="N1442" s="14">
        <f t="shared" si="3"/>
        <v>3500</v>
      </c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  <c r="AA1442" s="9"/>
      <c r="AB1442" s="9"/>
      <c r="AC1442" s="9"/>
    </row>
    <row r="1443" ht="15.75" customHeight="1">
      <c r="A1443" s="10">
        <v>1442.0</v>
      </c>
      <c r="B1443" s="10" t="s">
        <v>15</v>
      </c>
      <c r="C1443" s="10" t="str">
        <f>VLOOKUP($E1443,'Определяем вид'!$A$2:$B$16,2,0)</f>
        <v>Услуга</v>
      </c>
      <c r="D1443" s="10" t="s">
        <v>19</v>
      </c>
      <c r="E1443" s="10" t="s">
        <v>21</v>
      </c>
      <c r="F1443" s="11">
        <v>45707.0</v>
      </c>
      <c r="G1443" s="12">
        <f t="shared" si="1"/>
        <v>2</v>
      </c>
      <c r="H1443" s="10"/>
      <c r="I1443" s="10" t="str">
        <f>IFNA(VLOOKUP($H1443,'Промокоды'!$A$2:$B$115,2,0),"")</f>
        <v/>
      </c>
      <c r="J1443" s="10" t="str">
        <f>IFNA(VLOOKUP($I1443,'Промокоды'!$E$2:$F$8,2,0),"")</f>
        <v/>
      </c>
      <c r="K1443" s="10" t="str">
        <f>IFNA(VLOOKUP($H1443,'Промокоды'!$A$2:$C$115,3,0),"")</f>
        <v/>
      </c>
      <c r="L1443" s="13">
        <f t="shared" si="2"/>
        <v>0</v>
      </c>
      <c r="M1443" s="14">
        <v>5500.0</v>
      </c>
      <c r="N1443" s="14">
        <f t="shared" si="3"/>
        <v>5500</v>
      </c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  <c r="Z1443" s="9"/>
      <c r="AA1443" s="9"/>
      <c r="AB1443" s="9"/>
      <c r="AC1443" s="9"/>
    </row>
    <row r="1444" ht="15.75" customHeight="1">
      <c r="A1444" s="10">
        <v>1443.0</v>
      </c>
      <c r="B1444" s="10" t="s">
        <v>15</v>
      </c>
      <c r="C1444" s="10" t="str">
        <f>VLOOKUP($E1444,'Определяем вид'!$A$2:$B$16,2,0)</f>
        <v>Услуга</v>
      </c>
      <c r="D1444" s="10" t="s">
        <v>19</v>
      </c>
      <c r="E1444" s="10" t="s">
        <v>21</v>
      </c>
      <c r="F1444" s="11">
        <v>45707.0</v>
      </c>
      <c r="G1444" s="12">
        <f t="shared" si="1"/>
        <v>2</v>
      </c>
      <c r="H1444" s="10"/>
      <c r="I1444" s="10" t="str">
        <f>IFNA(VLOOKUP($H1444,'Промокоды'!$A$2:$B$115,2,0),"")</f>
        <v/>
      </c>
      <c r="J1444" s="10" t="str">
        <f>IFNA(VLOOKUP($I1444,'Промокоды'!$E$2:$F$8,2,0),"")</f>
        <v/>
      </c>
      <c r="K1444" s="10" t="str">
        <f>IFNA(VLOOKUP($H1444,'Промокоды'!$A$2:$C$115,3,0),"")</f>
        <v/>
      </c>
      <c r="L1444" s="13">
        <f t="shared" si="2"/>
        <v>0</v>
      </c>
      <c r="M1444" s="14">
        <v>5500.0</v>
      </c>
      <c r="N1444" s="14">
        <f t="shared" si="3"/>
        <v>5500</v>
      </c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  <c r="AA1444" s="9"/>
      <c r="AB1444" s="9"/>
      <c r="AC1444" s="9"/>
    </row>
    <row r="1445" ht="15.75" customHeight="1">
      <c r="A1445" s="10">
        <v>1444.0</v>
      </c>
      <c r="B1445" s="10" t="s">
        <v>15</v>
      </c>
      <c r="C1445" s="10" t="str">
        <f>VLOOKUP($E1445,'Определяем вид'!$A$2:$B$16,2,0)</f>
        <v>Услуга</v>
      </c>
      <c r="D1445" s="10" t="s">
        <v>16</v>
      </c>
      <c r="E1445" s="10" t="s">
        <v>18</v>
      </c>
      <c r="F1445" s="11">
        <v>45707.0</v>
      </c>
      <c r="G1445" s="12">
        <f t="shared" si="1"/>
        <v>2</v>
      </c>
      <c r="H1445" s="10"/>
      <c r="I1445" s="10" t="str">
        <f>IFNA(VLOOKUP($H1445,'Промокоды'!$A$2:$B$115,2,0),"")</f>
        <v/>
      </c>
      <c r="J1445" s="10" t="str">
        <f>IFNA(VLOOKUP($I1445,'Промокоды'!$E$2:$F$8,2,0),"")</f>
        <v/>
      </c>
      <c r="K1445" s="10" t="str">
        <f>IFNA(VLOOKUP($H1445,'Промокоды'!$A$2:$C$115,3,0),"")</f>
        <v/>
      </c>
      <c r="L1445" s="13">
        <f t="shared" si="2"/>
        <v>0</v>
      </c>
      <c r="M1445" s="14">
        <v>3500.0</v>
      </c>
      <c r="N1445" s="14">
        <f t="shared" si="3"/>
        <v>3500</v>
      </c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  <c r="Z1445" s="9"/>
      <c r="AA1445" s="9"/>
      <c r="AB1445" s="9"/>
      <c r="AC1445" s="9"/>
    </row>
    <row r="1446" ht="15.75" customHeight="1">
      <c r="A1446" s="10">
        <v>1445.0</v>
      </c>
      <c r="B1446" s="10" t="s">
        <v>15</v>
      </c>
      <c r="C1446" s="10" t="str">
        <f>VLOOKUP($E1446,'Определяем вид'!$A$2:$B$16,2,0)</f>
        <v>Услуга</v>
      </c>
      <c r="D1446" s="10" t="s">
        <v>16</v>
      </c>
      <c r="E1446" s="10" t="s">
        <v>18</v>
      </c>
      <c r="F1446" s="11">
        <v>45707.0</v>
      </c>
      <c r="G1446" s="12">
        <f t="shared" si="1"/>
        <v>2</v>
      </c>
      <c r="H1446" s="10"/>
      <c r="I1446" s="10" t="str">
        <f>IFNA(VLOOKUP($H1446,'Промокоды'!$A$2:$B$115,2,0),"")</f>
        <v/>
      </c>
      <c r="J1446" s="10" t="str">
        <f>IFNA(VLOOKUP($I1446,'Промокоды'!$E$2:$F$8,2,0),"")</f>
        <v/>
      </c>
      <c r="K1446" s="10" t="str">
        <f>IFNA(VLOOKUP($H1446,'Промокоды'!$A$2:$C$115,3,0),"")</f>
        <v/>
      </c>
      <c r="L1446" s="13">
        <f t="shared" si="2"/>
        <v>0</v>
      </c>
      <c r="M1446" s="14">
        <v>3500.0</v>
      </c>
      <c r="N1446" s="14">
        <f t="shared" si="3"/>
        <v>3500</v>
      </c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  <c r="AA1446" s="9"/>
      <c r="AB1446" s="9"/>
      <c r="AC1446" s="9"/>
    </row>
    <row r="1447" ht="15.75" customHeight="1">
      <c r="A1447" s="10">
        <v>1446.0</v>
      </c>
      <c r="B1447" s="10" t="s">
        <v>15</v>
      </c>
      <c r="C1447" s="10" t="str">
        <f>VLOOKUP($E1447,'Определяем вид'!$A$2:$B$16,2,0)</f>
        <v>Услуга</v>
      </c>
      <c r="D1447" s="10" t="s">
        <v>16</v>
      </c>
      <c r="E1447" s="10" t="s">
        <v>18</v>
      </c>
      <c r="F1447" s="11">
        <v>45707.0</v>
      </c>
      <c r="G1447" s="12">
        <f t="shared" si="1"/>
        <v>2</v>
      </c>
      <c r="H1447" s="10"/>
      <c r="I1447" s="10" t="str">
        <f>IFNA(VLOOKUP($H1447,'Промокоды'!$A$2:$B$115,2,0),"")</f>
        <v/>
      </c>
      <c r="J1447" s="10" t="str">
        <f>IFNA(VLOOKUP($I1447,'Промокоды'!$E$2:$F$8,2,0),"")</f>
        <v/>
      </c>
      <c r="K1447" s="10" t="str">
        <f>IFNA(VLOOKUP($H1447,'Промокоды'!$A$2:$C$115,3,0),"")</f>
        <v/>
      </c>
      <c r="L1447" s="13">
        <f t="shared" si="2"/>
        <v>0</v>
      </c>
      <c r="M1447" s="14">
        <v>3500.0</v>
      </c>
      <c r="N1447" s="14">
        <f t="shared" si="3"/>
        <v>3500</v>
      </c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  <c r="Z1447" s="9"/>
      <c r="AA1447" s="9"/>
      <c r="AB1447" s="9"/>
      <c r="AC1447" s="9"/>
    </row>
    <row r="1448" ht="15.75" customHeight="1">
      <c r="A1448" s="10">
        <v>1447.0</v>
      </c>
      <c r="B1448" s="10" t="s">
        <v>15</v>
      </c>
      <c r="C1448" s="10" t="str">
        <f>VLOOKUP($E1448,'Определяем вид'!$A$2:$B$16,2,0)</f>
        <v>Услуга</v>
      </c>
      <c r="D1448" s="10" t="s">
        <v>16</v>
      </c>
      <c r="E1448" s="10" t="s">
        <v>17</v>
      </c>
      <c r="F1448" s="11">
        <v>45707.0</v>
      </c>
      <c r="G1448" s="12">
        <f t="shared" si="1"/>
        <v>2</v>
      </c>
      <c r="H1448" s="10"/>
      <c r="I1448" s="10" t="str">
        <f>IFNA(VLOOKUP($H1448,'Промокоды'!$A$2:$B$115,2,0),"")</f>
        <v/>
      </c>
      <c r="J1448" s="10" t="str">
        <f>IFNA(VLOOKUP($I1448,'Промокоды'!$E$2:$F$8,2,0),"")</f>
        <v/>
      </c>
      <c r="K1448" s="10" t="str">
        <f>IFNA(VLOOKUP($H1448,'Промокоды'!$A$2:$C$115,3,0),"")</f>
        <v/>
      </c>
      <c r="L1448" s="13">
        <f t="shared" si="2"/>
        <v>0</v>
      </c>
      <c r="M1448" s="14">
        <v>4500.0</v>
      </c>
      <c r="N1448" s="14">
        <f t="shared" si="3"/>
        <v>4500</v>
      </c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  <c r="AA1448" s="9"/>
      <c r="AB1448" s="9"/>
      <c r="AC1448" s="9"/>
    </row>
    <row r="1449" ht="15.75" customHeight="1">
      <c r="A1449" s="10">
        <v>1448.0</v>
      </c>
      <c r="B1449" s="10" t="s">
        <v>15</v>
      </c>
      <c r="C1449" s="10" t="str">
        <f>VLOOKUP($E1449,'Определяем вид'!$A$2:$B$16,2,0)</f>
        <v>Товар</v>
      </c>
      <c r="D1449" s="10" t="s">
        <v>19</v>
      </c>
      <c r="E1449" s="10" t="s">
        <v>28</v>
      </c>
      <c r="F1449" s="11">
        <v>45707.0</v>
      </c>
      <c r="G1449" s="12">
        <f t="shared" si="1"/>
        <v>2</v>
      </c>
      <c r="H1449" s="10"/>
      <c r="I1449" s="10" t="str">
        <f>IFNA(VLOOKUP($H1449,'Промокоды'!$A$2:$B$115,2,0),"")</f>
        <v/>
      </c>
      <c r="J1449" s="10" t="str">
        <f>IFNA(VLOOKUP($I1449,'Промокоды'!$E$2:$F$8,2,0),"")</f>
        <v/>
      </c>
      <c r="K1449" s="10" t="str">
        <f>IFNA(VLOOKUP($H1449,'Промокоды'!$A$2:$C$115,3,0),"")</f>
        <v/>
      </c>
      <c r="L1449" s="13">
        <f t="shared" si="2"/>
        <v>0</v>
      </c>
      <c r="M1449" s="14">
        <v>300.0</v>
      </c>
      <c r="N1449" s="14">
        <f t="shared" si="3"/>
        <v>300</v>
      </c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  <c r="Z1449" s="9"/>
      <c r="AA1449" s="9"/>
      <c r="AB1449" s="9"/>
      <c r="AC1449" s="9"/>
    </row>
    <row r="1450" ht="15.75" customHeight="1">
      <c r="A1450" s="10">
        <v>1449.0</v>
      </c>
      <c r="B1450" s="10" t="s">
        <v>15</v>
      </c>
      <c r="C1450" s="10" t="str">
        <f>VLOOKUP($E1450,'Определяем вид'!$A$2:$B$16,2,0)</f>
        <v>Услуга</v>
      </c>
      <c r="D1450" s="10" t="s">
        <v>16</v>
      </c>
      <c r="E1450" s="10" t="s">
        <v>18</v>
      </c>
      <c r="F1450" s="11">
        <v>45707.0</v>
      </c>
      <c r="G1450" s="12">
        <f t="shared" si="1"/>
        <v>2</v>
      </c>
      <c r="H1450" s="10"/>
      <c r="I1450" s="10" t="str">
        <f>IFNA(VLOOKUP($H1450,'Промокоды'!$A$2:$B$115,2,0),"")</f>
        <v/>
      </c>
      <c r="J1450" s="10" t="str">
        <f>IFNA(VLOOKUP($I1450,'Промокоды'!$E$2:$F$8,2,0),"")</f>
        <v/>
      </c>
      <c r="K1450" s="10" t="str">
        <f>IFNA(VLOOKUP($H1450,'Промокоды'!$A$2:$C$115,3,0),"")</f>
        <v/>
      </c>
      <c r="L1450" s="13">
        <f t="shared" si="2"/>
        <v>0</v>
      </c>
      <c r="M1450" s="14">
        <v>3500.0</v>
      </c>
      <c r="N1450" s="14">
        <f t="shared" si="3"/>
        <v>3500</v>
      </c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  <c r="AA1450" s="9"/>
      <c r="AB1450" s="9"/>
      <c r="AC1450" s="9"/>
    </row>
    <row r="1451" ht="15.75" customHeight="1">
      <c r="A1451" s="10">
        <v>1450.0</v>
      </c>
      <c r="B1451" s="10" t="s">
        <v>15</v>
      </c>
      <c r="C1451" s="10" t="str">
        <f>VLOOKUP($E1451,'Определяем вид'!$A$2:$B$16,2,0)</f>
        <v>Товар</v>
      </c>
      <c r="D1451" s="10" t="s">
        <v>16</v>
      </c>
      <c r="E1451" s="10" t="s">
        <v>23</v>
      </c>
      <c r="F1451" s="11">
        <v>45707.0</v>
      </c>
      <c r="G1451" s="12">
        <f t="shared" si="1"/>
        <v>2</v>
      </c>
      <c r="H1451" s="10"/>
      <c r="I1451" s="10" t="str">
        <f>IFNA(VLOOKUP($H1451,'Промокоды'!$A$2:$B$115,2,0),"")</f>
        <v/>
      </c>
      <c r="J1451" s="10" t="str">
        <f>IFNA(VLOOKUP($I1451,'Промокоды'!$E$2:$F$8,2,0),"")</f>
        <v/>
      </c>
      <c r="K1451" s="10" t="str">
        <f>IFNA(VLOOKUP($H1451,'Промокоды'!$A$2:$C$115,3,0),"")</f>
        <v/>
      </c>
      <c r="L1451" s="13">
        <f t="shared" si="2"/>
        <v>0</v>
      </c>
      <c r="M1451" s="14">
        <v>1000.0</v>
      </c>
      <c r="N1451" s="14">
        <f t="shared" si="3"/>
        <v>1000</v>
      </c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  <c r="Z1451" s="9"/>
      <c r="AA1451" s="9"/>
      <c r="AB1451" s="9"/>
      <c r="AC1451" s="9"/>
    </row>
    <row r="1452" ht="15.75" customHeight="1">
      <c r="A1452" s="10">
        <v>1451.0</v>
      </c>
      <c r="B1452" s="10" t="s">
        <v>15</v>
      </c>
      <c r="C1452" s="10" t="str">
        <f>VLOOKUP($E1452,'Определяем вид'!$A$2:$B$16,2,0)</f>
        <v>Услуга</v>
      </c>
      <c r="D1452" s="10" t="s">
        <v>16</v>
      </c>
      <c r="E1452" s="10" t="s">
        <v>17</v>
      </c>
      <c r="F1452" s="11">
        <v>45707.0</v>
      </c>
      <c r="G1452" s="12">
        <f t="shared" si="1"/>
        <v>2</v>
      </c>
      <c r="H1452" s="10"/>
      <c r="I1452" s="10" t="str">
        <f>IFNA(VLOOKUP($H1452,'Промокоды'!$A$2:$B$115,2,0),"")</f>
        <v/>
      </c>
      <c r="J1452" s="10" t="str">
        <f>IFNA(VLOOKUP($I1452,'Промокоды'!$E$2:$F$8,2,0),"")</f>
        <v/>
      </c>
      <c r="K1452" s="10" t="str">
        <f>IFNA(VLOOKUP($H1452,'Промокоды'!$A$2:$C$115,3,0),"")</f>
        <v/>
      </c>
      <c r="L1452" s="13">
        <f t="shared" si="2"/>
        <v>0</v>
      </c>
      <c r="M1452" s="14">
        <v>4500.0</v>
      </c>
      <c r="N1452" s="14">
        <f t="shared" si="3"/>
        <v>4500</v>
      </c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  <c r="AA1452" s="9"/>
      <c r="AB1452" s="9"/>
      <c r="AC1452" s="9"/>
    </row>
    <row r="1453" ht="15.75" customHeight="1">
      <c r="A1453" s="10">
        <v>1452.0</v>
      </c>
      <c r="B1453" s="10" t="s">
        <v>15</v>
      </c>
      <c r="C1453" s="10" t="str">
        <f>VLOOKUP($E1453,'Определяем вид'!$A$2:$B$16,2,0)</f>
        <v>Услуга</v>
      </c>
      <c r="D1453" s="10" t="s">
        <v>16</v>
      </c>
      <c r="E1453" s="10" t="s">
        <v>21</v>
      </c>
      <c r="F1453" s="11">
        <v>45707.0</v>
      </c>
      <c r="G1453" s="12">
        <f t="shared" si="1"/>
        <v>2</v>
      </c>
      <c r="H1453" s="10"/>
      <c r="I1453" s="10" t="str">
        <f>IFNA(VLOOKUP($H1453,'Промокоды'!$A$2:$B$115,2,0),"")</f>
        <v/>
      </c>
      <c r="J1453" s="10" t="str">
        <f>IFNA(VLOOKUP($I1453,'Промокоды'!$E$2:$F$8,2,0),"")</f>
        <v/>
      </c>
      <c r="K1453" s="10" t="str">
        <f>IFNA(VLOOKUP($H1453,'Промокоды'!$A$2:$C$115,3,0),"")</f>
        <v/>
      </c>
      <c r="L1453" s="13">
        <f t="shared" si="2"/>
        <v>0</v>
      </c>
      <c r="M1453" s="14">
        <v>5500.0</v>
      </c>
      <c r="N1453" s="14">
        <f t="shared" si="3"/>
        <v>5500</v>
      </c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  <c r="Z1453" s="9"/>
      <c r="AA1453" s="9"/>
      <c r="AB1453" s="9"/>
      <c r="AC1453" s="9"/>
    </row>
    <row r="1454" ht="15.75" customHeight="1">
      <c r="A1454" s="10">
        <v>1453.0</v>
      </c>
      <c r="B1454" s="10" t="s">
        <v>15</v>
      </c>
      <c r="C1454" s="10" t="str">
        <f>VLOOKUP($E1454,'Определяем вид'!$A$2:$B$16,2,0)</f>
        <v>Услуга</v>
      </c>
      <c r="D1454" s="10" t="s">
        <v>16</v>
      </c>
      <c r="E1454" s="10" t="s">
        <v>17</v>
      </c>
      <c r="F1454" s="11">
        <v>45707.0</v>
      </c>
      <c r="G1454" s="12">
        <f t="shared" si="1"/>
        <v>2</v>
      </c>
      <c r="H1454" s="10"/>
      <c r="I1454" s="10" t="str">
        <f>IFNA(VLOOKUP($H1454,'Промокоды'!$A$2:$B$115,2,0),"")</f>
        <v/>
      </c>
      <c r="J1454" s="10" t="str">
        <f>IFNA(VLOOKUP($I1454,'Промокоды'!$E$2:$F$8,2,0),"")</f>
        <v/>
      </c>
      <c r="K1454" s="10" t="str">
        <f>IFNA(VLOOKUP($H1454,'Промокоды'!$A$2:$C$115,3,0),"")</f>
        <v/>
      </c>
      <c r="L1454" s="13">
        <f t="shared" si="2"/>
        <v>0</v>
      </c>
      <c r="M1454" s="14">
        <v>4500.0</v>
      </c>
      <c r="N1454" s="14">
        <f t="shared" si="3"/>
        <v>4500</v>
      </c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  <c r="AA1454" s="9"/>
      <c r="AB1454" s="9"/>
      <c r="AC1454" s="9"/>
    </row>
    <row r="1455" ht="15.75" customHeight="1">
      <c r="A1455" s="10">
        <v>1454.0</v>
      </c>
      <c r="B1455" s="10" t="s">
        <v>25</v>
      </c>
      <c r="C1455" s="10" t="str">
        <f>VLOOKUP($E1455,'Определяем вид'!$A$2:$B$16,2,0)</f>
        <v>Услуга</v>
      </c>
      <c r="D1455" s="10" t="s">
        <v>16</v>
      </c>
      <c r="E1455" s="10" t="s">
        <v>42</v>
      </c>
      <c r="F1455" s="11">
        <v>45707.0</v>
      </c>
      <c r="G1455" s="12">
        <f t="shared" si="1"/>
        <v>2</v>
      </c>
      <c r="H1455" s="10"/>
      <c r="I1455" s="10" t="str">
        <f>IFNA(VLOOKUP($H1455,'Промокоды'!$A$2:$B$115,2,0),"")</f>
        <v/>
      </c>
      <c r="J1455" s="10" t="str">
        <f>IFNA(VLOOKUP($I1455,'Промокоды'!$E$2:$F$8,2,0),"")</f>
        <v/>
      </c>
      <c r="K1455" s="10" t="str">
        <f>IFNA(VLOOKUP($H1455,'Промокоды'!$A$2:$C$115,3,0),"")</f>
        <v/>
      </c>
      <c r="L1455" s="13">
        <f t="shared" si="2"/>
        <v>0</v>
      </c>
      <c r="M1455" s="14">
        <v>82500.0</v>
      </c>
      <c r="N1455" s="14">
        <f t="shared" si="3"/>
        <v>82500</v>
      </c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  <c r="Z1455" s="9"/>
      <c r="AA1455" s="9"/>
      <c r="AB1455" s="9"/>
      <c r="AC1455" s="9"/>
    </row>
    <row r="1456" ht="15.75" customHeight="1">
      <c r="A1456" s="10">
        <v>1455.0</v>
      </c>
      <c r="B1456" s="10" t="s">
        <v>25</v>
      </c>
      <c r="C1456" s="10" t="str">
        <f>VLOOKUP($E1456,'Определяем вид'!$A$2:$B$16,2,0)</f>
        <v>Услуга</v>
      </c>
      <c r="D1456" s="10" t="s">
        <v>16</v>
      </c>
      <c r="E1456" s="10" t="s">
        <v>42</v>
      </c>
      <c r="F1456" s="11">
        <v>45707.0</v>
      </c>
      <c r="G1456" s="12">
        <f t="shared" si="1"/>
        <v>2</v>
      </c>
      <c r="H1456" s="10"/>
      <c r="I1456" s="10" t="str">
        <f>IFNA(VLOOKUP($H1456,'Промокоды'!$A$2:$B$115,2,0),"")</f>
        <v/>
      </c>
      <c r="J1456" s="10" t="str">
        <f>IFNA(VLOOKUP($I1456,'Промокоды'!$E$2:$F$8,2,0),"")</f>
        <v/>
      </c>
      <c r="K1456" s="10" t="str">
        <f>IFNA(VLOOKUP($H1456,'Промокоды'!$A$2:$C$115,3,0),"")</f>
        <v/>
      </c>
      <c r="L1456" s="13">
        <f t="shared" si="2"/>
        <v>0</v>
      </c>
      <c r="M1456" s="14">
        <v>82500.0</v>
      </c>
      <c r="N1456" s="14">
        <f t="shared" si="3"/>
        <v>82500</v>
      </c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  <c r="AA1456" s="9"/>
      <c r="AB1456" s="9"/>
      <c r="AC1456" s="9"/>
    </row>
    <row r="1457" ht="15.75" customHeight="1">
      <c r="A1457" s="10">
        <v>1456.0</v>
      </c>
      <c r="B1457" s="10" t="s">
        <v>25</v>
      </c>
      <c r="C1457" s="10" t="str">
        <f>VLOOKUP($E1457,'Определяем вид'!$A$2:$B$16,2,0)</f>
        <v>Услуга</v>
      </c>
      <c r="D1457" s="10" t="s">
        <v>16</v>
      </c>
      <c r="E1457" s="10" t="s">
        <v>42</v>
      </c>
      <c r="F1457" s="11">
        <v>45707.0</v>
      </c>
      <c r="G1457" s="12">
        <f t="shared" si="1"/>
        <v>2</v>
      </c>
      <c r="H1457" s="10"/>
      <c r="I1457" s="10" t="str">
        <f>IFNA(VLOOKUP($H1457,'Промокоды'!$A$2:$B$115,2,0),"")</f>
        <v/>
      </c>
      <c r="J1457" s="10" t="str">
        <f>IFNA(VLOOKUP($I1457,'Промокоды'!$E$2:$F$8,2,0),"")</f>
        <v/>
      </c>
      <c r="K1457" s="10" t="str">
        <f>IFNA(VLOOKUP($H1457,'Промокоды'!$A$2:$C$115,3,0),"")</f>
        <v/>
      </c>
      <c r="L1457" s="13">
        <f t="shared" si="2"/>
        <v>0</v>
      </c>
      <c r="M1457" s="14">
        <v>82500.0</v>
      </c>
      <c r="N1457" s="14">
        <f t="shared" si="3"/>
        <v>82500</v>
      </c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  <c r="Z1457" s="9"/>
      <c r="AA1457" s="9"/>
      <c r="AB1457" s="9"/>
      <c r="AC1457" s="9"/>
    </row>
    <row r="1458" ht="15.75" customHeight="1">
      <c r="A1458" s="10">
        <v>1457.0</v>
      </c>
      <c r="B1458" s="10" t="s">
        <v>25</v>
      </c>
      <c r="C1458" s="10" t="str">
        <f>VLOOKUP($E1458,'Определяем вид'!$A$2:$B$16,2,0)</f>
        <v>Услуга</v>
      </c>
      <c r="D1458" s="10" t="s">
        <v>16</v>
      </c>
      <c r="E1458" s="10" t="s">
        <v>42</v>
      </c>
      <c r="F1458" s="11">
        <v>45707.0</v>
      </c>
      <c r="G1458" s="12">
        <f t="shared" si="1"/>
        <v>2</v>
      </c>
      <c r="H1458" s="10"/>
      <c r="I1458" s="10" t="str">
        <f>IFNA(VLOOKUP($H1458,'Промокоды'!$A$2:$B$115,2,0),"")</f>
        <v/>
      </c>
      <c r="J1458" s="10" t="str">
        <f>IFNA(VLOOKUP($I1458,'Промокоды'!$E$2:$F$8,2,0),"")</f>
        <v/>
      </c>
      <c r="K1458" s="10" t="str">
        <f>IFNA(VLOOKUP($H1458,'Промокоды'!$A$2:$C$115,3,0),"")</f>
        <v/>
      </c>
      <c r="L1458" s="13">
        <f t="shared" si="2"/>
        <v>0</v>
      </c>
      <c r="M1458" s="14">
        <v>82500.0</v>
      </c>
      <c r="N1458" s="14">
        <f t="shared" si="3"/>
        <v>82500</v>
      </c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  <c r="AA1458" s="9"/>
      <c r="AB1458" s="9"/>
      <c r="AC1458" s="9"/>
    </row>
    <row r="1459" ht="15.75" customHeight="1">
      <c r="A1459" s="10">
        <v>1458.0</v>
      </c>
      <c r="B1459" s="10" t="s">
        <v>25</v>
      </c>
      <c r="C1459" s="10" t="str">
        <f>VLOOKUP($E1459,'Определяем вид'!$A$2:$B$16,2,0)</f>
        <v>Услуга</v>
      </c>
      <c r="D1459" s="10" t="s">
        <v>16</v>
      </c>
      <c r="E1459" s="10" t="s">
        <v>42</v>
      </c>
      <c r="F1459" s="11">
        <v>45707.0</v>
      </c>
      <c r="G1459" s="12">
        <f t="shared" si="1"/>
        <v>2</v>
      </c>
      <c r="H1459" s="10"/>
      <c r="I1459" s="10" t="str">
        <f>IFNA(VLOOKUP($H1459,'Промокоды'!$A$2:$B$115,2,0),"")</f>
        <v/>
      </c>
      <c r="J1459" s="10" t="str">
        <f>IFNA(VLOOKUP($I1459,'Промокоды'!$E$2:$F$8,2,0),"")</f>
        <v/>
      </c>
      <c r="K1459" s="10" t="str">
        <f>IFNA(VLOOKUP($H1459,'Промокоды'!$A$2:$C$115,3,0),"")</f>
        <v/>
      </c>
      <c r="L1459" s="13">
        <f t="shared" si="2"/>
        <v>0</v>
      </c>
      <c r="M1459" s="14">
        <v>82500.0</v>
      </c>
      <c r="N1459" s="14">
        <f t="shared" si="3"/>
        <v>82500</v>
      </c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  <c r="Z1459" s="9"/>
      <c r="AA1459" s="9"/>
      <c r="AB1459" s="9"/>
      <c r="AC1459" s="9"/>
    </row>
    <row r="1460" ht="15.75" customHeight="1">
      <c r="A1460" s="10">
        <v>1459.0</v>
      </c>
      <c r="B1460" s="10" t="s">
        <v>25</v>
      </c>
      <c r="C1460" s="10" t="str">
        <f>VLOOKUP($E1460,'Определяем вид'!$A$2:$B$16,2,0)</f>
        <v>Услуга</v>
      </c>
      <c r="D1460" s="10" t="s">
        <v>16</v>
      </c>
      <c r="E1460" s="10" t="s">
        <v>42</v>
      </c>
      <c r="F1460" s="11">
        <v>45707.0</v>
      </c>
      <c r="G1460" s="12">
        <f t="shared" si="1"/>
        <v>2</v>
      </c>
      <c r="H1460" s="10"/>
      <c r="I1460" s="10" t="str">
        <f>IFNA(VLOOKUP($H1460,'Промокоды'!$A$2:$B$115,2,0),"")</f>
        <v/>
      </c>
      <c r="J1460" s="10" t="str">
        <f>IFNA(VLOOKUP($I1460,'Промокоды'!$E$2:$F$8,2,0),"")</f>
        <v/>
      </c>
      <c r="K1460" s="10" t="str">
        <f>IFNA(VLOOKUP($H1460,'Промокоды'!$A$2:$C$115,3,0),"")</f>
        <v/>
      </c>
      <c r="L1460" s="13">
        <f t="shared" si="2"/>
        <v>0</v>
      </c>
      <c r="M1460" s="14">
        <v>82500.0</v>
      </c>
      <c r="N1460" s="14">
        <f t="shared" si="3"/>
        <v>82500</v>
      </c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  <c r="AA1460" s="9"/>
      <c r="AB1460" s="9"/>
      <c r="AC1460" s="9"/>
    </row>
    <row r="1461" ht="15.75" customHeight="1">
      <c r="A1461" s="10">
        <v>1460.0</v>
      </c>
      <c r="B1461" s="10" t="s">
        <v>25</v>
      </c>
      <c r="C1461" s="10" t="str">
        <f>VLOOKUP($E1461,'Определяем вид'!$A$2:$B$16,2,0)</f>
        <v>Услуга</v>
      </c>
      <c r="D1461" s="10" t="s">
        <v>16</v>
      </c>
      <c r="E1461" s="10" t="s">
        <v>42</v>
      </c>
      <c r="F1461" s="11">
        <v>45707.0</v>
      </c>
      <c r="G1461" s="12">
        <f t="shared" si="1"/>
        <v>2</v>
      </c>
      <c r="H1461" s="10"/>
      <c r="I1461" s="10" t="str">
        <f>IFNA(VLOOKUP($H1461,'Промокоды'!$A$2:$B$115,2,0),"")</f>
        <v/>
      </c>
      <c r="J1461" s="10" t="str">
        <f>IFNA(VLOOKUP($I1461,'Промокоды'!$E$2:$F$8,2,0),"")</f>
        <v/>
      </c>
      <c r="K1461" s="10" t="str">
        <f>IFNA(VLOOKUP($H1461,'Промокоды'!$A$2:$C$115,3,0),"")</f>
        <v/>
      </c>
      <c r="L1461" s="13">
        <f t="shared" si="2"/>
        <v>0</v>
      </c>
      <c r="M1461" s="14">
        <v>82500.0</v>
      </c>
      <c r="N1461" s="14">
        <f t="shared" si="3"/>
        <v>82500</v>
      </c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  <c r="Z1461" s="9"/>
      <c r="AA1461" s="9"/>
      <c r="AB1461" s="9"/>
      <c r="AC1461" s="9"/>
    </row>
    <row r="1462" ht="15.75" customHeight="1">
      <c r="A1462" s="10">
        <v>1461.0</v>
      </c>
      <c r="B1462" s="10" t="s">
        <v>25</v>
      </c>
      <c r="C1462" s="10" t="str">
        <f>VLOOKUP($E1462,'Определяем вид'!$A$2:$B$16,2,0)</f>
        <v>Услуга</v>
      </c>
      <c r="D1462" s="10" t="s">
        <v>16</v>
      </c>
      <c r="E1462" s="10" t="s">
        <v>42</v>
      </c>
      <c r="F1462" s="11">
        <v>45707.0</v>
      </c>
      <c r="G1462" s="12">
        <f t="shared" si="1"/>
        <v>2</v>
      </c>
      <c r="H1462" s="10"/>
      <c r="I1462" s="10" t="str">
        <f>IFNA(VLOOKUP($H1462,'Промокоды'!$A$2:$B$115,2,0),"")</f>
        <v/>
      </c>
      <c r="J1462" s="10" t="str">
        <f>IFNA(VLOOKUP($I1462,'Промокоды'!$E$2:$F$8,2,0),"")</f>
        <v/>
      </c>
      <c r="K1462" s="10" t="str">
        <f>IFNA(VLOOKUP($H1462,'Промокоды'!$A$2:$C$115,3,0),"")</f>
        <v/>
      </c>
      <c r="L1462" s="13">
        <f t="shared" si="2"/>
        <v>0</v>
      </c>
      <c r="M1462" s="14">
        <v>82500.0</v>
      </c>
      <c r="N1462" s="14">
        <f t="shared" si="3"/>
        <v>82500</v>
      </c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</row>
    <row r="1463" ht="15.75" customHeight="1">
      <c r="A1463" s="10">
        <v>1462.0</v>
      </c>
      <c r="B1463" s="10" t="s">
        <v>15</v>
      </c>
      <c r="C1463" s="10" t="str">
        <f>VLOOKUP($E1463,'Определяем вид'!$A$2:$B$16,2,0)</f>
        <v>Услуга</v>
      </c>
      <c r="D1463" s="10" t="s">
        <v>16</v>
      </c>
      <c r="E1463" s="10" t="s">
        <v>18</v>
      </c>
      <c r="F1463" s="11">
        <v>45708.0</v>
      </c>
      <c r="G1463" s="12">
        <f t="shared" si="1"/>
        <v>2</v>
      </c>
      <c r="H1463" s="10"/>
      <c r="I1463" s="10" t="str">
        <f>IFNA(VLOOKUP($H1463,'Промокоды'!$A$2:$B$115,2,0),"")</f>
        <v/>
      </c>
      <c r="J1463" s="10" t="str">
        <f>IFNA(VLOOKUP($I1463,'Промокоды'!$E$2:$F$8,2,0),"")</f>
        <v/>
      </c>
      <c r="K1463" s="10" t="str">
        <f>IFNA(VLOOKUP($H1463,'Промокоды'!$A$2:$C$115,3,0),"")</f>
        <v/>
      </c>
      <c r="L1463" s="13">
        <f t="shared" si="2"/>
        <v>0</v>
      </c>
      <c r="M1463" s="14">
        <v>3500.0</v>
      </c>
      <c r="N1463" s="14">
        <f t="shared" si="3"/>
        <v>3500</v>
      </c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  <c r="Z1463" s="9"/>
      <c r="AA1463" s="9"/>
      <c r="AB1463" s="9"/>
      <c r="AC1463" s="9"/>
    </row>
    <row r="1464" ht="15.75" customHeight="1">
      <c r="A1464" s="10">
        <v>1463.0</v>
      </c>
      <c r="B1464" s="10" t="s">
        <v>15</v>
      </c>
      <c r="C1464" s="10" t="str">
        <f>VLOOKUP($E1464,'Определяем вид'!$A$2:$B$16,2,0)</f>
        <v>Товар</v>
      </c>
      <c r="D1464" s="10" t="s">
        <v>16</v>
      </c>
      <c r="E1464" s="10" t="s">
        <v>20</v>
      </c>
      <c r="F1464" s="11">
        <v>45708.0</v>
      </c>
      <c r="G1464" s="12">
        <f t="shared" si="1"/>
        <v>2</v>
      </c>
      <c r="H1464" s="10"/>
      <c r="I1464" s="10" t="str">
        <f>IFNA(VLOOKUP($H1464,'Промокоды'!$A$2:$B$115,2,0),"")</f>
        <v/>
      </c>
      <c r="J1464" s="10" t="str">
        <f>IFNA(VLOOKUP($I1464,'Промокоды'!$E$2:$F$8,2,0),"")</f>
        <v/>
      </c>
      <c r="K1464" s="10" t="str">
        <f>IFNA(VLOOKUP($H1464,'Промокоды'!$A$2:$C$115,3,0),"")</f>
        <v/>
      </c>
      <c r="L1464" s="13">
        <f t="shared" si="2"/>
        <v>0</v>
      </c>
      <c r="M1464" s="14">
        <v>500.0</v>
      </c>
      <c r="N1464" s="14">
        <f t="shared" si="3"/>
        <v>500</v>
      </c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  <c r="AA1464" s="9"/>
      <c r="AB1464" s="9"/>
      <c r="AC1464" s="9"/>
    </row>
    <row r="1465" ht="15.75" customHeight="1">
      <c r="A1465" s="10">
        <v>1464.0</v>
      </c>
      <c r="B1465" s="10" t="s">
        <v>15</v>
      </c>
      <c r="C1465" s="10" t="str">
        <f>VLOOKUP($E1465,'Определяем вид'!$A$2:$B$16,2,0)</f>
        <v>Услуга</v>
      </c>
      <c r="D1465" s="10" t="s">
        <v>16</v>
      </c>
      <c r="E1465" s="10" t="s">
        <v>21</v>
      </c>
      <c r="F1465" s="11">
        <v>45708.0</v>
      </c>
      <c r="G1465" s="12">
        <f t="shared" si="1"/>
        <v>2</v>
      </c>
      <c r="H1465" s="10" t="s">
        <v>65</v>
      </c>
      <c r="I1465" s="10">
        <f>IFNA(VLOOKUP($H1465,'Промокоды'!$A$2:$B$115,2,0),"")</f>
        <v>7</v>
      </c>
      <c r="J1465" s="10" t="str">
        <f>IFNA(VLOOKUP($I1465,'Промокоды'!$E$2:$F$8,2,0),"")</f>
        <v>Сторис в VK</v>
      </c>
      <c r="K1465" s="10">
        <f>IFNA(VLOOKUP($H1465,'Промокоды'!$A$2:$C$115,3,0),"")</f>
        <v>0.15</v>
      </c>
      <c r="L1465" s="13">
        <f t="shared" si="2"/>
        <v>825</v>
      </c>
      <c r="M1465" s="14">
        <v>5500.0</v>
      </c>
      <c r="N1465" s="14">
        <f t="shared" si="3"/>
        <v>4675</v>
      </c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  <c r="Z1465" s="9"/>
      <c r="AA1465" s="9"/>
      <c r="AB1465" s="9"/>
      <c r="AC1465" s="9"/>
    </row>
    <row r="1466" ht="15.75" customHeight="1">
      <c r="A1466" s="10">
        <v>1465.0</v>
      </c>
      <c r="B1466" s="10" t="s">
        <v>15</v>
      </c>
      <c r="C1466" s="10" t="str">
        <f>VLOOKUP($E1466,'Определяем вид'!$A$2:$B$16,2,0)</f>
        <v>Услуга</v>
      </c>
      <c r="D1466" s="10" t="s">
        <v>16</v>
      </c>
      <c r="E1466" s="10" t="s">
        <v>17</v>
      </c>
      <c r="F1466" s="11">
        <v>45708.0</v>
      </c>
      <c r="G1466" s="12">
        <f t="shared" si="1"/>
        <v>2</v>
      </c>
      <c r="H1466" s="10"/>
      <c r="I1466" s="10" t="str">
        <f>IFNA(VLOOKUP($H1466,'Промокоды'!$A$2:$B$115,2,0),"")</f>
        <v/>
      </c>
      <c r="J1466" s="10" t="str">
        <f>IFNA(VLOOKUP($I1466,'Промокоды'!$E$2:$F$8,2,0),"")</f>
        <v/>
      </c>
      <c r="K1466" s="10" t="str">
        <f>IFNA(VLOOKUP($H1466,'Промокоды'!$A$2:$C$115,3,0),"")</f>
        <v/>
      </c>
      <c r="L1466" s="13">
        <f t="shared" si="2"/>
        <v>0</v>
      </c>
      <c r="M1466" s="14">
        <v>4500.0</v>
      </c>
      <c r="N1466" s="14">
        <f t="shared" si="3"/>
        <v>4500</v>
      </c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  <c r="AA1466" s="9"/>
      <c r="AB1466" s="9"/>
      <c r="AC1466" s="9"/>
    </row>
    <row r="1467" ht="15.75" customHeight="1">
      <c r="A1467" s="10">
        <v>1466.0</v>
      </c>
      <c r="B1467" s="10" t="s">
        <v>15</v>
      </c>
      <c r="C1467" s="10" t="str">
        <f>VLOOKUP($E1467,'Определяем вид'!$A$2:$B$16,2,0)</f>
        <v>Услуга</v>
      </c>
      <c r="D1467" s="10" t="s">
        <v>16</v>
      </c>
      <c r="E1467" s="10" t="s">
        <v>17</v>
      </c>
      <c r="F1467" s="11">
        <v>45708.0</v>
      </c>
      <c r="G1467" s="12">
        <f t="shared" si="1"/>
        <v>2</v>
      </c>
      <c r="H1467" s="10"/>
      <c r="I1467" s="10" t="str">
        <f>IFNA(VLOOKUP($H1467,'Промокоды'!$A$2:$B$115,2,0),"")</f>
        <v/>
      </c>
      <c r="J1467" s="10" t="str">
        <f>IFNA(VLOOKUP($I1467,'Промокоды'!$E$2:$F$8,2,0),"")</f>
        <v/>
      </c>
      <c r="K1467" s="10" t="str">
        <f>IFNA(VLOOKUP($H1467,'Промокоды'!$A$2:$C$115,3,0),"")</f>
        <v/>
      </c>
      <c r="L1467" s="13">
        <f t="shared" si="2"/>
        <v>0</v>
      </c>
      <c r="M1467" s="14">
        <v>4500.0</v>
      </c>
      <c r="N1467" s="14">
        <f t="shared" si="3"/>
        <v>4500</v>
      </c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  <c r="Z1467" s="9"/>
      <c r="AA1467" s="9"/>
      <c r="AB1467" s="9"/>
      <c r="AC1467" s="9"/>
    </row>
    <row r="1468" ht="15.75" customHeight="1">
      <c r="A1468" s="10">
        <v>1467.0</v>
      </c>
      <c r="B1468" s="10" t="s">
        <v>15</v>
      </c>
      <c r="C1468" s="10" t="str">
        <f>VLOOKUP($E1468,'Определяем вид'!$A$2:$B$16,2,0)</f>
        <v>Товар</v>
      </c>
      <c r="D1468" s="10" t="s">
        <v>16</v>
      </c>
      <c r="E1468" s="10" t="s">
        <v>20</v>
      </c>
      <c r="F1468" s="11">
        <v>45708.0</v>
      </c>
      <c r="G1468" s="12">
        <f t="shared" si="1"/>
        <v>2</v>
      </c>
      <c r="H1468" s="10"/>
      <c r="I1468" s="10" t="str">
        <f>IFNA(VLOOKUP($H1468,'Промокоды'!$A$2:$B$115,2,0),"")</f>
        <v/>
      </c>
      <c r="J1468" s="10" t="str">
        <f>IFNA(VLOOKUP($I1468,'Промокоды'!$E$2:$F$8,2,0),"")</f>
        <v/>
      </c>
      <c r="K1468" s="10" t="str">
        <f>IFNA(VLOOKUP($H1468,'Промокоды'!$A$2:$C$115,3,0),"")</f>
        <v/>
      </c>
      <c r="L1468" s="13">
        <f t="shared" si="2"/>
        <v>0</v>
      </c>
      <c r="M1468" s="14">
        <v>500.0</v>
      </c>
      <c r="N1468" s="14">
        <f t="shared" si="3"/>
        <v>500</v>
      </c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  <c r="AA1468" s="9"/>
      <c r="AB1468" s="9"/>
      <c r="AC1468" s="9"/>
    </row>
    <row r="1469" ht="15.75" customHeight="1">
      <c r="A1469" s="10">
        <v>1468.0</v>
      </c>
      <c r="B1469" s="10" t="s">
        <v>15</v>
      </c>
      <c r="C1469" s="10" t="str">
        <f>VLOOKUP($E1469,'Определяем вид'!$A$2:$B$16,2,0)</f>
        <v>Услуга</v>
      </c>
      <c r="D1469" s="10" t="s">
        <v>16</v>
      </c>
      <c r="E1469" s="10" t="s">
        <v>18</v>
      </c>
      <c r="F1469" s="11">
        <v>45708.0</v>
      </c>
      <c r="G1469" s="12">
        <f t="shared" si="1"/>
        <v>2</v>
      </c>
      <c r="H1469" s="10"/>
      <c r="I1469" s="10" t="str">
        <f>IFNA(VLOOKUP($H1469,'Промокоды'!$A$2:$B$115,2,0),"")</f>
        <v/>
      </c>
      <c r="J1469" s="10" t="str">
        <f>IFNA(VLOOKUP($I1469,'Промокоды'!$E$2:$F$8,2,0),"")</f>
        <v/>
      </c>
      <c r="K1469" s="10" t="str">
        <f>IFNA(VLOOKUP($H1469,'Промокоды'!$A$2:$C$115,3,0),"")</f>
        <v/>
      </c>
      <c r="L1469" s="13">
        <f t="shared" si="2"/>
        <v>0</v>
      </c>
      <c r="M1469" s="14">
        <v>3500.0</v>
      </c>
      <c r="N1469" s="14">
        <f t="shared" si="3"/>
        <v>3500</v>
      </c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  <c r="Z1469" s="9"/>
      <c r="AA1469" s="9"/>
      <c r="AB1469" s="9"/>
      <c r="AC1469" s="9"/>
    </row>
    <row r="1470" ht="15.75" customHeight="1">
      <c r="A1470" s="10">
        <v>1469.0</v>
      </c>
      <c r="B1470" s="10" t="s">
        <v>15</v>
      </c>
      <c r="C1470" s="10" t="str">
        <f>VLOOKUP($E1470,'Определяем вид'!$A$2:$B$16,2,0)</f>
        <v>Услуга</v>
      </c>
      <c r="D1470" s="10" t="s">
        <v>16</v>
      </c>
      <c r="E1470" s="10" t="s">
        <v>21</v>
      </c>
      <c r="F1470" s="11">
        <v>45708.0</v>
      </c>
      <c r="G1470" s="12">
        <f t="shared" si="1"/>
        <v>2</v>
      </c>
      <c r="H1470" s="10"/>
      <c r="I1470" s="10" t="str">
        <f>IFNA(VLOOKUP($H1470,'Промокоды'!$A$2:$B$115,2,0),"")</f>
        <v/>
      </c>
      <c r="J1470" s="10" t="str">
        <f>IFNA(VLOOKUP($I1470,'Промокоды'!$E$2:$F$8,2,0),"")</f>
        <v/>
      </c>
      <c r="K1470" s="10" t="str">
        <f>IFNA(VLOOKUP($H1470,'Промокоды'!$A$2:$C$115,3,0),"")</f>
        <v/>
      </c>
      <c r="L1470" s="13">
        <f t="shared" si="2"/>
        <v>0</v>
      </c>
      <c r="M1470" s="14">
        <v>5500.0</v>
      </c>
      <c r="N1470" s="14">
        <f t="shared" si="3"/>
        <v>5500</v>
      </c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  <c r="AA1470" s="9"/>
      <c r="AB1470" s="9"/>
      <c r="AC1470" s="9"/>
    </row>
    <row r="1471" ht="15.75" customHeight="1">
      <c r="A1471" s="10">
        <v>1470.0</v>
      </c>
      <c r="B1471" s="10" t="s">
        <v>15</v>
      </c>
      <c r="C1471" s="10" t="str">
        <f>VLOOKUP($E1471,'Определяем вид'!$A$2:$B$16,2,0)</f>
        <v>Услуга</v>
      </c>
      <c r="D1471" s="10" t="s">
        <v>16</v>
      </c>
      <c r="E1471" s="10" t="s">
        <v>17</v>
      </c>
      <c r="F1471" s="11">
        <v>45708.0</v>
      </c>
      <c r="G1471" s="12">
        <f t="shared" si="1"/>
        <v>2</v>
      </c>
      <c r="H1471" s="10"/>
      <c r="I1471" s="10" t="str">
        <f>IFNA(VLOOKUP($H1471,'Промокоды'!$A$2:$B$115,2,0),"")</f>
        <v/>
      </c>
      <c r="J1471" s="10" t="str">
        <f>IFNA(VLOOKUP($I1471,'Промокоды'!$E$2:$F$8,2,0),"")</f>
        <v/>
      </c>
      <c r="K1471" s="10" t="str">
        <f>IFNA(VLOOKUP($H1471,'Промокоды'!$A$2:$C$115,3,0),"")</f>
        <v/>
      </c>
      <c r="L1471" s="13">
        <f t="shared" si="2"/>
        <v>0</v>
      </c>
      <c r="M1471" s="14">
        <v>4500.0</v>
      </c>
      <c r="N1471" s="14">
        <f t="shared" si="3"/>
        <v>4500</v>
      </c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  <c r="Z1471" s="9"/>
      <c r="AA1471" s="9"/>
      <c r="AB1471" s="9"/>
      <c r="AC1471" s="9"/>
    </row>
    <row r="1472" ht="15.75" customHeight="1">
      <c r="A1472" s="10">
        <v>1471.0</v>
      </c>
      <c r="B1472" s="10" t="s">
        <v>25</v>
      </c>
      <c r="C1472" s="10" t="str">
        <f>VLOOKUP($E1472,'Определяем вид'!$A$2:$B$16,2,0)</f>
        <v>Товар</v>
      </c>
      <c r="D1472" s="10" t="s">
        <v>16</v>
      </c>
      <c r="E1472" s="10" t="s">
        <v>35</v>
      </c>
      <c r="F1472" s="11">
        <v>45708.0</v>
      </c>
      <c r="G1472" s="12">
        <f t="shared" si="1"/>
        <v>2</v>
      </c>
      <c r="H1472" s="10"/>
      <c r="I1472" s="10" t="str">
        <f>IFNA(VLOOKUP($H1472,'Промокоды'!$A$2:$B$115,2,0),"")</f>
        <v/>
      </c>
      <c r="J1472" s="10" t="str">
        <f>IFNA(VLOOKUP($I1472,'Промокоды'!$E$2:$F$8,2,0),"")</f>
        <v/>
      </c>
      <c r="K1472" s="10" t="str">
        <f>IFNA(VLOOKUP($H1472,'Промокоды'!$A$2:$C$115,3,0),"")</f>
        <v/>
      </c>
      <c r="L1472" s="13">
        <f t="shared" si="2"/>
        <v>0</v>
      </c>
      <c r="M1472" s="14">
        <v>500.0</v>
      </c>
      <c r="N1472" s="14">
        <f t="shared" si="3"/>
        <v>500</v>
      </c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  <c r="AA1472" s="9"/>
      <c r="AB1472" s="9"/>
      <c r="AC1472" s="9"/>
    </row>
    <row r="1473" ht="15.75" customHeight="1">
      <c r="A1473" s="10">
        <v>1472.0</v>
      </c>
      <c r="B1473" s="10" t="s">
        <v>15</v>
      </c>
      <c r="C1473" s="10" t="str">
        <f>VLOOKUP($E1473,'Определяем вид'!$A$2:$B$16,2,0)</f>
        <v>Услуга</v>
      </c>
      <c r="D1473" s="10" t="s">
        <v>16</v>
      </c>
      <c r="E1473" s="10" t="s">
        <v>21</v>
      </c>
      <c r="F1473" s="11">
        <v>45708.0</v>
      </c>
      <c r="G1473" s="12">
        <f t="shared" si="1"/>
        <v>2</v>
      </c>
      <c r="H1473" s="10"/>
      <c r="I1473" s="10" t="str">
        <f>IFNA(VLOOKUP($H1473,'Промокоды'!$A$2:$B$115,2,0),"")</f>
        <v/>
      </c>
      <c r="J1473" s="10" t="str">
        <f>IFNA(VLOOKUP($I1473,'Промокоды'!$E$2:$F$8,2,0),"")</f>
        <v/>
      </c>
      <c r="K1473" s="10" t="str">
        <f>IFNA(VLOOKUP($H1473,'Промокоды'!$A$2:$C$115,3,0),"")</f>
        <v/>
      </c>
      <c r="L1473" s="13">
        <f t="shared" si="2"/>
        <v>0</v>
      </c>
      <c r="M1473" s="14">
        <v>5500.0</v>
      </c>
      <c r="N1473" s="14">
        <f t="shared" si="3"/>
        <v>5500</v>
      </c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  <c r="Z1473" s="9"/>
      <c r="AA1473" s="9"/>
      <c r="AB1473" s="9"/>
      <c r="AC1473" s="9"/>
    </row>
    <row r="1474" ht="15.75" customHeight="1">
      <c r="A1474" s="10">
        <v>1473.0</v>
      </c>
      <c r="B1474" s="10" t="s">
        <v>15</v>
      </c>
      <c r="C1474" s="10" t="str">
        <f>VLOOKUP($E1474,'Определяем вид'!$A$2:$B$16,2,0)</f>
        <v>Услуга</v>
      </c>
      <c r="D1474" s="10" t="s">
        <v>16</v>
      </c>
      <c r="E1474" s="10" t="s">
        <v>21</v>
      </c>
      <c r="F1474" s="11">
        <v>45708.0</v>
      </c>
      <c r="G1474" s="12">
        <f t="shared" si="1"/>
        <v>2</v>
      </c>
      <c r="H1474" s="10"/>
      <c r="I1474" s="10" t="str">
        <f>IFNA(VLOOKUP($H1474,'Промокоды'!$A$2:$B$115,2,0),"")</f>
        <v/>
      </c>
      <c r="J1474" s="10" t="str">
        <f>IFNA(VLOOKUP($I1474,'Промокоды'!$E$2:$F$8,2,0),"")</f>
        <v/>
      </c>
      <c r="K1474" s="10" t="str">
        <f>IFNA(VLOOKUP($H1474,'Промокоды'!$A$2:$C$115,3,0),"")</f>
        <v/>
      </c>
      <c r="L1474" s="13">
        <f t="shared" si="2"/>
        <v>0</v>
      </c>
      <c r="M1474" s="14">
        <v>5500.0</v>
      </c>
      <c r="N1474" s="14">
        <f t="shared" si="3"/>
        <v>5500</v>
      </c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  <c r="AA1474" s="9"/>
      <c r="AB1474" s="9"/>
      <c r="AC1474" s="9"/>
    </row>
    <row r="1475" ht="15.75" customHeight="1">
      <c r="A1475" s="10">
        <v>1474.0</v>
      </c>
      <c r="B1475" s="10" t="s">
        <v>25</v>
      </c>
      <c r="C1475" s="10" t="str">
        <f>VLOOKUP($E1475,'Определяем вид'!$A$2:$B$16,2,0)</f>
        <v>Товар</v>
      </c>
      <c r="D1475" s="10" t="s">
        <v>19</v>
      </c>
      <c r="E1475" s="10" t="s">
        <v>33</v>
      </c>
      <c r="F1475" s="11">
        <v>45708.0</v>
      </c>
      <c r="G1475" s="12">
        <f t="shared" si="1"/>
        <v>2</v>
      </c>
      <c r="H1475" s="10"/>
      <c r="I1475" s="10" t="str">
        <f>IFNA(VLOOKUP($H1475,'Промокоды'!$A$2:$B$115,2,0),"")</f>
        <v/>
      </c>
      <c r="J1475" s="10" t="str">
        <f>IFNA(VLOOKUP($I1475,'Промокоды'!$E$2:$F$8,2,0),"")</f>
        <v/>
      </c>
      <c r="K1475" s="10" t="str">
        <f>IFNA(VLOOKUP($H1475,'Промокоды'!$A$2:$C$115,3,0),"")</f>
        <v/>
      </c>
      <c r="L1475" s="13">
        <f t="shared" si="2"/>
        <v>0</v>
      </c>
      <c r="M1475" s="14">
        <v>1000.0</v>
      </c>
      <c r="N1475" s="14">
        <f t="shared" si="3"/>
        <v>1000</v>
      </c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  <c r="Z1475" s="9"/>
      <c r="AA1475" s="9"/>
      <c r="AB1475" s="9"/>
      <c r="AC1475" s="9"/>
    </row>
    <row r="1476" ht="15.75" customHeight="1">
      <c r="A1476" s="10">
        <v>1475.0</v>
      </c>
      <c r="B1476" s="10" t="s">
        <v>25</v>
      </c>
      <c r="C1476" s="10" t="str">
        <f>VLOOKUP($E1476,'Определяем вид'!$A$2:$B$16,2,0)</f>
        <v>Товар</v>
      </c>
      <c r="D1476" s="10" t="s">
        <v>19</v>
      </c>
      <c r="E1476" s="10" t="s">
        <v>30</v>
      </c>
      <c r="F1476" s="11">
        <v>45708.0</v>
      </c>
      <c r="G1476" s="12">
        <f t="shared" si="1"/>
        <v>2</v>
      </c>
      <c r="H1476" s="10"/>
      <c r="I1476" s="10" t="str">
        <f>IFNA(VLOOKUP($H1476,'Промокоды'!$A$2:$B$115,2,0),"")</f>
        <v/>
      </c>
      <c r="J1476" s="10" t="str">
        <f>IFNA(VLOOKUP($I1476,'Промокоды'!$E$2:$F$8,2,0),"")</f>
        <v/>
      </c>
      <c r="K1476" s="10" t="str">
        <f>IFNA(VLOOKUP($H1476,'Промокоды'!$A$2:$C$115,3,0),"")</f>
        <v/>
      </c>
      <c r="L1476" s="13">
        <f t="shared" si="2"/>
        <v>0</v>
      </c>
      <c r="M1476" s="14">
        <v>300.0</v>
      </c>
      <c r="N1476" s="14">
        <f t="shared" si="3"/>
        <v>300</v>
      </c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  <c r="AA1476" s="9"/>
      <c r="AB1476" s="9"/>
      <c r="AC1476" s="9"/>
    </row>
    <row r="1477" ht="15.75" customHeight="1">
      <c r="A1477" s="10">
        <v>1476.0</v>
      </c>
      <c r="B1477" s="10" t="s">
        <v>15</v>
      </c>
      <c r="C1477" s="10" t="str">
        <f>VLOOKUP($E1477,'Определяем вид'!$A$2:$B$16,2,0)</f>
        <v>Услуга</v>
      </c>
      <c r="D1477" s="10" t="s">
        <v>16</v>
      </c>
      <c r="E1477" s="10" t="s">
        <v>17</v>
      </c>
      <c r="F1477" s="11">
        <v>45708.0</v>
      </c>
      <c r="G1477" s="12">
        <f t="shared" si="1"/>
        <v>2</v>
      </c>
      <c r="H1477" s="10"/>
      <c r="I1477" s="10" t="str">
        <f>IFNA(VLOOKUP($H1477,'Промокоды'!$A$2:$B$115,2,0),"")</f>
        <v/>
      </c>
      <c r="J1477" s="10" t="str">
        <f>IFNA(VLOOKUP($I1477,'Промокоды'!$E$2:$F$8,2,0),"")</f>
        <v/>
      </c>
      <c r="K1477" s="10" t="str">
        <f>IFNA(VLOOKUP($H1477,'Промокоды'!$A$2:$C$115,3,0),"")</f>
        <v/>
      </c>
      <c r="L1477" s="13">
        <f t="shared" si="2"/>
        <v>0</v>
      </c>
      <c r="M1477" s="14">
        <v>4500.0</v>
      </c>
      <c r="N1477" s="14">
        <f t="shared" si="3"/>
        <v>4500</v>
      </c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  <c r="Z1477" s="9"/>
      <c r="AA1477" s="9"/>
      <c r="AB1477" s="9"/>
      <c r="AC1477" s="9"/>
    </row>
    <row r="1478" ht="15.75" customHeight="1">
      <c r="A1478" s="10">
        <v>1477.0</v>
      </c>
      <c r="B1478" s="10" t="s">
        <v>15</v>
      </c>
      <c r="C1478" s="10" t="str">
        <f>VLOOKUP($E1478,'Определяем вид'!$A$2:$B$16,2,0)</f>
        <v>Услуга</v>
      </c>
      <c r="D1478" s="10" t="s">
        <v>19</v>
      </c>
      <c r="E1478" s="10" t="s">
        <v>18</v>
      </c>
      <c r="F1478" s="11">
        <v>45708.0</v>
      </c>
      <c r="G1478" s="12">
        <f t="shared" si="1"/>
        <v>2</v>
      </c>
      <c r="H1478" s="10" t="s">
        <v>66</v>
      </c>
      <c r="I1478" s="10">
        <f>IFNA(VLOOKUP($H1478,'Промокоды'!$A$2:$B$115,2,0),"")</f>
        <v>6</v>
      </c>
      <c r="J1478" s="10" t="str">
        <f>IFNA(VLOOKUP($I1478,'Промокоды'!$E$2:$F$8,2,0),"")</f>
        <v>Реклама в VK</v>
      </c>
      <c r="K1478" s="10">
        <f>IFNA(VLOOKUP($H1478,'Промокоды'!$A$2:$C$115,3,0),"")</f>
        <v>0.2</v>
      </c>
      <c r="L1478" s="13">
        <f t="shared" si="2"/>
        <v>700</v>
      </c>
      <c r="M1478" s="14">
        <v>3500.0</v>
      </c>
      <c r="N1478" s="14">
        <f t="shared" si="3"/>
        <v>2800</v>
      </c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  <c r="AA1478" s="9"/>
      <c r="AB1478" s="9"/>
      <c r="AC1478" s="9"/>
    </row>
    <row r="1479" ht="15.75" customHeight="1">
      <c r="A1479" s="10">
        <v>1478.0</v>
      </c>
      <c r="B1479" s="10" t="s">
        <v>15</v>
      </c>
      <c r="C1479" s="10" t="str">
        <f>VLOOKUP($E1479,'Определяем вид'!$A$2:$B$16,2,0)</f>
        <v>Услуга</v>
      </c>
      <c r="D1479" s="10" t="s">
        <v>16</v>
      </c>
      <c r="E1479" s="10" t="s">
        <v>18</v>
      </c>
      <c r="F1479" s="11">
        <v>45708.0</v>
      </c>
      <c r="G1479" s="12">
        <f t="shared" si="1"/>
        <v>2</v>
      </c>
      <c r="H1479" s="10" t="s">
        <v>67</v>
      </c>
      <c r="I1479" s="10">
        <f>IFNA(VLOOKUP($H1479,'Промокоды'!$A$2:$B$115,2,0),"")</f>
        <v>6</v>
      </c>
      <c r="J1479" s="10" t="str">
        <f>IFNA(VLOOKUP($I1479,'Промокоды'!$E$2:$F$8,2,0),"")</f>
        <v>Реклама в VK</v>
      </c>
      <c r="K1479" s="10">
        <f>IFNA(VLOOKUP($H1479,'Промокоды'!$A$2:$C$115,3,0),"")</f>
        <v>0.2</v>
      </c>
      <c r="L1479" s="13">
        <f t="shared" si="2"/>
        <v>700</v>
      </c>
      <c r="M1479" s="14">
        <v>3500.0</v>
      </c>
      <c r="N1479" s="14">
        <f t="shared" si="3"/>
        <v>2800</v>
      </c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  <c r="Z1479" s="9"/>
      <c r="AA1479" s="9"/>
      <c r="AB1479" s="9"/>
      <c r="AC1479" s="9"/>
    </row>
    <row r="1480" ht="15.75" customHeight="1">
      <c r="A1480" s="10">
        <v>1479.0</v>
      </c>
      <c r="B1480" s="10" t="s">
        <v>15</v>
      </c>
      <c r="C1480" s="10" t="str">
        <f>VLOOKUP($E1480,'Определяем вид'!$A$2:$B$16,2,0)</f>
        <v>Услуга</v>
      </c>
      <c r="D1480" s="10" t="s">
        <v>19</v>
      </c>
      <c r="E1480" s="10" t="s">
        <v>17</v>
      </c>
      <c r="F1480" s="11">
        <v>45708.0</v>
      </c>
      <c r="G1480" s="12">
        <f t="shared" si="1"/>
        <v>2</v>
      </c>
      <c r="H1480" s="10"/>
      <c r="I1480" s="10" t="str">
        <f>IFNA(VLOOKUP($H1480,'Промокоды'!$A$2:$B$115,2,0),"")</f>
        <v/>
      </c>
      <c r="J1480" s="10" t="str">
        <f>IFNA(VLOOKUP($I1480,'Промокоды'!$E$2:$F$8,2,0),"")</f>
        <v/>
      </c>
      <c r="K1480" s="10" t="str">
        <f>IFNA(VLOOKUP($H1480,'Промокоды'!$A$2:$C$115,3,0),"")</f>
        <v/>
      </c>
      <c r="L1480" s="13">
        <f t="shared" si="2"/>
        <v>0</v>
      </c>
      <c r="M1480" s="14">
        <v>4500.0</v>
      </c>
      <c r="N1480" s="14">
        <f t="shared" si="3"/>
        <v>4500</v>
      </c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  <c r="AA1480" s="9"/>
      <c r="AB1480" s="9"/>
      <c r="AC1480" s="9"/>
    </row>
    <row r="1481" ht="15.75" customHeight="1">
      <c r="A1481" s="10">
        <v>1480.0</v>
      </c>
      <c r="B1481" s="10" t="s">
        <v>15</v>
      </c>
      <c r="C1481" s="10" t="str">
        <f>VLOOKUP($E1481,'Определяем вид'!$A$2:$B$16,2,0)</f>
        <v>Услуга</v>
      </c>
      <c r="D1481" s="10" t="s">
        <v>16</v>
      </c>
      <c r="E1481" s="10" t="s">
        <v>17</v>
      </c>
      <c r="F1481" s="11">
        <v>45708.0</v>
      </c>
      <c r="G1481" s="12">
        <f t="shared" si="1"/>
        <v>2</v>
      </c>
      <c r="H1481" s="10"/>
      <c r="I1481" s="10" t="str">
        <f>IFNA(VLOOKUP($H1481,'Промокоды'!$A$2:$B$115,2,0),"")</f>
        <v/>
      </c>
      <c r="J1481" s="10" t="str">
        <f>IFNA(VLOOKUP($I1481,'Промокоды'!$E$2:$F$8,2,0),"")</f>
        <v/>
      </c>
      <c r="K1481" s="10" t="str">
        <f>IFNA(VLOOKUP($H1481,'Промокоды'!$A$2:$C$115,3,0),"")</f>
        <v/>
      </c>
      <c r="L1481" s="13">
        <f t="shared" si="2"/>
        <v>0</v>
      </c>
      <c r="M1481" s="14">
        <v>4500.0</v>
      </c>
      <c r="N1481" s="14">
        <f t="shared" si="3"/>
        <v>4500</v>
      </c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  <c r="Z1481" s="9"/>
      <c r="AA1481" s="9"/>
      <c r="AB1481" s="9"/>
      <c r="AC1481" s="9"/>
    </row>
    <row r="1482" ht="15.75" customHeight="1">
      <c r="A1482" s="10">
        <v>1481.0</v>
      </c>
      <c r="B1482" s="10" t="s">
        <v>15</v>
      </c>
      <c r="C1482" s="10" t="str">
        <f>VLOOKUP($E1482,'Определяем вид'!$A$2:$B$16,2,0)</f>
        <v>Услуга</v>
      </c>
      <c r="D1482" s="10" t="s">
        <v>16</v>
      </c>
      <c r="E1482" s="10" t="s">
        <v>21</v>
      </c>
      <c r="F1482" s="11">
        <v>45708.0</v>
      </c>
      <c r="G1482" s="12">
        <f t="shared" si="1"/>
        <v>2</v>
      </c>
      <c r="H1482" s="10" t="s">
        <v>68</v>
      </c>
      <c r="I1482" s="10">
        <f>IFNA(VLOOKUP($H1482,'Промокоды'!$A$2:$B$115,2,0),"")</f>
        <v>1</v>
      </c>
      <c r="J1482" s="10" t="str">
        <f>IFNA(VLOOKUP($I1482,'Промокоды'!$E$2:$F$8,2,0),"")</f>
        <v>Обещаем скидки</v>
      </c>
      <c r="K1482" s="10">
        <f>IFNA(VLOOKUP($H1482,'Промокоды'!$A$2:$C$115,3,0),"")</f>
        <v>0.1</v>
      </c>
      <c r="L1482" s="13">
        <f t="shared" si="2"/>
        <v>550</v>
      </c>
      <c r="M1482" s="14">
        <v>5500.0</v>
      </c>
      <c r="N1482" s="14">
        <f t="shared" si="3"/>
        <v>4950</v>
      </c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  <c r="AA1482" s="9"/>
      <c r="AB1482" s="9"/>
      <c r="AC1482" s="9"/>
    </row>
    <row r="1483" ht="15.75" customHeight="1">
      <c r="A1483" s="10">
        <v>1482.0</v>
      </c>
      <c r="B1483" s="10" t="s">
        <v>15</v>
      </c>
      <c r="C1483" s="10" t="str">
        <f>VLOOKUP($E1483,'Определяем вид'!$A$2:$B$16,2,0)</f>
        <v>Услуга</v>
      </c>
      <c r="D1483" s="10" t="s">
        <v>16</v>
      </c>
      <c r="E1483" s="10" t="s">
        <v>21</v>
      </c>
      <c r="F1483" s="11">
        <v>45708.0</v>
      </c>
      <c r="G1483" s="12">
        <f t="shared" si="1"/>
        <v>2</v>
      </c>
      <c r="H1483" s="10" t="s">
        <v>69</v>
      </c>
      <c r="I1483" s="10">
        <f>IFNA(VLOOKUP($H1483,'Промокоды'!$A$2:$B$115,2,0),"")</f>
        <v>6</v>
      </c>
      <c r="J1483" s="10" t="str">
        <f>IFNA(VLOOKUP($I1483,'Промокоды'!$E$2:$F$8,2,0),"")</f>
        <v>Реклама в VK</v>
      </c>
      <c r="K1483" s="10">
        <f>IFNA(VLOOKUP($H1483,'Промокоды'!$A$2:$C$115,3,0),"")</f>
        <v>0.2</v>
      </c>
      <c r="L1483" s="13">
        <f t="shared" si="2"/>
        <v>1100</v>
      </c>
      <c r="M1483" s="14">
        <v>5500.0</v>
      </c>
      <c r="N1483" s="14">
        <f t="shared" si="3"/>
        <v>4400</v>
      </c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  <c r="Z1483" s="9"/>
      <c r="AA1483" s="9"/>
      <c r="AB1483" s="9"/>
      <c r="AC1483" s="9"/>
    </row>
    <row r="1484" ht="15.75" customHeight="1">
      <c r="A1484" s="10">
        <v>1483.0</v>
      </c>
      <c r="B1484" s="10" t="s">
        <v>15</v>
      </c>
      <c r="C1484" s="10" t="str">
        <f>VLOOKUP($E1484,'Определяем вид'!$A$2:$B$16,2,0)</f>
        <v>Товар</v>
      </c>
      <c r="D1484" s="10" t="s">
        <v>16</v>
      </c>
      <c r="E1484" s="10" t="s">
        <v>28</v>
      </c>
      <c r="F1484" s="11">
        <v>45708.0</v>
      </c>
      <c r="G1484" s="12">
        <f t="shared" si="1"/>
        <v>2</v>
      </c>
      <c r="H1484" s="10"/>
      <c r="I1484" s="10" t="str">
        <f>IFNA(VLOOKUP($H1484,'Промокоды'!$A$2:$B$115,2,0),"")</f>
        <v/>
      </c>
      <c r="J1484" s="10" t="str">
        <f>IFNA(VLOOKUP($I1484,'Промокоды'!$E$2:$F$8,2,0),"")</f>
        <v/>
      </c>
      <c r="K1484" s="10" t="str">
        <f>IFNA(VLOOKUP($H1484,'Промокоды'!$A$2:$C$115,3,0),"")</f>
        <v/>
      </c>
      <c r="L1484" s="13">
        <f t="shared" si="2"/>
        <v>0</v>
      </c>
      <c r="M1484" s="14">
        <v>300.0</v>
      </c>
      <c r="N1484" s="14">
        <f t="shared" si="3"/>
        <v>300</v>
      </c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  <c r="AA1484" s="9"/>
      <c r="AB1484" s="9"/>
      <c r="AC1484" s="9"/>
    </row>
    <row r="1485" ht="15.75" customHeight="1">
      <c r="A1485" s="10">
        <v>1484.0</v>
      </c>
      <c r="B1485" s="10" t="s">
        <v>15</v>
      </c>
      <c r="C1485" s="10" t="str">
        <f>VLOOKUP($E1485,'Определяем вид'!$A$2:$B$16,2,0)</f>
        <v>Товар</v>
      </c>
      <c r="D1485" s="10" t="s">
        <v>16</v>
      </c>
      <c r="E1485" s="10" t="s">
        <v>20</v>
      </c>
      <c r="F1485" s="11">
        <v>45708.0</v>
      </c>
      <c r="G1485" s="12">
        <f t="shared" si="1"/>
        <v>2</v>
      </c>
      <c r="H1485" s="10"/>
      <c r="I1485" s="10" t="str">
        <f>IFNA(VLOOKUP($H1485,'Промокоды'!$A$2:$B$115,2,0),"")</f>
        <v/>
      </c>
      <c r="J1485" s="10" t="str">
        <f>IFNA(VLOOKUP($I1485,'Промокоды'!$E$2:$F$8,2,0),"")</f>
        <v/>
      </c>
      <c r="K1485" s="10" t="str">
        <f>IFNA(VLOOKUP($H1485,'Промокоды'!$A$2:$C$115,3,0),"")</f>
        <v/>
      </c>
      <c r="L1485" s="13">
        <f t="shared" si="2"/>
        <v>0</v>
      </c>
      <c r="M1485" s="14">
        <v>500.0</v>
      </c>
      <c r="N1485" s="14">
        <f t="shared" si="3"/>
        <v>500</v>
      </c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  <c r="Z1485" s="9"/>
      <c r="AA1485" s="9"/>
      <c r="AB1485" s="9"/>
      <c r="AC1485" s="9"/>
    </row>
    <row r="1486" ht="15.75" customHeight="1">
      <c r="A1486" s="10">
        <v>1485.0</v>
      </c>
      <c r="B1486" s="10" t="s">
        <v>15</v>
      </c>
      <c r="C1486" s="10" t="str">
        <f>VLOOKUP($E1486,'Определяем вид'!$A$2:$B$16,2,0)</f>
        <v>Услуга</v>
      </c>
      <c r="D1486" s="10" t="s">
        <v>16</v>
      </c>
      <c r="E1486" s="10" t="s">
        <v>21</v>
      </c>
      <c r="F1486" s="11">
        <v>45708.0</v>
      </c>
      <c r="G1486" s="12">
        <f t="shared" si="1"/>
        <v>2</v>
      </c>
      <c r="H1486" s="10"/>
      <c r="I1486" s="10" t="str">
        <f>IFNA(VLOOKUP($H1486,'Промокоды'!$A$2:$B$115,2,0),"")</f>
        <v/>
      </c>
      <c r="J1486" s="10" t="str">
        <f>IFNA(VLOOKUP($I1486,'Промокоды'!$E$2:$F$8,2,0),"")</f>
        <v/>
      </c>
      <c r="K1486" s="10" t="str">
        <f>IFNA(VLOOKUP($H1486,'Промокоды'!$A$2:$C$115,3,0),"")</f>
        <v/>
      </c>
      <c r="L1486" s="13">
        <f t="shared" si="2"/>
        <v>0</v>
      </c>
      <c r="M1486" s="14">
        <v>5500.0</v>
      </c>
      <c r="N1486" s="14">
        <f t="shared" si="3"/>
        <v>5500</v>
      </c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  <c r="AA1486" s="9"/>
      <c r="AB1486" s="9"/>
      <c r="AC1486" s="9"/>
    </row>
    <row r="1487" ht="15.75" customHeight="1">
      <c r="A1487" s="10">
        <v>1486.0</v>
      </c>
      <c r="B1487" s="10" t="s">
        <v>15</v>
      </c>
      <c r="C1487" s="10" t="str">
        <f>VLOOKUP($E1487,'Определяем вид'!$A$2:$B$16,2,0)</f>
        <v>Товар</v>
      </c>
      <c r="D1487" s="10" t="s">
        <v>16</v>
      </c>
      <c r="E1487" s="10" t="s">
        <v>20</v>
      </c>
      <c r="F1487" s="11">
        <v>45708.0</v>
      </c>
      <c r="G1487" s="12">
        <f t="shared" si="1"/>
        <v>2</v>
      </c>
      <c r="H1487" s="10"/>
      <c r="I1487" s="10" t="str">
        <f>IFNA(VLOOKUP($H1487,'Промокоды'!$A$2:$B$115,2,0),"")</f>
        <v/>
      </c>
      <c r="J1487" s="10" t="str">
        <f>IFNA(VLOOKUP($I1487,'Промокоды'!$E$2:$F$8,2,0),"")</f>
        <v/>
      </c>
      <c r="K1487" s="10" t="str">
        <f>IFNA(VLOOKUP($H1487,'Промокоды'!$A$2:$C$115,3,0),"")</f>
        <v/>
      </c>
      <c r="L1487" s="13">
        <f t="shared" si="2"/>
        <v>0</v>
      </c>
      <c r="M1487" s="14">
        <v>500.0</v>
      </c>
      <c r="N1487" s="14">
        <f t="shared" si="3"/>
        <v>500</v>
      </c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  <c r="Z1487" s="9"/>
      <c r="AA1487" s="9"/>
      <c r="AB1487" s="9"/>
      <c r="AC1487" s="9"/>
    </row>
    <row r="1488" ht="15.75" customHeight="1">
      <c r="A1488" s="10">
        <v>1487.0</v>
      </c>
      <c r="B1488" s="10" t="s">
        <v>15</v>
      </c>
      <c r="C1488" s="10" t="str">
        <f>VLOOKUP($E1488,'Определяем вид'!$A$2:$B$16,2,0)</f>
        <v>Услуга</v>
      </c>
      <c r="D1488" s="10" t="s">
        <v>16</v>
      </c>
      <c r="E1488" s="10" t="s">
        <v>18</v>
      </c>
      <c r="F1488" s="11">
        <v>45708.0</v>
      </c>
      <c r="G1488" s="12">
        <f t="shared" si="1"/>
        <v>2</v>
      </c>
      <c r="H1488" s="10"/>
      <c r="I1488" s="10" t="str">
        <f>IFNA(VLOOKUP($H1488,'Промокоды'!$A$2:$B$115,2,0),"")</f>
        <v/>
      </c>
      <c r="J1488" s="10" t="str">
        <f>IFNA(VLOOKUP($I1488,'Промокоды'!$E$2:$F$8,2,0),"")</f>
        <v/>
      </c>
      <c r="K1488" s="10" t="str">
        <f>IFNA(VLOOKUP($H1488,'Промокоды'!$A$2:$C$115,3,0),"")</f>
        <v/>
      </c>
      <c r="L1488" s="13">
        <f t="shared" si="2"/>
        <v>0</v>
      </c>
      <c r="M1488" s="14">
        <v>3500.0</v>
      </c>
      <c r="N1488" s="14">
        <f t="shared" si="3"/>
        <v>3500</v>
      </c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  <c r="AA1488" s="9"/>
      <c r="AB1488" s="9"/>
      <c r="AC1488" s="9"/>
    </row>
    <row r="1489" ht="15.75" customHeight="1">
      <c r="A1489" s="10">
        <v>1488.0</v>
      </c>
      <c r="B1489" s="10" t="s">
        <v>15</v>
      </c>
      <c r="C1489" s="10" t="str">
        <f>VLOOKUP($E1489,'Определяем вид'!$A$2:$B$16,2,0)</f>
        <v>Услуга</v>
      </c>
      <c r="D1489" s="10" t="s">
        <v>16</v>
      </c>
      <c r="E1489" s="10" t="s">
        <v>17</v>
      </c>
      <c r="F1489" s="11">
        <v>45708.0</v>
      </c>
      <c r="G1489" s="12">
        <f t="shared" si="1"/>
        <v>2</v>
      </c>
      <c r="H1489" s="10"/>
      <c r="I1489" s="10" t="str">
        <f>IFNA(VLOOKUP($H1489,'Промокоды'!$A$2:$B$115,2,0),"")</f>
        <v/>
      </c>
      <c r="J1489" s="10" t="str">
        <f>IFNA(VLOOKUP($I1489,'Промокоды'!$E$2:$F$8,2,0),"")</f>
        <v/>
      </c>
      <c r="K1489" s="10" t="str">
        <f>IFNA(VLOOKUP($H1489,'Промокоды'!$A$2:$C$115,3,0),"")</f>
        <v/>
      </c>
      <c r="L1489" s="13">
        <f t="shared" si="2"/>
        <v>0</v>
      </c>
      <c r="M1489" s="14">
        <v>4500.0</v>
      </c>
      <c r="N1489" s="14">
        <f t="shared" si="3"/>
        <v>4500</v>
      </c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  <c r="Z1489" s="9"/>
      <c r="AA1489" s="9"/>
      <c r="AB1489" s="9"/>
      <c r="AC1489" s="9"/>
    </row>
    <row r="1490" ht="15.75" customHeight="1">
      <c r="A1490" s="10">
        <v>1489.0</v>
      </c>
      <c r="B1490" s="10" t="s">
        <v>15</v>
      </c>
      <c r="C1490" s="10" t="str">
        <f>VLOOKUP($E1490,'Определяем вид'!$A$2:$B$16,2,0)</f>
        <v>Услуга</v>
      </c>
      <c r="D1490" s="10" t="s">
        <v>16</v>
      </c>
      <c r="E1490" s="10" t="s">
        <v>18</v>
      </c>
      <c r="F1490" s="11">
        <v>45708.0</v>
      </c>
      <c r="G1490" s="12">
        <f t="shared" si="1"/>
        <v>2</v>
      </c>
      <c r="H1490" s="10"/>
      <c r="I1490" s="10" t="str">
        <f>IFNA(VLOOKUP($H1490,'Промокоды'!$A$2:$B$115,2,0),"")</f>
        <v/>
      </c>
      <c r="J1490" s="10" t="str">
        <f>IFNA(VLOOKUP($I1490,'Промокоды'!$E$2:$F$8,2,0),"")</f>
        <v/>
      </c>
      <c r="K1490" s="10" t="str">
        <f>IFNA(VLOOKUP($H1490,'Промокоды'!$A$2:$C$115,3,0),"")</f>
        <v/>
      </c>
      <c r="L1490" s="13">
        <f t="shared" si="2"/>
        <v>0</v>
      </c>
      <c r="M1490" s="14">
        <v>3500.0</v>
      </c>
      <c r="N1490" s="14">
        <f t="shared" si="3"/>
        <v>3500</v>
      </c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  <c r="AA1490" s="9"/>
      <c r="AB1490" s="9"/>
      <c r="AC1490" s="9"/>
    </row>
    <row r="1491" ht="15.75" customHeight="1">
      <c r="A1491" s="10">
        <v>1490.0</v>
      </c>
      <c r="B1491" s="10" t="s">
        <v>15</v>
      </c>
      <c r="C1491" s="10" t="str">
        <f>VLOOKUP($E1491,'Определяем вид'!$A$2:$B$16,2,0)</f>
        <v>Товар</v>
      </c>
      <c r="D1491" s="10" t="s">
        <v>16</v>
      </c>
      <c r="E1491" s="10" t="s">
        <v>20</v>
      </c>
      <c r="F1491" s="11">
        <v>45708.0</v>
      </c>
      <c r="G1491" s="12">
        <f t="shared" si="1"/>
        <v>2</v>
      </c>
      <c r="H1491" s="10"/>
      <c r="I1491" s="10" t="str">
        <f>IFNA(VLOOKUP($H1491,'Промокоды'!$A$2:$B$115,2,0),"")</f>
        <v/>
      </c>
      <c r="J1491" s="10" t="str">
        <f>IFNA(VLOOKUP($I1491,'Промокоды'!$E$2:$F$8,2,0),"")</f>
        <v/>
      </c>
      <c r="K1491" s="10" t="str">
        <f>IFNA(VLOOKUP($H1491,'Промокоды'!$A$2:$C$115,3,0),"")</f>
        <v/>
      </c>
      <c r="L1491" s="13">
        <f t="shared" si="2"/>
        <v>0</v>
      </c>
      <c r="M1491" s="14">
        <v>500.0</v>
      </c>
      <c r="N1491" s="14">
        <f t="shared" si="3"/>
        <v>500</v>
      </c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  <c r="Z1491" s="9"/>
      <c r="AA1491" s="9"/>
      <c r="AB1491" s="9"/>
      <c r="AC1491" s="9"/>
    </row>
    <row r="1492" ht="15.75" customHeight="1">
      <c r="A1492" s="10">
        <v>1491.0</v>
      </c>
      <c r="B1492" s="10" t="s">
        <v>25</v>
      </c>
      <c r="C1492" s="10" t="str">
        <f>VLOOKUP($E1492,'Определяем вид'!$A$2:$B$16,2,0)</f>
        <v>Товар</v>
      </c>
      <c r="D1492" s="10" t="s">
        <v>16</v>
      </c>
      <c r="E1492" s="10" t="s">
        <v>30</v>
      </c>
      <c r="F1492" s="11">
        <v>45708.0</v>
      </c>
      <c r="G1492" s="12">
        <f t="shared" si="1"/>
        <v>2</v>
      </c>
      <c r="H1492" s="10"/>
      <c r="I1492" s="10" t="str">
        <f>IFNA(VLOOKUP($H1492,'Промокоды'!$A$2:$B$115,2,0),"")</f>
        <v/>
      </c>
      <c r="J1492" s="10" t="str">
        <f>IFNA(VLOOKUP($I1492,'Промокоды'!$E$2:$F$8,2,0),"")</f>
        <v/>
      </c>
      <c r="K1492" s="10" t="str">
        <f>IFNA(VLOOKUP($H1492,'Промокоды'!$A$2:$C$115,3,0),"")</f>
        <v/>
      </c>
      <c r="L1492" s="13">
        <f t="shared" si="2"/>
        <v>0</v>
      </c>
      <c r="M1492" s="14">
        <v>300.0</v>
      </c>
      <c r="N1492" s="14">
        <f t="shared" si="3"/>
        <v>300</v>
      </c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  <c r="AA1492" s="9"/>
      <c r="AB1492" s="9"/>
      <c r="AC1492" s="9"/>
    </row>
    <row r="1493" ht="15.75" customHeight="1">
      <c r="A1493" s="10">
        <v>1492.0</v>
      </c>
      <c r="B1493" s="10" t="s">
        <v>15</v>
      </c>
      <c r="C1493" s="10" t="str">
        <f>VLOOKUP($E1493,'Определяем вид'!$A$2:$B$16,2,0)</f>
        <v>Товар</v>
      </c>
      <c r="D1493" s="10" t="s">
        <v>16</v>
      </c>
      <c r="E1493" s="10" t="s">
        <v>23</v>
      </c>
      <c r="F1493" s="11">
        <v>45708.0</v>
      </c>
      <c r="G1493" s="12">
        <f t="shared" si="1"/>
        <v>2</v>
      </c>
      <c r="H1493" s="10"/>
      <c r="I1493" s="10" t="str">
        <f>IFNA(VLOOKUP($H1493,'Промокоды'!$A$2:$B$115,2,0),"")</f>
        <v/>
      </c>
      <c r="J1493" s="10" t="str">
        <f>IFNA(VLOOKUP($I1493,'Промокоды'!$E$2:$F$8,2,0),"")</f>
        <v/>
      </c>
      <c r="K1493" s="10" t="str">
        <f>IFNA(VLOOKUP($H1493,'Промокоды'!$A$2:$C$115,3,0),"")</f>
        <v/>
      </c>
      <c r="L1493" s="13">
        <f t="shared" si="2"/>
        <v>0</v>
      </c>
      <c r="M1493" s="14">
        <v>1000.0</v>
      </c>
      <c r="N1493" s="14">
        <f t="shared" si="3"/>
        <v>1000</v>
      </c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  <c r="Z1493" s="9"/>
      <c r="AA1493" s="9"/>
      <c r="AB1493" s="9"/>
      <c r="AC1493" s="9"/>
    </row>
    <row r="1494" ht="15.75" customHeight="1">
      <c r="A1494" s="10">
        <v>1493.0</v>
      </c>
      <c r="B1494" s="10" t="s">
        <v>25</v>
      </c>
      <c r="C1494" s="10" t="str">
        <f>VLOOKUP($E1494,'Определяем вид'!$A$2:$B$16,2,0)</f>
        <v>Товар</v>
      </c>
      <c r="D1494" s="10" t="s">
        <v>16</v>
      </c>
      <c r="E1494" s="10" t="s">
        <v>30</v>
      </c>
      <c r="F1494" s="11">
        <v>45709.0</v>
      </c>
      <c r="G1494" s="12">
        <f t="shared" si="1"/>
        <v>2</v>
      </c>
      <c r="H1494" s="10"/>
      <c r="I1494" s="10" t="str">
        <f>IFNA(VLOOKUP($H1494,'Промокоды'!$A$2:$B$115,2,0),"")</f>
        <v/>
      </c>
      <c r="J1494" s="10" t="str">
        <f>IFNA(VLOOKUP($I1494,'Промокоды'!$E$2:$F$8,2,0),"")</f>
        <v/>
      </c>
      <c r="K1494" s="10" t="str">
        <f>IFNA(VLOOKUP($H1494,'Промокоды'!$A$2:$C$115,3,0),"")</f>
        <v/>
      </c>
      <c r="L1494" s="13">
        <f t="shared" si="2"/>
        <v>0</v>
      </c>
      <c r="M1494" s="14">
        <v>300.0</v>
      </c>
      <c r="N1494" s="14">
        <f t="shared" si="3"/>
        <v>300</v>
      </c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  <c r="AA1494" s="9"/>
      <c r="AB1494" s="9"/>
      <c r="AC1494" s="9"/>
    </row>
    <row r="1495" ht="15.75" customHeight="1">
      <c r="A1495" s="10">
        <v>1494.0</v>
      </c>
      <c r="B1495" s="10" t="s">
        <v>15</v>
      </c>
      <c r="C1495" s="10" t="str">
        <f>VLOOKUP($E1495,'Определяем вид'!$A$2:$B$16,2,0)</f>
        <v>Услуга</v>
      </c>
      <c r="D1495" s="10" t="s">
        <v>16</v>
      </c>
      <c r="E1495" s="10" t="s">
        <v>17</v>
      </c>
      <c r="F1495" s="11">
        <v>45709.0</v>
      </c>
      <c r="G1495" s="12">
        <f t="shared" si="1"/>
        <v>2</v>
      </c>
      <c r="H1495" s="10"/>
      <c r="I1495" s="10" t="str">
        <f>IFNA(VLOOKUP($H1495,'Промокоды'!$A$2:$B$115,2,0),"")</f>
        <v/>
      </c>
      <c r="J1495" s="10" t="str">
        <f>IFNA(VLOOKUP($I1495,'Промокоды'!$E$2:$F$8,2,0),"")</f>
        <v/>
      </c>
      <c r="K1495" s="10" t="str">
        <f>IFNA(VLOOKUP($H1495,'Промокоды'!$A$2:$C$115,3,0),"")</f>
        <v/>
      </c>
      <c r="L1495" s="13">
        <f t="shared" si="2"/>
        <v>0</v>
      </c>
      <c r="M1495" s="14">
        <v>4500.0</v>
      </c>
      <c r="N1495" s="14">
        <f t="shared" si="3"/>
        <v>4500</v>
      </c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  <c r="Z1495" s="9"/>
      <c r="AA1495" s="9"/>
      <c r="AB1495" s="9"/>
      <c r="AC1495" s="9"/>
    </row>
    <row r="1496" ht="15.75" customHeight="1">
      <c r="A1496" s="10">
        <v>1495.0</v>
      </c>
      <c r="B1496" s="10" t="s">
        <v>15</v>
      </c>
      <c r="C1496" s="10" t="str">
        <f>VLOOKUP($E1496,'Определяем вид'!$A$2:$B$16,2,0)</f>
        <v>Услуга</v>
      </c>
      <c r="D1496" s="10" t="s">
        <v>16</v>
      </c>
      <c r="E1496" s="10" t="s">
        <v>21</v>
      </c>
      <c r="F1496" s="11">
        <v>45709.0</v>
      </c>
      <c r="G1496" s="12">
        <f t="shared" si="1"/>
        <v>2</v>
      </c>
      <c r="H1496" s="10"/>
      <c r="I1496" s="10" t="str">
        <f>IFNA(VLOOKUP($H1496,'Промокоды'!$A$2:$B$115,2,0),"")</f>
        <v/>
      </c>
      <c r="J1496" s="10" t="str">
        <f>IFNA(VLOOKUP($I1496,'Промокоды'!$E$2:$F$8,2,0),"")</f>
        <v/>
      </c>
      <c r="K1496" s="10" t="str">
        <f>IFNA(VLOOKUP($H1496,'Промокоды'!$A$2:$C$115,3,0),"")</f>
        <v/>
      </c>
      <c r="L1496" s="13">
        <f t="shared" si="2"/>
        <v>0</v>
      </c>
      <c r="M1496" s="14">
        <v>5500.0</v>
      </c>
      <c r="N1496" s="14">
        <f t="shared" si="3"/>
        <v>5500</v>
      </c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  <c r="AA1496" s="9"/>
      <c r="AB1496" s="9"/>
      <c r="AC1496" s="9"/>
    </row>
    <row r="1497" ht="15.75" customHeight="1">
      <c r="A1497" s="10">
        <v>1496.0</v>
      </c>
      <c r="B1497" s="10" t="s">
        <v>15</v>
      </c>
      <c r="C1497" s="10" t="str">
        <f>VLOOKUP($E1497,'Определяем вид'!$A$2:$B$16,2,0)</f>
        <v>Услуга</v>
      </c>
      <c r="D1497" s="16" t="s">
        <v>16</v>
      </c>
      <c r="E1497" s="10" t="s">
        <v>17</v>
      </c>
      <c r="F1497" s="11">
        <v>45709.0</v>
      </c>
      <c r="G1497" s="12">
        <f t="shared" si="1"/>
        <v>2</v>
      </c>
      <c r="H1497" s="10" t="s">
        <v>70</v>
      </c>
      <c r="I1497" s="10">
        <f>IFNA(VLOOKUP($H1497,'Промокоды'!$A$2:$B$115,2,0),"")</f>
        <v>7</v>
      </c>
      <c r="J1497" s="10" t="str">
        <f>IFNA(VLOOKUP($I1497,'Промокоды'!$E$2:$F$8,2,0),"")</f>
        <v>Сторис в VK</v>
      </c>
      <c r="K1497" s="10">
        <f>IFNA(VLOOKUP($H1497,'Промокоды'!$A$2:$C$115,3,0),"")</f>
        <v>0.15</v>
      </c>
      <c r="L1497" s="13">
        <f t="shared" si="2"/>
        <v>675</v>
      </c>
      <c r="M1497" s="14">
        <v>4500.0</v>
      </c>
      <c r="N1497" s="14">
        <f t="shared" si="3"/>
        <v>3825</v>
      </c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  <c r="Z1497" s="9"/>
      <c r="AA1497" s="9"/>
      <c r="AB1497" s="9"/>
      <c r="AC1497" s="9"/>
    </row>
    <row r="1498" ht="15.75" customHeight="1">
      <c r="A1498" s="10">
        <v>1497.0</v>
      </c>
      <c r="B1498" s="10" t="s">
        <v>15</v>
      </c>
      <c r="C1498" s="10" t="str">
        <f>VLOOKUP($E1498,'Определяем вид'!$A$2:$B$16,2,0)</f>
        <v>Услуга</v>
      </c>
      <c r="D1498" s="10" t="s">
        <v>16</v>
      </c>
      <c r="E1498" s="10" t="s">
        <v>17</v>
      </c>
      <c r="F1498" s="11">
        <v>45709.0</v>
      </c>
      <c r="G1498" s="12">
        <f t="shared" si="1"/>
        <v>2</v>
      </c>
      <c r="H1498" s="10"/>
      <c r="I1498" s="10" t="str">
        <f>IFNA(VLOOKUP($H1498,'Промокоды'!$A$2:$B$115,2,0),"")</f>
        <v/>
      </c>
      <c r="J1498" s="10" t="str">
        <f>IFNA(VLOOKUP($I1498,'Промокоды'!$E$2:$F$8,2,0),"")</f>
        <v/>
      </c>
      <c r="K1498" s="10" t="str">
        <f>IFNA(VLOOKUP($H1498,'Промокоды'!$A$2:$C$115,3,0),"")</f>
        <v/>
      </c>
      <c r="L1498" s="13">
        <f t="shared" si="2"/>
        <v>0</v>
      </c>
      <c r="M1498" s="14">
        <v>4500.0</v>
      </c>
      <c r="N1498" s="14">
        <f t="shared" si="3"/>
        <v>4500</v>
      </c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  <c r="AA1498" s="9"/>
      <c r="AB1498" s="9"/>
      <c r="AC1498" s="9"/>
    </row>
    <row r="1499" ht="15.75" customHeight="1">
      <c r="A1499" s="10">
        <v>1498.0</v>
      </c>
      <c r="B1499" s="10" t="s">
        <v>15</v>
      </c>
      <c r="C1499" s="10" t="str">
        <f>VLOOKUP($E1499,'Определяем вид'!$A$2:$B$16,2,0)</f>
        <v>Услуга</v>
      </c>
      <c r="D1499" s="10" t="s">
        <v>16</v>
      </c>
      <c r="E1499" s="10" t="s">
        <v>18</v>
      </c>
      <c r="F1499" s="11">
        <v>45709.0</v>
      </c>
      <c r="G1499" s="12">
        <f t="shared" si="1"/>
        <v>2</v>
      </c>
      <c r="H1499" s="10"/>
      <c r="I1499" s="10" t="str">
        <f>IFNA(VLOOKUP($H1499,'Промокоды'!$A$2:$B$115,2,0),"")</f>
        <v/>
      </c>
      <c r="J1499" s="10" t="str">
        <f>IFNA(VLOOKUP($I1499,'Промокоды'!$E$2:$F$8,2,0),"")</f>
        <v/>
      </c>
      <c r="K1499" s="10" t="str">
        <f>IFNA(VLOOKUP($H1499,'Промокоды'!$A$2:$C$115,3,0),"")</f>
        <v/>
      </c>
      <c r="L1499" s="13">
        <f t="shared" si="2"/>
        <v>0</v>
      </c>
      <c r="M1499" s="14">
        <v>3500.0</v>
      </c>
      <c r="N1499" s="14">
        <f t="shared" si="3"/>
        <v>3500</v>
      </c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  <c r="Z1499" s="9"/>
      <c r="AA1499" s="9"/>
      <c r="AB1499" s="9"/>
      <c r="AC1499" s="9"/>
    </row>
    <row r="1500" ht="15.75" customHeight="1">
      <c r="A1500" s="10">
        <v>1499.0</v>
      </c>
      <c r="B1500" s="10" t="s">
        <v>15</v>
      </c>
      <c r="C1500" s="10" t="str">
        <f>VLOOKUP($E1500,'Определяем вид'!$A$2:$B$16,2,0)</f>
        <v>Услуга</v>
      </c>
      <c r="D1500" s="10" t="s">
        <v>16</v>
      </c>
      <c r="E1500" s="10" t="s">
        <v>21</v>
      </c>
      <c r="F1500" s="11">
        <v>45709.0</v>
      </c>
      <c r="G1500" s="12">
        <f t="shared" si="1"/>
        <v>2</v>
      </c>
      <c r="H1500" s="10"/>
      <c r="I1500" s="10" t="str">
        <f>IFNA(VLOOKUP($H1500,'Промокоды'!$A$2:$B$115,2,0),"")</f>
        <v/>
      </c>
      <c r="J1500" s="10" t="str">
        <f>IFNA(VLOOKUP($I1500,'Промокоды'!$E$2:$F$8,2,0),"")</f>
        <v/>
      </c>
      <c r="K1500" s="10" t="str">
        <f>IFNA(VLOOKUP($H1500,'Промокоды'!$A$2:$C$115,3,0),"")</f>
        <v/>
      </c>
      <c r="L1500" s="13">
        <f t="shared" si="2"/>
        <v>0</v>
      </c>
      <c r="M1500" s="14">
        <v>5500.0</v>
      </c>
      <c r="N1500" s="14">
        <f t="shared" si="3"/>
        <v>5500</v>
      </c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  <c r="AA1500" s="9"/>
      <c r="AB1500" s="9"/>
      <c r="AC1500" s="9"/>
    </row>
    <row r="1501" ht="15.75" customHeight="1">
      <c r="A1501" s="10">
        <v>1500.0</v>
      </c>
      <c r="B1501" s="10" t="s">
        <v>15</v>
      </c>
      <c r="C1501" s="10" t="str">
        <f>VLOOKUP($E1501,'Определяем вид'!$A$2:$B$16,2,0)</f>
        <v>Услуга</v>
      </c>
      <c r="D1501" s="10" t="s">
        <v>16</v>
      </c>
      <c r="E1501" s="10" t="s">
        <v>21</v>
      </c>
      <c r="F1501" s="11">
        <v>45709.0</v>
      </c>
      <c r="G1501" s="12">
        <f t="shared" si="1"/>
        <v>2</v>
      </c>
      <c r="H1501" s="10"/>
      <c r="I1501" s="10" t="str">
        <f>IFNA(VLOOKUP($H1501,'Промокоды'!$A$2:$B$115,2,0),"")</f>
        <v/>
      </c>
      <c r="J1501" s="10" t="str">
        <f>IFNA(VLOOKUP($I1501,'Промокоды'!$E$2:$F$8,2,0),"")</f>
        <v/>
      </c>
      <c r="K1501" s="10" t="str">
        <f>IFNA(VLOOKUP($H1501,'Промокоды'!$A$2:$C$115,3,0),"")</f>
        <v/>
      </c>
      <c r="L1501" s="13">
        <f t="shared" si="2"/>
        <v>0</v>
      </c>
      <c r="M1501" s="14">
        <v>5500.0</v>
      </c>
      <c r="N1501" s="14">
        <f t="shared" si="3"/>
        <v>5500</v>
      </c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  <c r="Z1501" s="9"/>
      <c r="AA1501" s="9"/>
      <c r="AB1501" s="9"/>
      <c r="AC1501" s="9"/>
    </row>
    <row r="1502" ht="15.75" customHeight="1">
      <c r="A1502" s="10">
        <v>1501.0</v>
      </c>
      <c r="B1502" s="10" t="s">
        <v>15</v>
      </c>
      <c r="C1502" s="10" t="str">
        <f>VLOOKUP($E1502,'Определяем вид'!$A$2:$B$16,2,0)</f>
        <v>Услуга</v>
      </c>
      <c r="D1502" s="10" t="s">
        <v>16</v>
      </c>
      <c r="E1502" s="10" t="s">
        <v>17</v>
      </c>
      <c r="F1502" s="11">
        <v>45709.0</v>
      </c>
      <c r="G1502" s="12">
        <f t="shared" si="1"/>
        <v>2</v>
      </c>
      <c r="H1502" s="10" t="s">
        <v>71</v>
      </c>
      <c r="I1502" s="10">
        <f>IFNA(VLOOKUP($H1502,'Промокоды'!$A$2:$B$115,2,0),"")</f>
        <v>3</v>
      </c>
      <c r="J1502" s="10" t="str">
        <f>IFNA(VLOOKUP($I1502,'Промокоды'!$E$2:$F$8,2,0),"")</f>
        <v>Поисковые запросы в Яндексе</v>
      </c>
      <c r="K1502" s="10">
        <f>IFNA(VLOOKUP($H1502,'Промокоды'!$A$2:$C$115,3,0),"")</f>
        <v>0.05</v>
      </c>
      <c r="L1502" s="13">
        <f t="shared" si="2"/>
        <v>225</v>
      </c>
      <c r="M1502" s="14">
        <v>4500.0</v>
      </c>
      <c r="N1502" s="14">
        <f t="shared" si="3"/>
        <v>4275</v>
      </c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  <c r="AA1502" s="9"/>
      <c r="AB1502" s="9"/>
      <c r="AC1502" s="9"/>
    </row>
    <row r="1503" ht="15.75" customHeight="1">
      <c r="A1503" s="10">
        <v>1502.0</v>
      </c>
      <c r="B1503" s="10" t="s">
        <v>15</v>
      </c>
      <c r="C1503" s="10" t="str">
        <f>VLOOKUP($E1503,'Определяем вид'!$A$2:$B$16,2,0)</f>
        <v>Услуга</v>
      </c>
      <c r="D1503" s="16" t="s">
        <v>16</v>
      </c>
      <c r="E1503" s="10" t="s">
        <v>17</v>
      </c>
      <c r="F1503" s="11">
        <v>45709.0</v>
      </c>
      <c r="G1503" s="12">
        <f t="shared" si="1"/>
        <v>2</v>
      </c>
      <c r="H1503" s="10" t="s">
        <v>72</v>
      </c>
      <c r="I1503" s="10">
        <f>IFNA(VLOOKUP($H1503,'Промокоды'!$A$2:$B$115,2,0),"")</f>
        <v>2</v>
      </c>
      <c r="J1503" s="10" t="str">
        <f>IFNA(VLOOKUP($I1503,'Промокоды'!$E$2:$F$8,2,0),"")</f>
        <v>Поисковые запросы в Гугле</v>
      </c>
      <c r="K1503" s="10">
        <f>IFNA(VLOOKUP($H1503,'Промокоды'!$A$2:$C$115,3,0),"")</f>
        <v>0.1</v>
      </c>
      <c r="L1503" s="13">
        <f t="shared" si="2"/>
        <v>450</v>
      </c>
      <c r="M1503" s="14">
        <v>4500.0</v>
      </c>
      <c r="N1503" s="14">
        <f t="shared" si="3"/>
        <v>4050</v>
      </c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  <c r="Z1503" s="9"/>
      <c r="AA1503" s="9"/>
      <c r="AB1503" s="9"/>
      <c r="AC1503" s="9"/>
    </row>
    <row r="1504" ht="15.75" customHeight="1">
      <c r="A1504" s="10">
        <v>1503.0</v>
      </c>
      <c r="B1504" s="10" t="s">
        <v>15</v>
      </c>
      <c r="C1504" s="10" t="str">
        <f>VLOOKUP($E1504,'Определяем вид'!$A$2:$B$16,2,0)</f>
        <v>Товар</v>
      </c>
      <c r="D1504" s="10" t="s">
        <v>16</v>
      </c>
      <c r="E1504" s="10" t="s">
        <v>20</v>
      </c>
      <c r="F1504" s="11">
        <v>45709.0</v>
      </c>
      <c r="G1504" s="12">
        <f t="shared" si="1"/>
        <v>2</v>
      </c>
      <c r="H1504" s="10"/>
      <c r="I1504" s="10" t="str">
        <f>IFNA(VLOOKUP($H1504,'Промокоды'!$A$2:$B$115,2,0),"")</f>
        <v/>
      </c>
      <c r="J1504" s="10" t="str">
        <f>IFNA(VLOOKUP($I1504,'Промокоды'!$E$2:$F$8,2,0),"")</f>
        <v/>
      </c>
      <c r="K1504" s="10" t="str">
        <f>IFNA(VLOOKUP($H1504,'Промокоды'!$A$2:$C$115,3,0),"")</f>
        <v/>
      </c>
      <c r="L1504" s="13">
        <f t="shared" si="2"/>
        <v>0</v>
      </c>
      <c r="M1504" s="14">
        <v>500.0</v>
      </c>
      <c r="N1504" s="14">
        <f t="shared" si="3"/>
        <v>500</v>
      </c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  <c r="AA1504" s="9"/>
      <c r="AB1504" s="9"/>
      <c r="AC1504" s="9"/>
    </row>
    <row r="1505" ht="15.75" customHeight="1">
      <c r="A1505" s="10">
        <v>1504.0</v>
      </c>
      <c r="B1505" s="10" t="s">
        <v>15</v>
      </c>
      <c r="C1505" s="10" t="str">
        <f>VLOOKUP($E1505,'Определяем вид'!$A$2:$B$16,2,0)</f>
        <v>Услуга</v>
      </c>
      <c r="D1505" s="10" t="s">
        <v>16</v>
      </c>
      <c r="E1505" s="10" t="s">
        <v>18</v>
      </c>
      <c r="F1505" s="11">
        <v>45709.0</v>
      </c>
      <c r="G1505" s="12">
        <f t="shared" si="1"/>
        <v>2</v>
      </c>
      <c r="H1505" s="10"/>
      <c r="I1505" s="10" t="str">
        <f>IFNA(VLOOKUP($H1505,'Промокоды'!$A$2:$B$115,2,0),"")</f>
        <v/>
      </c>
      <c r="J1505" s="10" t="str">
        <f>IFNA(VLOOKUP($I1505,'Промокоды'!$E$2:$F$8,2,0),"")</f>
        <v/>
      </c>
      <c r="K1505" s="10" t="str">
        <f>IFNA(VLOOKUP($H1505,'Промокоды'!$A$2:$C$115,3,0),"")</f>
        <v/>
      </c>
      <c r="L1505" s="13">
        <f t="shared" si="2"/>
        <v>0</v>
      </c>
      <c r="M1505" s="14">
        <v>3500.0</v>
      </c>
      <c r="N1505" s="14">
        <f t="shared" si="3"/>
        <v>3500</v>
      </c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  <c r="Z1505" s="9"/>
      <c r="AA1505" s="9"/>
      <c r="AB1505" s="9"/>
      <c r="AC1505" s="9"/>
    </row>
    <row r="1506" ht="15.75" customHeight="1">
      <c r="A1506" s="10">
        <v>1505.0</v>
      </c>
      <c r="B1506" s="10" t="s">
        <v>15</v>
      </c>
      <c r="C1506" s="10" t="str">
        <f>VLOOKUP($E1506,'Определяем вид'!$A$2:$B$16,2,0)</f>
        <v>Услуга</v>
      </c>
      <c r="D1506" s="10" t="s">
        <v>16</v>
      </c>
      <c r="E1506" s="10" t="s">
        <v>21</v>
      </c>
      <c r="F1506" s="11">
        <v>45709.0</v>
      </c>
      <c r="G1506" s="12">
        <f t="shared" si="1"/>
        <v>2</v>
      </c>
      <c r="H1506" s="10" t="s">
        <v>73</v>
      </c>
      <c r="I1506" s="10">
        <f>IFNA(VLOOKUP($H1506,'Промокоды'!$A$2:$B$115,2,0),"")</f>
        <v>6</v>
      </c>
      <c r="J1506" s="10" t="str">
        <f>IFNA(VLOOKUP($I1506,'Промокоды'!$E$2:$F$8,2,0),"")</f>
        <v>Реклама в VK</v>
      </c>
      <c r="K1506" s="10">
        <f>IFNA(VLOOKUP($H1506,'Промокоды'!$A$2:$C$115,3,0),"")</f>
        <v>0.2</v>
      </c>
      <c r="L1506" s="13">
        <f t="shared" si="2"/>
        <v>1100</v>
      </c>
      <c r="M1506" s="14">
        <v>5500.0</v>
      </c>
      <c r="N1506" s="14">
        <f t="shared" si="3"/>
        <v>4400</v>
      </c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  <c r="AA1506" s="9"/>
      <c r="AB1506" s="9"/>
      <c r="AC1506" s="9"/>
    </row>
    <row r="1507" ht="15.75" customHeight="1">
      <c r="A1507" s="10">
        <v>1506.0</v>
      </c>
      <c r="B1507" s="10" t="s">
        <v>15</v>
      </c>
      <c r="C1507" s="10" t="str">
        <f>VLOOKUP($E1507,'Определяем вид'!$A$2:$B$16,2,0)</f>
        <v>Товар</v>
      </c>
      <c r="D1507" s="10" t="s">
        <v>16</v>
      </c>
      <c r="E1507" s="10" t="s">
        <v>20</v>
      </c>
      <c r="F1507" s="11">
        <v>45709.0</v>
      </c>
      <c r="G1507" s="12">
        <f t="shared" si="1"/>
        <v>2</v>
      </c>
      <c r="H1507" s="10"/>
      <c r="I1507" s="10" t="str">
        <f>IFNA(VLOOKUP($H1507,'Промокоды'!$A$2:$B$115,2,0),"")</f>
        <v/>
      </c>
      <c r="J1507" s="10" t="str">
        <f>IFNA(VLOOKUP($I1507,'Промокоды'!$E$2:$F$8,2,0),"")</f>
        <v/>
      </c>
      <c r="K1507" s="10" t="str">
        <f>IFNA(VLOOKUP($H1507,'Промокоды'!$A$2:$C$115,3,0),"")</f>
        <v/>
      </c>
      <c r="L1507" s="13">
        <f t="shared" si="2"/>
        <v>0</v>
      </c>
      <c r="M1507" s="14">
        <v>500.0</v>
      </c>
      <c r="N1507" s="14">
        <f t="shared" si="3"/>
        <v>500</v>
      </c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  <c r="Z1507" s="9"/>
      <c r="AA1507" s="9"/>
      <c r="AB1507" s="9"/>
      <c r="AC1507" s="9"/>
    </row>
    <row r="1508" ht="15.75" customHeight="1">
      <c r="A1508" s="10">
        <v>1507.0</v>
      </c>
      <c r="B1508" s="10" t="s">
        <v>15</v>
      </c>
      <c r="C1508" s="10" t="str">
        <f>VLOOKUP($E1508,'Определяем вид'!$A$2:$B$16,2,0)</f>
        <v>Услуга</v>
      </c>
      <c r="D1508" s="16" t="s">
        <v>16</v>
      </c>
      <c r="E1508" s="10" t="s">
        <v>21</v>
      </c>
      <c r="F1508" s="11">
        <v>45709.0</v>
      </c>
      <c r="G1508" s="12">
        <f t="shared" si="1"/>
        <v>2</v>
      </c>
      <c r="H1508" s="10" t="s">
        <v>74</v>
      </c>
      <c r="I1508" s="10">
        <f>IFNA(VLOOKUP($H1508,'Промокоды'!$A$2:$B$115,2,0),"")</f>
        <v>4</v>
      </c>
      <c r="J1508" s="10" t="str">
        <f>IFNA(VLOOKUP($I1508,'Промокоды'!$E$2:$F$8,2,0),"")</f>
        <v>Посты в Telegram</v>
      </c>
      <c r="K1508" s="10">
        <f>IFNA(VLOOKUP($H1508,'Промокоды'!$A$2:$C$115,3,0),"")</f>
        <v>0.5</v>
      </c>
      <c r="L1508" s="13">
        <f t="shared" si="2"/>
        <v>2750</v>
      </c>
      <c r="M1508" s="14">
        <v>5500.0</v>
      </c>
      <c r="N1508" s="14">
        <f t="shared" si="3"/>
        <v>2750</v>
      </c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  <c r="AA1508" s="9"/>
      <c r="AB1508" s="9"/>
      <c r="AC1508" s="9"/>
    </row>
    <row r="1509" ht="15.75" customHeight="1">
      <c r="A1509" s="10">
        <v>1508.0</v>
      </c>
      <c r="B1509" s="10" t="s">
        <v>15</v>
      </c>
      <c r="C1509" s="10" t="str">
        <f>VLOOKUP($E1509,'Определяем вид'!$A$2:$B$16,2,0)</f>
        <v>Услуга</v>
      </c>
      <c r="D1509" s="10" t="s">
        <v>16</v>
      </c>
      <c r="E1509" s="10" t="s">
        <v>18</v>
      </c>
      <c r="F1509" s="11">
        <v>45709.0</v>
      </c>
      <c r="G1509" s="12">
        <f t="shared" si="1"/>
        <v>2</v>
      </c>
      <c r="H1509" s="10" t="s">
        <v>75</v>
      </c>
      <c r="I1509" s="10">
        <f>IFNA(VLOOKUP($H1509,'Промокоды'!$A$2:$B$115,2,0),"")</f>
        <v>3</v>
      </c>
      <c r="J1509" s="10" t="str">
        <f>IFNA(VLOOKUP($I1509,'Промокоды'!$E$2:$F$8,2,0),"")</f>
        <v>Поисковые запросы в Яндексе</v>
      </c>
      <c r="K1509" s="10">
        <f>IFNA(VLOOKUP($H1509,'Промокоды'!$A$2:$C$115,3,0),"")</f>
        <v>0.05</v>
      </c>
      <c r="L1509" s="13">
        <f t="shared" si="2"/>
        <v>175</v>
      </c>
      <c r="M1509" s="14">
        <v>3500.0</v>
      </c>
      <c r="N1509" s="14">
        <f t="shared" si="3"/>
        <v>3325</v>
      </c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  <c r="Z1509" s="9"/>
      <c r="AA1509" s="9"/>
      <c r="AB1509" s="9"/>
      <c r="AC1509" s="9"/>
    </row>
    <row r="1510" ht="15.75" customHeight="1">
      <c r="A1510" s="10">
        <v>1509.0</v>
      </c>
      <c r="B1510" s="10" t="s">
        <v>15</v>
      </c>
      <c r="C1510" s="10" t="str">
        <f>VLOOKUP($E1510,'Определяем вид'!$A$2:$B$16,2,0)</f>
        <v>Товар</v>
      </c>
      <c r="D1510" s="10" t="s">
        <v>16</v>
      </c>
      <c r="E1510" s="10" t="s">
        <v>23</v>
      </c>
      <c r="F1510" s="11">
        <v>45709.0</v>
      </c>
      <c r="G1510" s="12">
        <f t="shared" si="1"/>
        <v>2</v>
      </c>
      <c r="H1510" s="10"/>
      <c r="I1510" s="10" t="str">
        <f>IFNA(VLOOKUP($H1510,'Промокоды'!$A$2:$B$115,2,0),"")</f>
        <v/>
      </c>
      <c r="J1510" s="10" t="str">
        <f>IFNA(VLOOKUP($I1510,'Промокоды'!$E$2:$F$8,2,0),"")</f>
        <v/>
      </c>
      <c r="K1510" s="10" t="str">
        <f>IFNA(VLOOKUP($H1510,'Промокоды'!$A$2:$C$115,3,0),"")</f>
        <v/>
      </c>
      <c r="L1510" s="13">
        <f t="shared" si="2"/>
        <v>0</v>
      </c>
      <c r="M1510" s="14">
        <v>1000.0</v>
      </c>
      <c r="N1510" s="14">
        <f t="shared" si="3"/>
        <v>1000</v>
      </c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  <c r="AA1510" s="9"/>
      <c r="AB1510" s="9"/>
      <c r="AC1510" s="9"/>
    </row>
    <row r="1511" ht="15.75" customHeight="1">
      <c r="A1511" s="10">
        <v>1510.0</v>
      </c>
      <c r="B1511" s="10" t="s">
        <v>15</v>
      </c>
      <c r="C1511" s="10" t="str">
        <f>VLOOKUP($E1511,'Определяем вид'!$A$2:$B$16,2,0)</f>
        <v>Услуга</v>
      </c>
      <c r="D1511" s="16" t="s">
        <v>16</v>
      </c>
      <c r="E1511" s="10" t="s">
        <v>18</v>
      </c>
      <c r="F1511" s="11">
        <v>45709.0</v>
      </c>
      <c r="G1511" s="12">
        <f t="shared" si="1"/>
        <v>2</v>
      </c>
      <c r="H1511" s="10"/>
      <c r="I1511" s="10" t="str">
        <f>IFNA(VLOOKUP($H1511,'Промокоды'!$A$2:$B$115,2,0),"")</f>
        <v/>
      </c>
      <c r="J1511" s="10" t="str">
        <f>IFNA(VLOOKUP($I1511,'Промокоды'!$E$2:$F$8,2,0),"")</f>
        <v/>
      </c>
      <c r="K1511" s="10" t="str">
        <f>IFNA(VLOOKUP($H1511,'Промокоды'!$A$2:$C$115,3,0),"")</f>
        <v/>
      </c>
      <c r="L1511" s="13">
        <f t="shared" si="2"/>
        <v>0</v>
      </c>
      <c r="M1511" s="14">
        <v>3500.0</v>
      </c>
      <c r="N1511" s="14">
        <f t="shared" si="3"/>
        <v>3500</v>
      </c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  <c r="Z1511" s="9"/>
      <c r="AA1511" s="9"/>
      <c r="AB1511" s="9"/>
      <c r="AC1511" s="9"/>
    </row>
    <row r="1512" ht="15.75" customHeight="1">
      <c r="A1512" s="10">
        <v>1511.0</v>
      </c>
      <c r="B1512" s="10" t="s">
        <v>25</v>
      </c>
      <c r="C1512" s="10" t="str">
        <f>VLOOKUP($E1512,'Определяем вид'!$A$2:$B$16,2,0)</f>
        <v>Товар</v>
      </c>
      <c r="D1512" s="10" t="s">
        <v>16</v>
      </c>
      <c r="E1512" s="10" t="s">
        <v>33</v>
      </c>
      <c r="F1512" s="11">
        <v>45709.0</v>
      </c>
      <c r="G1512" s="12">
        <f t="shared" si="1"/>
        <v>2</v>
      </c>
      <c r="H1512" s="10"/>
      <c r="I1512" s="10" t="str">
        <f>IFNA(VLOOKUP($H1512,'Промокоды'!$A$2:$B$115,2,0),"")</f>
        <v/>
      </c>
      <c r="J1512" s="10" t="str">
        <f>IFNA(VLOOKUP($I1512,'Промокоды'!$E$2:$F$8,2,0),"")</f>
        <v/>
      </c>
      <c r="K1512" s="10" t="str">
        <f>IFNA(VLOOKUP($H1512,'Промокоды'!$A$2:$C$115,3,0),"")</f>
        <v/>
      </c>
      <c r="L1512" s="13">
        <f t="shared" si="2"/>
        <v>0</v>
      </c>
      <c r="M1512" s="14">
        <v>1000.0</v>
      </c>
      <c r="N1512" s="14">
        <f t="shared" si="3"/>
        <v>1000</v>
      </c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  <c r="AA1512" s="9"/>
      <c r="AB1512" s="9"/>
      <c r="AC1512" s="9"/>
    </row>
    <row r="1513" ht="15.75" customHeight="1">
      <c r="A1513" s="10">
        <v>1512.0</v>
      </c>
      <c r="B1513" s="10" t="s">
        <v>15</v>
      </c>
      <c r="C1513" s="10" t="str">
        <f>VLOOKUP($E1513,'Определяем вид'!$A$2:$B$16,2,0)</f>
        <v>Услуга</v>
      </c>
      <c r="D1513" s="10" t="s">
        <v>16</v>
      </c>
      <c r="E1513" s="10" t="s">
        <v>18</v>
      </c>
      <c r="F1513" s="11">
        <v>45709.0</v>
      </c>
      <c r="G1513" s="12">
        <f t="shared" si="1"/>
        <v>2</v>
      </c>
      <c r="H1513" s="10"/>
      <c r="I1513" s="10" t="str">
        <f>IFNA(VLOOKUP($H1513,'Промокоды'!$A$2:$B$115,2,0),"")</f>
        <v/>
      </c>
      <c r="J1513" s="10" t="str">
        <f>IFNA(VLOOKUP($I1513,'Промокоды'!$E$2:$F$8,2,0),"")</f>
        <v/>
      </c>
      <c r="K1513" s="10" t="str">
        <f>IFNA(VLOOKUP($H1513,'Промокоды'!$A$2:$C$115,3,0),"")</f>
        <v/>
      </c>
      <c r="L1513" s="13">
        <f t="shared" si="2"/>
        <v>0</v>
      </c>
      <c r="M1513" s="14">
        <v>3500.0</v>
      </c>
      <c r="N1513" s="14">
        <f t="shared" si="3"/>
        <v>3500</v>
      </c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  <c r="Z1513" s="9"/>
      <c r="AA1513" s="9"/>
      <c r="AB1513" s="9"/>
      <c r="AC1513" s="9"/>
    </row>
    <row r="1514" ht="15.75" customHeight="1">
      <c r="A1514" s="10">
        <v>1513.0</v>
      </c>
      <c r="B1514" s="10" t="s">
        <v>25</v>
      </c>
      <c r="C1514" s="10" t="str">
        <f>VLOOKUP($E1514,'Определяем вид'!$A$2:$B$16,2,0)</f>
        <v>Товар</v>
      </c>
      <c r="D1514" s="16" t="s">
        <v>16</v>
      </c>
      <c r="E1514" s="10" t="s">
        <v>35</v>
      </c>
      <c r="F1514" s="11">
        <v>45709.0</v>
      </c>
      <c r="G1514" s="12">
        <f t="shared" si="1"/>
        <v>2</v>
      </c>
      <c r="H1514" s="10"/>
      <c r="I1514" s="10" t="str">
        <f>IFNA(VLOOKUP($H1514,'Промокоды'!$A$2:$B$115,2,0),"")</f>
        <v/>
      </c>
      <c r="J1514" s="10" t="str">
        <f>IFNA(VLOOKUP($I1514,'Промокоды'!$E$2:$F$8,2,0),"")</f>
        <v/>
      </c>
      <c r="K1514" s="10" t="str">
        <f>IFNA(VLOOKUP($H1514,'Промокоды'!$A$2:$C$115,3,0),"")</f>
        <v/>
      </c>
      <c r="L1514" s="13">
        <f t="shared" si="2"/>
        <v>0</v>
      </c>
      <c r="M1514" s="14">
        <v>500.0</v>
      </c>
      <c r="N1514" s="14">
        <f t="shared" si="3"/>
        <v>500</v>
      </c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  <c r="AA1514" s="9"/>
      <c r="AB1514" s="9"/>
      <c r="AC1514" s="9"/>
    </row>
    <row r="1515" ht="15.75" customHeight="1">
      <c r="A1515" s="10">
        <v>1514.0</v>
      </c>
      <c r="B1515" s="10" t="s">
        <v>15</v>
      </c>
      <c r="C1515" s="10" t="str">
        <f>VLOOKUP($E1515,'Определяем вид'!$A$2:$B$16,2,0)</f>
        <v>Услуга</v>
      </c>
      <c r="D1515" s="10" t="s">
        <v>16</v>
      </c>
      <c r="E1515" s="10" t="s">
        <v>21</v>
      </c>
      <c r="F1515" s="11">
        <v>45709.0</v>
      </c>
      <c r="G1515" s="12">
        <f t="shared" si="1"/>
        <v>2</v>
      </c>
      <c r="H1515" s="10"/>
      <c r="I1515" s="10" t="str">
        <f>IFNA(VLOOKUP($H1515,'Промокоды'!$A$2:$B$115,2,0),"")</f>
        <v/>
      </c>
      <c r="J1515" s="10" t="str">
        <f>IFNA(VLOOKUP($I1515,'Промокоды'!$E$2:$F$8,2,0),"")</f>
        <v/>
      </c>
      <c r="K1515" s="10" t="str">
        <f>IFNA(VLOOKUP($H1515,'Промокоды'!$A$2:$C$115,3,0),"")</f>
        <v/>
      </c>
      <c r="L1515" s="13">
        <f t="shared" si="2"/>
        <v>0</v>
      </c>
      <c r="M1515" s="14">
        <v>5500.0</v>
      </c>
      <c r="N1515" s="14">
        <f t="shared" si="3"/>
        <v>5500</v>
      </c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  <c r="Z1515" s="9"/>
      <c r="AA1515" s="9"/>
      <c r="AB1515" s="9"/>
      <c r="AC1515" s="9"/>
    </row>
    <row r="1516" ht="15.75" customHeight="1">
      <c r="A1516" s="10">
        <v>1515.0</v>
      </c>
      <c r="B1516" s="10" t="s">
        <v>15</v>
      </c>
      <c r="C1516" s="10" t="str">
        <f>VLOOKUP($E1516,'Определяем вид'!$A$2:$B$16,2,0)</f>
        <v>Услуга</v>
      </c>
      <c r="D1516" s="10" t="s">
        <v>19</v>
      </c>
      <c r="E1516" s="10" t="s">
        <v>18</v>
      </c>
      <c r="F1516" s="11">
        <v>45709.0</v>
      </c>
      <c r="G1516" s="12">
        <f t="shared" si="1"/>
        <v>2</v>
      </c>
      <c r="H1516" s="10"/>
      <c r="I1516" s="10" t="str">
        <f>IFNA(VLOOKUP($H1516,'Промокоды'!$A$2:$B$115,2,0),"")</f>
        <v/>
      </c>
      <c r="J1516" s="10" t="str">
        <f>IFNA(VLOOKUP($I1516,'Промокоды'!$E$2:$F$8,2,0),"")</f>
        <v/>
      </c>
      <c r="K1516" s="10" t="str">
        <f>IFNA(VLOOKUP($H1516,'Промокоды'!$A$2:$C$115,3,0),"")</f>
        <v/>
      </c>
      <c r="L1516" s="13">
        <f t="shared" si="2"/>
        <v>0</v>
      </c>
      <c r="M1516" s="14">
        <v>3500.0</v>
      </c>
      <c r="N1516" s="14">
        <f t="shared" si="3"/>
        <v>3500</v>
      </c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  <c r="AA1516" s="9"/>
      <c r="AB1516" s="9"/>
      <c r="AC1516" s="9"/>
    </row>
    <row r="1517" ht="15.75" customHeight="1">
      <c r="A1517" s="10">
        <v>1516.0</v>
      </c>
      <c r="B1517" s="10" t="s">
        <v>15</v>
      </c>
      <c r="C1517" s="10" t="str">
        <f>VLOOKUP($E1517,'Определяем вид'!$A$2:$B$16,2,0)</f>
        <v>Услуга</v>
      </c>
      <c r="D1517" s="10" t="s">
        <v>19</v>
      </c>
      <c r="E1517" s="10" t="s">
        <v>21</v>
      </c>
      <c r="F1517" s="11">
        <v>45709.0</v>
      </c>
      <c r="G1517" s="12">
        <f t="shared" si="1"/>
        <v>2</v>
      </c>
      <c r="H1517" s="10"/>
      <c r="I1517" s="10" t="str">
        <f>IFNA(VLOOKUP($H1517,'Промокоды'!$A$2:$B$115,2,0),"")</f>
        <v/>
      </c>
      <c r="J1517" s="10" t="str">
        <f>IFNA(VLOOKUP($I1517,'Промокоды'!$E$2:$F$8,2,0),"")</f>
        <v/>
      </c>
      <c r="K1517" s="10" t="str">
        <f>IFNA(VLOOKUP($H1517,'Промокоды'!$A$2:$C$115,3,0),"")</f>
        <v/>
      </c>
      <c r="L1517" s="13">
        <f t="shared" si="2"/>
        <v>0</v>
      </c>
      <c r="M1517" s="14">
        <v>5500.0</v>
      </c>
      <c r="N1517" s="14">
        <f t="shared" si="3"/>
        <v>5500</v>
      </c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  <c r="Z1517" s="9"/>
      <c r="AA1517" s="9"/>
      <c r="AB1517" s="9"/>
      <c r="AC1517" s="9"/>
    </row>
    <row r="1518" ht="15.75" customHeight="1">
      <c r="A1518" s="10">
        <v>1517.0</v>
      </c>
      <c r="B1518" s="10" t="s">
        <v>15</v>
      </c>
      <c r="C1518" s="10" t="str">
        <f>VLOOKUP($E1518,'Определяем вид'!$A$2:$B$16,2,0)</f>
        <v>Товар</v>
      </c>
      <c r="D1518" s="10" t="s">
        <v>16</v>
      </c>
      <c r="E1518" s="10" t="s">
        <v>20</v>
      </c>
      <c r="F1518" s="11">
        <v>45709.0</v>
      </c>
      <c r="G1518" s="12">
        <f t="shared" si="1"/>
        <v>2</v>
      </c>
      <c r="H1518" s="10"/>
      <c r="I1518" s="10" t="str">
        <f>IFNA(VLOOKUP($H1518,'Промокоды'!$A$2:$B$115,2,0),"")</f>
        <v/>
      </c>
      <c r="J1518" s="10" t="str">
        <f>IFNA(VLOOKUP($I1518,'Промокоды'!$E$2:$F$8,2,0),"")</f>
        <v/>
      </c>
      <c r="K1518" s="10" t="str">
        <f>IFNA(VLOOKUP($H1518,'Промокоды'!$A$2:$C$115,3,0),"")</f>
        <v/>
      </c>
      <c r="L1518" s="13">
        <f t="shared" si="2"/>
        <v>0</v>
      </c>
      <c r="M1518" s="14">
        <v>500.0</v>
      </c>
      <c r="N1518" s="14">
        <f t="shared" si="3"/>
        <v>500</v>
      </c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  <c r="AA1518" s="9"/>
      <c r="AB1518" s="9"/>
      <c r="AC1518" s="9"/>
    </row>
    <row r="1519" ht="15.75" customHeight="1">
      <c r="A1519" s="10">
        <v>1518.0</v>
      </c>
      <c r="B1519" s="10" t="s">
        <v>15</v>
      </c>
      <c r="C1519" s="10" t="str">
        <f>VLOOKUP($E1519,'Определяем вид'!$A$2:$B$16,2,0)</f>
        <v>Услуга</v>
      </c>
      <c r="D1519" s="10" t="s">
        <v>16</v>
      </c>
      <c r="E1519" s="10" t="s">
        <v>18</v>
      </c>
      <c r="F1519" s="11">
        <v>45709.0</v>
      </c>
      <c r="G1519" s="12">
        <f t="shared" si="1"/>
        <v>2</v>
      </c>
      <c r="H1519" s="10"/>
      <c r="I1519" s="10" t="str">
        <f>IFNA(VLOOKUP($H1519,'Промокоды'!$A$2:$B$115,2,0),"")</f>
        <v/>
      </c>
      <c r="J1519" s="10" t="str">
        <f>IFNA(VLOOKUP($I1519,'Промокоды'!$E$2:$F$8,2,0),"")</f>
        <v/>
      </c>
      <c r="K1519" s="10" t="str">
        <f>IFNA(VLOOKUP($H1519,'Промокоды'!$A$2:$C$115,3,0),"")</f>
        <v/>
      </c>
      <c r="L1519" s="13">
        <f t="shared" si="2"/>
        <v>0</v>
      </c>
      <c r="M1519" s="14">
        <v>3500.0</v>
      </c>
      <c r="N1519" s="14">
        <f t="shared" si="3"/>
        <v>3500</v>
      </c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  <c r="Z1519" s="9"/>
      <c r="AA1519" s="9"/>
      <c r="AB1519" s="9"/>
      <c r="AC1519" s="9"/>
    </row>
    <row r="1520" ht="15.75" customHeight="1">
      <c r="A1520" s="10">
        <v>1519.0</v>
      </c>
      <c r="B1520" s="10" t="s">
        <v>15</v>
      </c>
      <c r="C1520" s="10" t="str">
        <f>VLOOKUP($E1520,'Определяем вид'!$A$2:$B$16,2,0)</f>
        <v>Услуга</v>
      </c>
      <c r="D1520" s="10" t="s">
        <v>16</v>
      </c>
      <c r="E1520" s="10" t="s">
        <v>18</v>
      </c>
      <c r="F1520" s="11">
        <v>45709.0</v>
      </c>
      <c r="G1520" s="12">
        <f t="shared" si="1"/>
        <v>2</v>
      </c>
      <c r="H1520" s="10"/>
      <c r="I1520" s="10" t="str">
        <f>IFNA(VLOOKUP($H1520,'Промокоды'!$A$2:$B$115,2,0),"")</f>
        <v/>
      </c>
      <c r="J1520" s="10" t="str">
        <f>IFNA(VLOOKUP($I1520,'Промокоды'!$E$2:$F$8,2,0),"")</f>
        <v/>
      </c>
      <c r="K1520" s="10" t="str">
        <f>IFNA(VLOOKUP($H1520,'Промокоды'!$A$2:$C$115,3,0),"")</f>
        <v/>
      </c>
      <c r="L1520" s="13">
        <f t="shared" si="2"/>
        <v>0</v>
      </c>
      <c r="M1520" s="14">
        <v>3500.0</v>
      </c>
      <c r="N1520" s="14">
        <f t="shared" si="3"/>
        <v>3500</v>
      </c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  <c r="AA1520" s="9"/>
      <c r="AB1520" s="9"/>
      <c r="AC1520" s="9"/>
    </row>
    <row r="1521" ht="15.75" customHeight="1">
      <c r="A1521" s="10">
        <v>1520.0</v>
      </c>
      <c r="B1521" s="10" t="s">
        <v>15</v>
      </c>
      <c r="C1521" s="10" t="str">
        <f>VLOOKUP($E1521,'Определяем вид'!$A$2:$B$16,2,0)</f>
        <v>Товар</v>
      </c>
      <c r="D1521" s="10" t="s">
        <v>16</v>
      </c>
      <c r="E1521" s="10" t="s">
        <v>28</v>
      </c>
      <c r="F1521" s="11">
        <v>45709.0</v>
      </c>
      <c r="G1521" s="12">
        <f t="shared" si="1"/>
        <v>2</v>
      </c>
      <c r="H1521" s="10" t="s">
        <v>76</v>
      </c>
      <c r="I1521" s="10">
        <f>IFNA(VLOOKUP($H1521,'Промокоды'!$A$2:$B$115,2,0),"")</f>
        <v>5</v>
      </c>
      <c r="J1521" s="10" t="str">
        <f>IFNA(VLOOKUP($I1521,'Промокоды'!$E$2:$F$8,2,0),"")</f>
        <v>Посты в VK</v>
      </c>
      <c r="K1521" s="10">
        <f>IFNA(VLOOKUP($H1521,'Промокоды'!$A$2:$C$115,3,0),"")</f>
        <v>0.15</v>
      </c>
      <c r="L1521" s="13">
        <f t="shared" si="2"/>
        <v>45</v>
      </c>
      <c r="M1521" s="14">
        <v>300.0</v>
      </c>
      <c r="N1521" s="14">
        <f t="shared" si="3"/>
        <v>255</v>
      </c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  <c r="Z1521" s="9"/>
      <c r="AA1521" s="9"/>
      <c r="AB1521" s="9"/>
      <c r="AC1521" s="9"/>
    </row>
    <row r="1522" ht="15.75" customHeight="1">
      <c r="A1522" s="10">
        <v>1521.0</v>
      </c>
      <c r="B1522" s="10" t="s">
        <v>15</v>
      </c>
      <c r="C1522" s="10" t="str">
        <f>VLOOKUP($E1522,'Определяем вид'!$A$2:$B$16,2,0)</f>
        <v>Услуга</v>
      </c>
      <c r="D1522" s="10" t="s">
        <v>16</v>
      </c>
      <c r="E1522" s="10" t="s">
        <v>21</v>
      </c>
      <c r="F1522" s="11">
        <v>45709.0</v>
      </c>
      <c r="G1522" s="12">
        <f t="shared" si="1"/>
        <v>2</v>
      </c>
      <c r="H1522" s="10" t="s">
        <v>77</v>
      </c>
      <c r="I1522" s="10">
        <f>IFNA(VLOOKUP($H1522,'Промокоды'!$A$2:$B$115,2,0),"")</f>
        <v>5</v>
      </c>
      <c r="J1522" s="10" t="str">
        <f>IFNA(VLOOKUP($I1522,'Промокоды'!$E$2:$F$8,2,0),"")</f>
        <v>Посты в VK</v>
      </c>
      <c r="K1522" s="10">
        <f>IFNA(VLOOKUP($H1522,'Промокоды'!$A$2:$C$115,3,0),"")</f>
        <v>0.15</v>
      </c>
      <c r="L1522" s="13">
        <f t="shared" si="2"/>
        <v>825</v>
      </c>
      <c r="M1522" s="14">
        <v>5500.0</v>
      </c>
      <c r="N1522" s="14">
        <f t="shared" si="3"/>
        <v>4675</v>
      </c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  <c r="AA1522" s="9"/>
      <c r="AB1522" s="9"/>
      <c r="AC1522" s="9"/>
    </row>
    <row r="1523" ht="15.75" customHeight="1">
      <c r="A1523" s="10">
        <v>1522.0</v>
      </c>
      <c r="B1523" s="10" t="s">
        <v>15</v>
      </c>
      <c r="C1523" s="10" t="str">
        <f>VLOOKUP($E1523,'Определяем вид'!$A$2:$B$16,2,0)</f>
        <v>Услуга</v>
      </c>
      <c r="D1523" s="10" t="s">
        <v>16</v>
      </c>
      <c r="E1523" s="10" t="s">
        <v>18</v>
      </c>
      <c r="F1523" s="11">
        <v>45709.0</v>
      </c>
      <c r="G1523" s="12">
        <f t="shared" si="1"/>
        <v>2</v>
      </c>
      <c r="H1523" s="10"/>
      <c r="I1523" s="10" t="str">
        <f>IFNA(VLOOKUP($H1523,'Промокоды'!$A$2:$B$115,2,0),"")</f>
        <v/>
      </c>
      <c r="J1523" s="10" t="str">
        <f>IFNA(VLOOKUP($I1523,'Промокоды'!$E$2:$F$8,2,0),"")</f>
        <v/>
      </c>
      <c r="K1523" s="10" t="str">
        <f>IFNA(VLOOKUP($H1523,'Промокоды'!$A$2:$C$115,3,0),"")</f>
        <v/>
      </c>
      <c r="L1523" s="13">
        <f t="shared" si="2"/>
        <v>0</v>
      </c>
      <c r="M1523" s="14">
        <v>3500.0</v>
      </c>
      <c r="N1523" s="14">
        <f t="shared" si="3"/>
        <v>3500</v>
      </c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  <c r="Z1523" s="9"/>
      <c r="AA1523" s="9"/>
      <c r="AB1523" s="9"/>
      <c r="AC1523" s="9"/>
    </row>
    <row r="1524" ht="15.75" customHeight="1">
      <c r="A1524" s="10">
        <v>1523.0</v>
      </c>
      <c r="B1524" s="10" t="s">
        <v>25</v>
      </c>
      <c r="C1524" s="10" t="str">
        <f>VLOOKUP($E1524,'Определяем вид'!$A$2:$B$16,2,0)</f>
        <v>Товар</v>
      </c>
      <c r="D1524" s="10" t="s">
        <v>16</v>
      </c>
      <c r="E1524" s="10" t="s">
        <v>30</v>
      </c>
      <c r="F1524" s="11">
        <v>45709.0</v>
      </c>
      <c r="G1524" s="12">
        <f t="shared" si="1"/>
        <v>2</v>
      </c>
      <c r="H1524" s="10"/>
      <c r="I1524" s="10" t="str">
        <f>IFNA(VLOOKUP($H1524,'Промокоды'!$A$2:$B$115,2,0),"")</f>
        <v/>
      </c>
      <c r="J1524" s="10" t="str">
        <f>IFNA(VLOOKUP($I1524,'Промокоды'!$E$2:$F$8,2,0),"")</f>
        <v/>
      </c>
      <c r="K1524" s="10" t="str">
        <f>IFNA(VLOOKUP($H1524,'Промокоды'!$A$2:$C$115,3,0),"")</f>
        <v/>
      </c>
      <c r="L1524" s="13">
        <f t="shared" si="2"/>
        <v>0</v>
      </c>
      <c r="M1524" s="14">
        <v>300.0</v>
      </c>
      <c r="N1524" s="14">
        <f t="shared" si="3"/>
        <v>300</v>
      </c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  <c r="AA1524" s="9"/>
      <c r="AB1524" s="9"/>
      <c r="AC1524" s="9"/>
    </row>
    <row r="1525" ht="15.75" customHeight="1">
      <c r="A1525" s="10">
        <v>1524.0</v>
      </c>
      <c r="B1525" s="10" t="s">
        <v>15</v>
      </c>
      <c r="C1525" s="10" t="str">
        <f>VLOOKUP($E1525,'Определяем вид'!$A$2:$B$16,2,0)</f>
        <v>Услуга</v>
      </c>
      <c r="D1525" s="10" t="s">
        <v>16</v>
      </c>
      <c r="E1525" s="10" t="s">
        <v>18</v>
      </c>
      <c r="F1525" s="11">
        <v>45710.0</v>
      </c>
      <c r="G1525" s="12">
        <f t="shared" si="1"/>
        <v>2</v>
      </c>
      <c r="H1525" s="10"/>
      <c r="I1525" s="10" t="str">
        <f>IFNA(VLOOKUP($H1525,'Промокоды'!$A$2:$B$115,2,0),"")</f>
        <v/>
      </c>
      <c r="J1525" s="10" t="str">
        <f>IFNA(VLOOKUP($I1525,'Промокоды'!$E$2:$F$8,2,0),"")</f>
        <v/>
      </c>
      <c r="K1525" s="10" t="str">
        <f>IFNA(VLOOKUP($H1525,'Промокоды'!$A$2:$C$115,3,0),"")</f>
        <v/>
      </c>
      <c r="L1525" s="13">
        <f t="shared" si="2"/>
        <v>0</v>
      </c>
      <c r="M1525" s="14">
        <v>3500.0</v>
      </c>
      <c r="N1525" s="14">
        <f t="shared" si="3"/>
        <v>3500</v>
      </c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  <c r="Z1525" s="9"/>
      <c r="AA1525" s="9"/>
      <c r="AB1525" s="9"/>
      <c r="AC1525" s="9"/>
    </row>
    <row r="1526" ht="15.75" customHeight="1">
      <c r="A1526" s="10">
        <v>1525.0</v>
      </c>
      <c r="B1526" s="10" t="s">
        <v>15</v>
      </c>
      <c r="C1526" s="10" t="str">
        <f>VLOOKUP($E1526,'Определяем вид'!$A$2:$B$16,2,0)</f>
        <v>Товар</v>
      </c>
      <c r="D1526" s="10" t="s">
        <v>16</v>
      </c>
      <c r="E1526" s="10" t="s">
        <v>23</v>
      </c>
      <c r="F1526" s="11">
        <v>45710.0</v>
      </c>
      <c r="G1526" s="12">
        <f t="shared" si="1"/>
        <v>2</v>
      </c>
      <c r="H1526" s="10"/>
      <c r="I1526" s="10" t="str">
        <f>IFNA(VLOOKUP($H1526,'Промокоды'!$A$2:$B$115,2,0),"")</f>
        <v/>
      </c>
      <c r="J1526" s="10" t="str">
        <f>IFNA(VLOOKUP($I1526,'Промокоды'!$E$2:$F$8,2,0),"")</f>
        <v/>
      </c>
      <c r="K1526" s="10" t="str">
        <f>IFNA(VLOOKUP($H1526,'Промокоды'!$A$2:$C$115,3,0),"")</f>
        <v/>
      </c>
      <c r="L1526" s="13">
        <f t="shared" si="2"/>
        <v>0</v>
      </c>
      <c r="M1526" s="14">
        <v>1000.0</v>
      </c>
      <c r="N1526" s="14">
        <f t="shared" si="3"/>
        <v>1000</v>
      </c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  <c r="AA1526" s="9"/>
      <c r="AB1526" s="9"/>
      <c r="AC1526" s="9"/>
    </row>
    <row r="1527" ht="15.75" customHeight="1">
      <c r="A1527" s="10">
        <v>1526.0</v>
      </c>
      <c r="B1527" s="10" t="s">
        <v>25</v>
      </c>
      <c r="C1527" s="10" t="str">
        <f>VLOOKUP($E1527,'Определяем вид'!$A$2:$B$16,2,0)</f>
        <v>Товар</v>
      </c>
      <c r="D1527" s="10" t="s">
        <v>16</v>
      </c>
      <c r="E1527" s="10" t="s">
        <v>35</v>
      </c>
      <c r="F1527" s="11">
        <v>45710.0</v>
      </c>
      <c r="G1527" s="12">
        <f t="shared" si="1"/>
        <v>2</v>
      </c>
      <c r="H1527" s="10"/>
      <c r="I1527" s="10" t="str">
        <f>IFNA(VLOOKUP($H1527,'Промокоды'!$A$2:$B$115,2,0),"")</f>
        <v/>
      </c>
      <c r="J1527" s="10" t="str">
        <f>IFNA(VLOOKUP($I1527,'Промокоды'!$E$2:$F$8,2,0),"")</f>
        <v/>
      </c>
      <c r="K1527" s="10" t="str">
        <f>IFNA(VLOOKUP($H1527,'Промокоды'!$A$2:$C$115,3,0),"")</f>
        <v/>
      </c>
      <c r="L1527" s="13">
        <f t="shared" si="2"/>
        <v>0</v>
      </c>
      <c r="M1527" s="14">
        <v>500.0</v>
      </c>
      <c r="N1527" s="14">
        <f t="shared" si="3"/>
        <v>500</v>
      </c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  <c r="Z1527" s="9"/>
      <c r="AA1527" s="9"/>
      <c r="AB1527" s="9"/>
      <c r="AC1527" s="9"/>
    </row>
    <row r="1528" ht="15.75" customHeight="1">
      <c r="A1528" s="10">
        <v>1527.0</v>
      </c>
      <c r="B1528" s="10" t="s">
        <v>15</v>
      </c>
      <c r="C1528" s="10" t="str">
        <f>VLOOKUP($E1528,'Определяем вид'!$A$2:$B$16,2,0)</f>
        <v>Услуга</v>
      </c>
      <c r="D1528" s="10" t="s">
        <v>16</v>
      </c>
      <c r="E1528" s="10" t="s">
        <v>17</v>
      </c>
      <c r="F1528" s="11">
        <v>45710.0</v>
      </c>
      <c r="G1528" s="12">
        <f t="shared" si="1"/>
        <v>2</v>
      </c>
      <c r="H1528" s="10" t="s">
        <v>78</v>
      </c>
      <c r="I1528" s="10">
        <f>IFNA(VLOOKUP($H1528,'Промокоды'!$A$2:$B$115,2,0),"")</f>
        <v>5</v>
      </c>
      <c r="J1528" s="10" t="str">
        <f>IFNA(VLOOKUP($I1528,'Промокоды'!$E$2:$F$8,2,0),"")</f>
        <v>Посты в VK</v>
      </c>
      <c r="K1528" s="10">
        <f>IFNA(VLOOKUP($H1528,'Промокоды'!$A$2:$C$115,3,0),"")</f>
        <v>0.15</v>
      </c>
      <c r="L1528" s="13">
        <f t="shared" si="2"/>
        <v>675</v>
      </c>
      <c r="M1528" s="14">
        <v>4500.0</v>
      </c>
      <c r="N1528" s="14">
        <f t="shared" si="3"/>
        <v>3825</v>
      </c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  <c r="AA1528" s="9"/>
      <c r="AB1528" s="9"/>
      <c r="AC1528" s="9"/>
    </row>
    <row r="1529" ht="15.75" customHeight="1">
      <c r="A1529" s="10">
        <v>1528.0</v>
      </c>
      <c r="B1529" s="10" t="s">
        <v>25</v>
      </c>
      <c r="C1529" s="10" t="str">
        <f>VLOOKUP($E1529,'Определяем вид'!$A$2:$B$16,2,0)</f>
        <v>Товар</v>
      </c>
      <c r="D1529" s="10" t="s">
        <v>19</v>
      </c>
      <c r="E1529" s="10" t="s">
        <v>30</v>
      </c>
      <c r="F1529" s="11">
        <v>45710.0</v>
      </c>
      <c r="G1529" s="12">
        <f t="shared" si="1"/>
        <v>2</v>
      </c>
      <c r="H1529" s="10"/>
      <c r="I1529" s="10" t="str">
        <f>IFNA(VLOOKUP($H1529,'Промокоды'!$A$2:$B$115,2,0),"")</f>
        <v/>
      </c>
      <c r="J1529" s="10" t="str">
        <f>IFNA(VLOOKUP($I1529,'Промокоды'!$E$2:$F$8,2,0),"")</f>
        <v/>
      </c>
      <c r="K1529" s="10" t="str">
        <f>IFNA(VLOOKUP($H1529,'Промокоды'!$A$2:$C$115,3,0),"")</f>
        <v/>
      </c>
      <c r="L1529" s="13">
        <f t="shared" si="2"/>
        <v>0</v>
      </c>
      <c r="M1529" s="14">
        <v>300.0</v>
      </c>
      <c r="N1529" s="14">
        <f t="shared" si="3"/>
        <v>300</v>
      </c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  <c r="Z1529" s="9"/>
      <c r="AA1529" s="9"/>
      <c r="AB1529" s="9"/>
      <c r="AC1529" s="9"/>
    </row>
    <row r="1530" ht="15.75" customHeight="1">
      <c r="A1530" s="10">
        <v>1529.0</v>
      </c>
      <c r="B1530" s="10" t="s">
        <v>15</v>
      </c>
      <c r="C1530" s="10" t="str">
        <f>VLOOKUP($E1530,'Определяем вид'!$A$2:$B$16,2,0)</f>
        <v>Услуга</v>
      </c>
      <c r="D1530" s="10" t="s">
        <v>16</v>
      </c>
      <c r="E1530" s="10" t="s">
        <v>17</v>
      </c>
      <c r="F1530" s="11">
        <v>45710.0</v>
      </c>
      <c r="G1530" s="12">
        <f t="shared" si="1"/>
        <v>2</v>
      </c>
      <c r="H1530" s="10"/>
      <c r="I1530" s="10" t="str">
        <f>IFNA(VLOOKUP($H1530,'Промокоды'!$A$2:$B$115,2,0),"")</f>
        <v/>
      </c>
      <c r="J1530" s="10" t="str">
        <f>IFNA(VLOOKUP($I1530,'Промокоды'!$E$2:$F$8,2,0),"")</f>
        <v/>
      </c>
      <c r="K1530" s="10" t="str">
        <f>IFNA(VLOOKUP($H1530,'Промокоды'!$A$2:$C$115,3,0),"")</f>
        <v/>
      </c>
      <c r="L1530" s="13">
        <f t="shared" si="2"/>
        <v>0</v>
      </c>
      <c r="M1530" s="14">
        <v>4500.0</v>
      </c>
      <c r="N1530" s="14">
        <f t="shared" si="3"/>
        <v>4500</v>
      </c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  <c r="AA1530" s="9"/>
      <c r="AB1530" s="9"/>
      <c r="AC1530" s="9"/>
    </row>
    <row r="1531" ht="15.75" customHeight="1">
      <c r="A1531" s="10">
        <v>1530.0</v>
      </c>
      <c r="B1531" s="10" t="s">
        <v>15</v>
      </c>
      <c r="C1531" s="10" t="str">
        <f>VLOOKUP($E1531,'Определяем вид'!$A$2:$B$16,2,0)</f>
        <v>Товар</v>
      </c>
      <c r="D1531" s="10" t="s">
        <v>16</v>
      </c>
      <c r="E1531" s="10" t="s">
        <v>23</v>
      </c>
      <c r="F1531" s="11">
        <v>45710.0</v>
      </c>
      <c r="G1531" s="12">
        <f t="shared" si="1"/>
        <v>2</v>
      </c>
      <c r="H1531" s="10"/>
      <c r="I1531" s="10" t="str">
        <f>IFNA(VLOOKUP($H1531,'Промокоды'!$A$2:$B$115,2,0),"")</f>
        <v/>
      </c>
      <c r="J1531" s="10" t="str">
        <f>IFNA(VLOOKUP($I1531,'Промокоды'!$E$2:$F$8,2,0),"")</f>
        <v/>
      </c>
      <c r="K1531" s="10" t="str">
        <f>IFNA(VLOOKUP($H1531,'Промокоды'!$A$2:$C$115,3,0),"")</f>
        <v/>
      </c>
      <c r="L1531" s="13">
        <f t="shared" si="2"/>
        <v>0</v>
      </c>
      <c r="M1531" s="14">
        <v>1000.0</v>
      </c>
      <c r="N1531" s="14">
        <f t="shared" si="3"/>
        <v>1000</v>
      </c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  <c r="Z1531" s="9"/>
      <c r="AA1531" s="9"/>
      <c r="AB1531" s="9"/>
      <c r="AC1531" s="9"/>
    </row>
    <row r="1532" ht="15.75" customHeight="1">
      <c r="A1532" s="10">
        <v>1531.0</v>
      </c>
      <c r="B1532" s="10" t="s">
        <v>15</v>
      </c>
      <c r="C1532" s="10" t="str">
        <f>VLOOKUP($E1532,'Определяем вид'!$A$2:$B$16,2,0)</f>
        <v>Услуга</v>
      </c>
      <c r="D1532" s="10" t="s">
        <v>16</v>
      </c>
      <c r="E1532" s="10" t="s">
        <v>17</v>
      </c>
      <c r="F1532" s="11">
        <v>45710.0</v>
      </c>
      <c r="G1532" s="12">
        <f t="shared" si="1"/>
        <v>2</v>
      </c>
      <c r="H1532" s="10"/>
      <c r="I1532" s="10" t="str">
        <f>IFNA(VLOOKUP($H1532,'Промокоды'!$A$2:$B$115,2,0),"")</f>
        <v/>
      </c>
      <c r="J1532" s="10" t="str">
        <f>IFNA(VLOOKUP($I1532,'Промокоды'!$E$2:$F$8,2,0),"")</f>
        <v/>
      </c>
      <c r="K1532" s="10" t="str">
        <f>IFNA(VLOOKUP($H1532,'Промокоды'!$A$2:$C$115,3,0),"")</f>
        <v/>
      </c>
      <c r="L1532" s="13">
        <f t="shared" si="2"/>
        <v>0</v>
      </c>
      <c r="M1532" s="14">
        <v>4500.0</v>
      </c>
      <c r="N1532" s="14">
        <f t="shared" si="3"/>
        <v>4500</v>
      </c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  <c r="AA1532" s="9"/>
      <c r="AB1532" s="9"/>
      <c r="AC1532" s="9"/>
    </row>
    <row r="1533" ht="15.75" customHeight="1">
      <c r="A1533" s="10">
        <v>1532.0</v>
      </c>
      <c r="B1533" s="10" t="s">
        <v>15</v>
      </c>
      <c r="C1533" s="10" t="str">
        <f>VLOOKUP($E1533,'Определяем вид'!$A$2:$B$16,2,0)</f>
        <v>Услуга</v>
      </c>
      <c r="D1533" s="10" t="s">
        <v>16</v>
      </c>
      <c r="E1533" s="10" t="s">
        <v>21</v>
      </c>
      <c r="F1533" s="11">
        <v>45710.0</v>
      </c>
      <c r="G1533" s="12">
        <f t="shared" si="1"/>
        <v>2</v>
      </c>
      <c r="H1533" s="10"/>
      <c r="I1533" s="10" t="str">
        <f>IFNA(VLOOKUP($H1533,'Промокоды'!$A$2:$B$115,2,0),"")</f>
        <v/>
      </c>
      <c r="J1533" s="10" t="str">
        <f>IFNA(VLOOKUP($I1533,'Промокоды'!$E$2:$F$8,2,0),"")</f>
        <v/>
      </c>
      <c r="K1533" s="10" t="str">
        <f>IFNA(VLOOKUP($H1533,'Промокоды'!$A$2:$C$115,3,0),"")</f>
        <v/>
      </c>
      <c r="L1533" s="13">
        <f t="shared" si="2"/>
        <v>0</v>
      </c>
      <c r="M1533" s="14">
        <v>5500.0</v>
      </c>
      <c r="N1533" s="14">
        <f t="shared" si="3"/>
        <v>5500</v>
      </c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  <c r="Z1533" s="9"/>
      <c r="AA1533" s="9"/>
      <c r="AB1533" s="9"/>
      <c r="AC1533" s="9"/>
    </row>
    <row r="1534" ht="15.75" customHeight="1">
      <c r="A1534" s="10">
        <v>1533.0</v>
      </c>
      <c r="B1534" s="10" t="s">
        <v>15</v>
      </c>
      <c r="C1534" s="10" t="str">
        <f>VLOOKUP($E1534,'Определяем вид'!$A$2:$B$16,2,0)</f>
        <v>Услуга</v>
      </c>
      <c r="D1534" s="10" t="s">
        <v>16</v>
      </c>
      <c r="E1534" s="10" t="s">
        <v>18</v>
      </c>
      <c r="F1534" s="11">
        <v>45710.0</v>
      </c>
      <c r="G1534" s="12">
        <f t="shared" si="1"/>
        <v>2</v>
      </c>
      <c r="H1534" s="10" t="s">
        <v>79</v>
      </c>
      <c r="I1534" s="10">
        <f>IFNA(VLOOKUP($H1534,'Промокоды'!$A$2:$B$115,2,0),"")</f>
        <v>1</v>
      </c>
      <c r="J1534" s="10" t="str">
        <f>IFNA(VLOOKUP($I1534,'Промокоды'!$E$2:$F$8,2,0),"")</f>
        <v>Обещаем скидки</v>
      </c>
      <c r="K1534" s="10">
        <f>IFNA(VLOOKUP($H1534,'Промокоды'!$A$2:$C$115,3,0),"")</f>
        <v>0.1</v>
      </c>
      <c r="L1534" s="13">
        <f t="shared" si="2"/>
        <v>350</v>
      </c>
      <c r="M1534" s="14">
        <v>3500.0</v>
      </c>
      <c r="N1534" s="14">
        <f t="shared" si="3"/>
        <v>3150</v>
      </c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  <c r="AA1534" s="9"/>
      <c r="AB1534" s="9"/>
      <c r="AC1534" s="9"/>
    </row>
    <row r="1535" ht="15.75" customHeight="1">
      <c r="A1535" s="10">
        <v>1534.0</v>
      </c>
      <c r="B1535" s="10" t="s">
        <v>15</v>
      </c>
      <c r="C1535" s="10" t="str">
        <f>VLOOKUP($E1535,'Определяем вид'!$A$2:$B$16,2,0)</f>
        <v>Товар</v>
      </c>
      <c r="D1535" s="10" t="s">
        <v>16</v>
      </c>
      <c r="E1535" s="10" t="s">
        <v>20</v>
      </c>
      <c r="F1535" s="11">
        <v>45710.0</v>
      </c>
      <c r="G1535" s="12">
        <f t="shared" si="1"/>
        <v>2</v>
      </c>
      <c r="H1535" s="10"/>
      <c r="I1535" s="10" t="str">
        <f>IFNA(VLOOKUP($H1535,'Промокоды'!$A$2:$B$115,2,0),"")</f>
        <v/>
      </c>
      <c r="J1535" s="10" t="str">
        <f>IFNA(VLOOKUP($I1535,'Промокоды'!$E$2:$F$8,2,0),"")</f>
        <v/>
      </c>
      <c r="K1535" s="10" t="str">
        <f>IFNA(VLOOKUP($H1535,'Промокоды'!$A$2:$C$115,3,0),"")</f>
        <v/>
      </c>
      <c r="L1535" s="13">
        <f t="shared" si="2"/>
        <v>0</v>
      </c>
      <c r="M1535" s="14">
        <v>500.0</v>
      </c>
      <c r="N1535" s="14">
        <f t="shared" si="3"/>
        <v>500</v>
      </c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  <c r="Z1535" s="9"/>
      <c r="AA1535" s="9"/>
      <c r="AB1535" s="9"/>
      <c r="AC1535" s="9"/>
    </row>
    <row r="1536" ht="15.75" customHeight="1">
      <c r="A1536" s="10">
        <v>1535.0</v>
      </c>
      <c r="B1536" s="10" t="s">
        <v>25</v>
      </c>
      <c r="C1536" s="10" t="str">
        <f>VLOOKUP($E1536,'Определяем вид'!$A$2:$B$16,2,0)</f>
        <v>Товар</v>
      </c>
      <c r="D1536" s="10" t="s">
        <v>16</v>
      </c>
      <c r="E1536" s="10" t="s">
        <v>33</v>
      </c>
      <c r="F1536" s="11">
        <v>45710.0</v>
      </c>
      <c r="G1536" s="12">
        <f t="shared" si="1"/>
        <v>2</v>
      </c>
      <c r="H1536" s="10"/>
      <c r="I1536" s="10" t="str">
        <f>IFNA(VLOOKUP($H1536,'Промокоды'!$A$2:$B$115,2,0),"")</f>
        <v/>
      </c>
      <c r="J1536" s="10" t="str">
        <f>IFNA(VLOOKUP($I1536,'Промокоды'!$E$2:$F$8,2,0),"")</f>
        <v/>
      </c>
      <c r="K1536" s="10" t="str">
        <f>IFNA(VLOOKUP($H1536,'Промокоды'!$A$2:$C$115,3,0),"")</f>
        <v/>
      </c>
      <c r="L1536" s="13">
        <f t="shared" si="2"/>
        <v>0</v>
      </c>
      <c r="M1536" s="14">
        <v>1000.0</v>
      </c>
      <c r="N1536" s="14">
        <f t="shared" si="3"/>
        <v>1000</v>
      </c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  <c r="AA1536" s="9"/>
      <c r="AB1536" s="9"/>
      <c r="AC1536" s="9"/>
    </row>
    <row r="1537" ht="15.75" customHeight="1">
      <c r="A1537" s="10">
        <v>1536.0</v>
      </c>
      <c r="B1537" s="10" t="s">
        <v>15</v>
      </c>
      <c r="C1537" s="10" t="str">
        <f>VLOOKUP($E1537,'Определяем вид'!$A$2:$B$16,2,0)</f>
        <v>Товар</v>
      </c>
      <c r="D1537" s="10" t="s">
        <v>16</v>
      </c>
      <c r="E1537" s="10" t="s">
        <v>20</v>
      </c>
      <c r="F1537" s="11">
        <v>45710.0</v>
      </c>
      <c r="G1537" s="12">
        <f t="shared" si="1"/>
        <v>2</v>
      </c>
      <c r="H1537" s="10"/>
      <c r="I1537" s="10" t="str">
        <f>IFNA(VLOOKUP($H1537,'Промокоды'!$A$2:$B$115,2,0),"")</f>
        <v/>
      </c>
      <c r="J1537" s="10" t="str">
        <f>IFNA(VLOOKUP($I1537,'Промокоды'!$E$2:$F$8,2,0),"")</f>
        <v/>
      </c>
      <c r="K1537" s="10" t="str">
        <f>IFNA(VLOOKUP($H1537,'Промокоды'!$A$2:$C$115,3,0),"")</f>
        <v/>
      </c>
      <c r="L1537" s="13">
        <f t="shared" si="2"/>
        <v>0</v>
      </c>
      <c r="M1537" s="14">
        <v>500.0</v>
      </c>
      <c r="N1537" s="14">
        <f t="shared" si="3"/>
        <v>500</v>
      </c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  <c r="Z1537" s="9"/>
      <c r="AA1537" s="9"/>
      <c r="AB1537" s="9"/>
      <c r="AC1537" s="9"/>
    </row>
    <row r="1538" ht="15.75" customHeight="1">
      <c r="A1538" s="10">
        <v>1537.0</v>
      </c>
      <c r="B1538" s="10" t="s">
        <v>15</v>
      </c>
      <c r="C1538" s="10" t="str">
        <f>VLOOKUP($E1538,'Определяем вид'!$A$2:$B$16,2,0)</f>
        <v>Услуга</v>
      </c>
      <c r="D1538" s="10" t="s">
        <v>16</v>
      </c>
      <c r="E1538" s="10" t="s">
        <v>18</v>
      </c>
      <c r="F1538" s="11">
        <v>45710.0</v>
      </c>
      <c r="G1538" s="12">
        <f t="shared" si="1"/>
        <v>2</v>
      </c>
      <c r="H1538" s="10"/>
      <c r="I1538" s="10" t="str">
        <f>IFNA(VLOOKUP($H1538,'Промокоды'!$A$2:$B$115,2,0),"")</f>
        <v/>
      </c>
      <c r="J1538" s="10" t="str">
        <f>IFNA(VLOOKUP($I1538,'Промокоды'!$E$2:$F$8,2,0),"")</f>
        <v/>
      </c>
      <c r="K1538" s="10" t="str">
        <f>IFNA(VLOOKUP($H1538,'Промокоды'!$A$2:$C$115,3,0),"")</f>
        <v/>
      </c>
      <c r="L1538" s="13">
        <f t="shared" si="2"/>
        <v>0</v>
      </c>
      <c r="M1538" s="14">
        <v>3500.0</v>
      </c>
      <c r="N1538" s="14">
        <f t="shared" si="3"/>
        <v>3500</v>
      </c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  <c r="AA1538" s="9"/>
      <c r="AB1538" s="9"/>
      <c r="AC1538" s="9"/>
    </row>
    <row r="1539" ht="15.75" customHeight="1">
      <c r="A1539" s="10">
        <v>1538.0</v>
      </c>
      <c r="B1539" s="10" t="s">
        <v>15</v>
      </c>
      <c r="C1539" s="10" t="str">
        <f>VLOOKUP($E1539,'Определяем вид'!$A$2:$B$16,2,0)</f>
        <v>Услуга</v>
      </c>
      <c r="D1539" s="10" t="s">
        <v>16</v>
      </c>
      <c r="E1539" s="10" t="s">
        <v>18</v>
      </c>
      <c r="F1539" s="11">
        <v>45710.0</v>
      </c>
      <c r="G1539" s="12">
        <f t="shared" si="1"/>
        <v>2</v>
      </c>
      <c r="H1539" s="10" t="s">
        <v>80</v>
      </c>
      <c r="I1539" s="10">
        <f>IFNA(VLOOKUP($H1539,'Промокоды'!$A$2:$B$115,2,0),"")</f>
        <v>3</v>
      </c>
      <c r="J1539" s="10" t="str">
        <f>IFNA(VLOOKUP($I1539,'Промокоды'!$E$2:$F$8,2,0),"")</f>
        <v>Поисковые запросы в Яндексе</v>
      </c>
      <c r="K1539" s="10">
        <f>IFNA(VLOOKUP($H1539,'Промокоды'!$A$2:$C$115,3,0),"")</f>
        <v>0.05</v>
      </c>
      <c r="L1539" s="13">
        <f t="shared" si="2"/>
        <v>175</v>
      </c>
      <c r="M1539" s="14">
        <v>3500.0</v>
      </c>
      <c r="N1539" s="14">
        <f t="shared" si="3"/>
        <v>3325</v>
      </c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  <c r="Z1539" s="9"/>
      <c r="AA1539" s="9"/>
      <c r="AB1539" s="9"/>
      <c r="AC1539" s="9"/>
    </row>
    <row r="1540" ht="15.75" customHeight="1">
      <c r="A1540" s="10">
        <v>1539.0</v>
      </c>
      <c r="B1540" s="10" t="s">
        <v>15</v>
      </c>
      <c r="C1540" s="10" t="str">
        <f>VLOOKUP($E1540,'Определяем вид'!$A$2:$B$16,2,0)</f>
        <v>Услуга</v>
      </c>
      <c r="D1540" s="10" t="s">
        <v>16</v>
      </c>
      <c r="E1540" s="10" t="s">
        <v>17</v>
      </c>
      <c r="F1540" s="11">
        <v>45710.0</v>
      </c>
      <c r="G1540" s="12">
        <f t="shared" si="1"/>
        <v>2</v>
      </c>
      <c r="H1540" s="10" t="s">
        <v>81</v>
      </c>
      <c r="I1540" s="10">
        <f>IFNA(VLOOKUP($H1540,'Промокоды'!$A$2:$B$115,2,0),"")</f>
        <v>2</v>
      </c>
      <c r="J1540" s="10" t="str">
        <f>IFNA(VLOOKUP($I1540,'Промокоды'!$E$2:$F$8,2,0),"")</f>
        <v>Поисковые запросы в Гугле</v>
      </c>
      <c r="K1540" s="10">
        <f>IFNA(VLOOKUP($H1540,'Промокоды'!$A$2:$C$115,3,0),"")</f>
        <v>0.1</v>
      </c>
      <c r="L1540" s="13">
        <f t="shared" si="2"/>
        <v>450</v>
      </c>
      <c r="M1540" s="14">
        <v>4500.0</v>
      </c>
      <c r="N1540" s="14">
        <f t="shared" si="3"/>
        <v>4050</v>
      </c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  <c r="AA1540" s="9"/>
      <c r="AB1540" s="9"/>
      <c r="AC1540" s="9"/>
    </row>
    <row r="1541" ht="15.75" customHeight="1">
      <c r="A1541" s="10">
        <v>1540.0</v>
      </c>
      <c r="B1541" s="10" t="s">
        <v>25</v>
      </c>
      <c r="C1541" s="10" t="str">
        <f>VLOOKUP($E1541,'Определяем вид'!$A$2:$B$16,2,0)</f>
        <v>Товар</v>
      </c>
      <c r="D1541" s="10" t="s">
        <v>16</v>
      </c>
      <c r="E1541" s="10" t="s">
        <v>33</v>
      </c>
      <c r="F1541" s="11">
        <v>45710.0</v>
      </c>
      <c r="G1541" s="12">
        <f t="shared" si="1"/>
        <v>2</v>
      </c>
      <c r="H1541" s="10"/>
      <c r="I1541" s="10" t="str">
        <f>IFNA(VLOOKUP($H1541,'Промокоды'!$A$2:$B$115,2,0),"")</f>
        <v/>
      </c>
      <c r="J1541" s="10" t="str">
        <f>IFNA(VLOOKUP($I1541,'Промокоды'!$E$2:$F$8,2,0),"")</f>
        <v/>
      </c>
      <c r="K1541" s="10" t="str">
        <f>IFNA(VLOOKUP($H1541,'Промокоды'!$A$2:$C$115,3,0),"")</f>
        <v/>
      </c>
      <c r="L1541" s="13">
        <f t="shared" si="2"/>
        <v>0</v>
      </c>
      <c r="M1541" s="14">
        <v>1000.0</v>
      </c>
      <c r="N1541" s="14">
        <f t="shared" si="3"/>
        <v>1000</v>
      </c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  <c r="Z1541" s="9"/>
      <c r="AA1541" s="9"/>
      <c r="AB1541" s="9"/>
      <c r="AC1541" s="9"/>
    </row>
    <row r="1542" ht="15.75" customHeight="1">
      <c r="A1542" s="10">
        <v>1541.0</v>
      </c>
      <c r="B1542" s="10" t="s">
        <v>15</v>
      </c>
      <c r="C1542" s="10" t="str">
        <f>VLOOKUP($E1542,'Определяем вид'!$A$2:$B$16,2,0)</f>
        <v>Услуга</v>
      </c>
      <c r="D1542" s="10" t="s">
        <v>16</v>
      </c>
      <c r="E1542" s="10" t="s">
        <v>17</v>
      </c>
      <c r="F1542" s="11">
        <v>45710.0</v>
      </c>
      <c r="G1542" s="12">
        <f t="shared" si="1"/>
        <v>2</v>
      </c>
      <c r="H1542" s="10"/>
      <c r="I1542" s="10" t="str">
        <f>IFNA(VLOOKUP($H1542,'Промокоды'!$A$2:$B$115,2,0),"")</f>
        <v/>
      </c>
      <c r="J1542" s="10" t="str">
        <f>IFNA(VLOOKUP($I1542,'Промокоды'!$E$2:$F$8,2,0),"")</f>
        <v/>
      </c>
      <c r="K1542" s="10" t="str">
        <f>IFNA(VLOOKUP($H1542,'Промокоды'!$A$2:$C$115,3,0),"")</f>
        <v/>
      </c>
      <c r="L1542" s="13">
        <f t="shared" si="2"/>
        <v>0</v>
      </c>
      <c r="M1542" s="14">
        <v>4500.0</v>
      </c>
      <c r="N1542" s="14">
        <f t="shared" si="3"/>
        <v>4500</v>
      </c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  <c r="AA1542" s="9"/>
      <c r="AB1542" s="9"/>
      <c r="AC1542" s="9"/>
    </row>
    <row r="1543" ht="15.75" customHeight="1">
      <c r="A1543" s="10">
        <v>1542.0</v>
      </c>
      <c r="B1543" s="10" t="s">
        <v>15</v>
      </c>
      <c r="C1543" s="10" t="str">
        <f>VLOOKUP($E1543,'Определяем вид'!$A$2:$B$16,2,0)</f>
        <v>Услуга</v>
      </c>
      <c r="D1543" s="10" t="s">
        <v>16</v>
      </c>
      <c r="E1543" s="10" t="s">
        <v>21</v>
      </c>
      <c r="F1543" s="11">
        <v>45710.0</v>
      </c>
      <c r="G1543" s="12">
        <f t="shared" si="1"/>
        <v>2</v>
      </c>
      <c r="H1543" s="10"/>
      <c r="I1543" s="10" t="str">
        <f>IFNA(VLOOKUP($H1543,'Промокоды'!$A$2:$B$115,2,0),"")</f>
        <v/>
      </c>
      <c r="J1543" s="10" t="str">
        <f>IFNA(VLOOKUP($I1543,'Промокоды'!$E$2:$F$8,2,0),"")</f>
        <v/>
      </c>
      <c r="K1543" s="10" t="str">
        <f>IFNA(VLOOKUP($H1543,'Промокоды'!$A$2:$C$115,3,0),"")</f>
        <v/>
      </c>
      <c r="L1543" s="13">
        <f t="shared" si="2"/>
        <v>0</v>
      </c>
      <c r="M1543" s="14">
        <v>5500.0</v>
      </c>
      <c r="N1543" s="14">
        <f t="shared" si="3"/>
        <v>5500</v>
      </c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  <c r="Z1543" s="9"/>
      <c r="AA1543" s="9"/>
      <c r="AB1543" s="9"/>
      <c r="AC1543" s="9"/>
    </row>
    <row r="1544" ht="15.75" customHeight="1">
      <c r="A1544" s="10">
        <v>1543.0</v>
      </c>
      <c r="B1544" s="10" t="s">
        <v>15</v>
      </c>
      <c r="C1544" s="10" t="str">
        <f>VLOOKUP($E1544,'Определяем вид'!$A$2:$B$16,2,0)</f>
        <v>Услуга</v>
      </c>
      <c r="D1544" s="10" t="s">
        <v>16</v>
      </c>
      <c r="E1544" s="10" t="s">
        <v>18</v>
      </c>
      <c r="F1544" s="11">
        <v>45710.0</v>
      </c>
      <c r="G1544" s="12">
        <f t="shared" si="1"/>
        <v>2</v>
      </c>
      <c r="H1544" s="10" t="s">
        <v>82</v>
      </c>
      <c r="I1544" s="10">
        <f>IFNA(VLOOKUP($H1544,'Промокоды'!$A$2:$B$115,2,0),"")</f>
        <v>4</v>
      </c>
      <c r="J1544" s="10" t="str">
        <f>IFNA(VLOOKUP($I1544,'Промокоды'!$E$2:$F$8,2,0),"")</f>
        <v>Посты в Telegram</v>
      </c>
      <c r="K1544" s="10">
        <f>IFNA(VLOOKUP($H1544,'Промокоды'!$A$2:$C$115,3,0),"")</f>
        <v>0.5</v>
      </c>
      <c r="L1544" s="13">
        <f t="shared" si="2"/>
        <v>1750</v>
      </c>
      <c r="M1544" s="14">
        <v>3500.0</v>
      </c>
      <c r="N1544" s="14">
        <f t="shared" si="3"/>
        <v>1750</v>
      </c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  <c r="AA1544" s="9"/>
      <c r="AB1544" s="9"/>
      <c r="AC1544" s="9"/>
    </row>
    <row r="1545" ht="15.75" customHeight="1">
      <c r="A1545" s="10">
        <v>1544.0</v>
      </c>
      <c r="B1545" s="10" t="s">
        <v>15</v>
      </c>
      <c r="C1545" s="10" t="str">
        <f>VLOOKUP($E1545,'Определяем вид'!$A$2:$B$16,2,0)</f>
        <v>Услуга</v>
      </c>
      <c r="D1545" s="10" t="s">
        <v>16</v>
      </c>
      <c r="E1545" s="10" t="s">
        <v>21</v>
      </c>
      <c r="F1545" s="11">
        <v>45710.0</v>
      </c>
      <c r="G1545" s="12">
        <f t="shared" si="1"/>
        <v>2</v>
      </c>
      <c r="H1545" s="10"/>
      <c r="I1545" s="10" t="str">
        <f>IFNA(VLOOKUP($H1545,'Промокоды'!$A$2:$B$115,2,0),"")</f>
        <v/>
      </c>
      <c r="J1545" s="10" t="str">
        <f>IFNA(VLOOKUP($I1545,'Промокоды'!$E$2:$F$8,2,0),"")</f>
        <v/>
      </c>
      <c r="K1545" s="10" t="str">
        <f>IFNA(VLOOKUP($H1545,'Промокоды'!$A$2:$C$115,3,0),"")</f>
        <v/>
      </c>
      <c r="L1545" s="13">
        <f t="shared" si="2"/>
        <v>0</v>
      </c>
      <c r="M1545" s="14">
        <v>5500.0</v>
      </c>
      <c r="N1545" s="14">
        <f t="shared" si="3"/>
        <v>5500</v>
      </c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  <c r="Z1545" s="9"/>
      <c r="AA1545" s="9"/>
      <c r="AB1545" s="9"/>
      <c r="AC1545" s="9"/>
    </row>
    <row r="1546" ht="15.75" customHeight="1">
      <c r="A1546" s="10">
        <v>1545.0</v>
      </c>
      <c r="B1546" s="10" t="s">
        <v>15</v>
      </c>
      <c r="C1546" s="10" t="str">
        <f>VLOOKUP($E1546,'Определяем вид'!$A$2:$B$16,2,0)</f>
        <v>Товар</v>
      </c>
      <c r="D1546" s="10" t="s">
        <v>16</v>
      </c>
      <c r="E1546" s="10" t="s">
        <v>20</v>
      </c>
      <c r="F1546" s="11">
        <v>45710.0</v>
      </c>
      <c r="G1546" s="12">
        <f t="shared" si="1"/>
        <v>2</v>
      </c>
      <c r="H1546" s="10"/>
      <c r="I1546" s="10" t="str">
        <f>IFNA(VLOOKUP($H1546,'Промокоды'!$A$2:$B$115,2,0),"")</f>
        <v/>
      </c>
      <c r="J1546" s="10" t="str">
        <f>IFNA(VLOOKUP($I1546,'Промокоды'!$E$2:$F$8,2,0),"")</f>
        <v/>
      </c>
      <c r="K1546" s="10" t="str">
        <f>IFNA(VLOOKUP($H1546,'Промокоды'!$A$2:$C$115,3,0),"")</f>
        <v/>
      </c>
      <c r="L1546" s="13">
        <f t="shared" si="2"/>
        <v>0</v>
      </c>
      <c r="M1546" s="14">
        <v>500.0</v>
      </c>
      <c r="N1546" s="14">
        <f t="shared" si="3"/>
        <v>500</v>
      </c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  <c r="AA1546" s="9"/>
      <c r="AB1546" s="9"/>
      <c r="AC1546" s="9"/>
    </row>
    <row r="1547" ht="15.75" customHeight="1">
      <c r="A1547" s="10">
        <v>1546.0</v>
      </c>
      <c r="B1547" s="10" t="s">
        <v>15</v>
      </c>
      <c r="C1547" s="10" t="str">
        <f>VLOOKUP($E1547,'Определяем вид'!$A$2:$B$16,2,0)</f>
        <v>Товар</v>
      </c>
      <c r="D1547" s="10" t="s">
        <v>16</v>
      </c>
      <c r="E1547" s="10" t="s">
        <v>23</v>
      </c>
      <c r="F1547" s="11">
        <v>45710.0</v>
      </c>
      <c r="G1547" s="12">
        <f t="shared" si="1"/>
        <v>2</v>
      </c>
      <c r="H1547" s="10"/>
      <c r="I1547" s="10" t="str">
        <f>IFNA(VLOOKUP($H1547,'Промокоды'!$A$2:$B$115,2,0),"")</f>
        <v/>
      </c>
      <c r="J1547" s="10" t="str">
        <f>IFNA(VLOOKUP($I1547,'Промокоды'!$E$2:$F$8,2,0),"")</f>
        <v/>
      </c>
      <c r="K1547" s="10" t="str">
        <f>IFNA(VLOOKUP($H1547,'Промокоды'!$A$2:$C$115,3,0),"")</f>
        <v/>
      </c>
      <c r="L1547" s="13">
        <f t="shared" si="2"/>
        <v>0</v>
      </c>
      <c r="M1547" s="14">
        <v>1000.0</v>
      </c>
      <c r="N1547" s="14">
        <f t="shared" si="3"/>
        <v>1000</v>
      </c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  <c r="Z1547" s="9"/>
      <c r="AA1547" s="9"/>
      <c r="AB1547" s="9"/>
      <c r="AC1547" s="9"/>
    </row>
    <row r="1548" ht="15.75" customHeight="1">
      <c r="A1548" s="10">
        <v>1547.0</v>
      </c>
      <c r="B1548" s="10" t="s">
        <v>15</v>
      </c>
      <c r="C1548" s="10" t="str">
        <f>VLOOKUP($E1548,'Определяем вид'!$A$2:$B$16,2,0)</f>
        <v>Услуга</v>
      </c>
      <c r="D1548" s="10" t="s">
        <v>16</v>
      </c>
      <c r="E1548" s="10" t="s">
        <v>21</v>
      </c>
      <c r="F1548" s="11">
        <v>45710.0</v>
      </c>
      <c r="G1548" s="12">
        <f t="shared" si="1"/>
        <v>2</v>
      </c>
      <c r="H1548" s="10"/>
      <c r="I1548" s="10" t="str">
        <f>IFNA(VLOOKUP($H1548,'Промокоды'!$A$2:$B$115,2,0),"")</f>
        <v/>
      </c>
      <c r="J1548" s="10" t="str">
        <f>IFNA(VLOOKUP($I1548,'Промокоды'!$E$2:$F$8,2,0),"")</f>
        <v/>
      </c>
      <c r="K1548" s="10" t="str">
        <f>IFNA(VLOOKUP($H1548,'Промокоды'!$A$2:$C$115,3,0),"")</f>
        <v/>
      </c>
      <c r="L1548" s="13">
        <f t="shared" si="2"/>
        <v>0</v>
      </c>
      <c r="M1548" s="14">
        <v>5500.0</v>
      </c>
      <c r="N1548" s="14">
        <f t="shared" si="3"/>
        <v>5500</v>
      </c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  <c r="AA1548" s="9"/>
      <c r="AB1548" s="9"/>
      <c r="AC1548" s="9"/>
    </row>
    <row r="1549" ht="15.75" customHeight="1">
      <c r="A1549" s="10">
        <v>1548.0</v>
      </c>
      <c r="B1549" s="10" t="s">
        <v>15</v>
      </c>
      <c r="C1549" s="10" t="str">
        <f>VLOOKUP($E1549,'Определяем вид'!$A$2:$B$16,2,0)</f>
        <v>Услуга</v>
      </c>
      <c r="D1549" s="10" t="s">
        <v>16</v>
      </c>
      <c r="E1549" s="10" t="s">
        <v>21</v>
      </c>
      <c r="F1549" s="11">
        <v>45710.0</v>
      </c>
      <c r="G1549" s="12">
        <f t="shared" si="1"/>
        <v>2</v>
      </c>
      <c r="H1549" s="10"/>
      <c r="I1549" s="10" t="str">
        <f>IFNA(VLOOKUP($H1549,'Промокоды'!$A$2:$B$115,2,0),"")</f>
        <v/>
      </c>
      <c r="J1549" s="10" t="str">
        <f>IFNA(VLOOKUP($I1549,'Промокоды'!$E$2:$F$8,2,0),"")</f>
        <v/>
      </c>
      <c r="K1549" s="10" t="str">
        <f>IFNA(VLOOKUP($H1549,'Промокоды'!$A$2:$C$115,3,0),"")</f>
        <v/>
      </c>
      <c r="L1549" s="13">
        <f t="shared" si="2"/>
        <v>0</v>
      </c>
      <c r="M1549" s="14">
        <v>5500.0</v>
      </c>
      <c r="N1549" s="14">
        <f t="shared" si="3"/>
        <v>5500</v>
      </c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  <c r="Z1549" s="9"/>
      <c r="AA1549" s="9"/>
      <c r="AB1549" s="9"/>
      <c r="AC1549" s="9"/>
    </row>
    <row r="1550" ht="15.75" customHeight="1">
      <c r="A1550" s="10">
        <v>1549.0</v>
      </c>
      <c r="B1550" s="10" t="s">
        <v>15</v>
      </c>
      <c r="C1550" s="10" t="str">
        <f>VLOOKUP($E1550,'Определяем вид'!$A$2:$B$16,2,0)</f>
        <v>Товар</v>
      </c>
      <c r="D1550" s="10" t="s">
        <v>16</v>
      </c>
      <c r="E1550" s="10" t="s">
        <v>20</v>
      </c>
      <c r="F1550" s="11">
        <v>45710.0</v>
      </c>
      <c r="G1550" s="12">
        <f t="shared" si="1"/>
        <v>2</v>
      </c>
      <c r="H1550" s="10"/>
      <c r="I1550" s="10" t="str">
        <f>IFNA(VLOOKUP($H1550,'Промокоды'!$A$2:$B$115,2,0),"")</f>
        <v/>
      </c>
      <c r="J1550" s="10" t="str">
        <f>IFNA(VLOOKUP($I1550,'Промокоды'!$E$2:$F$8,2,0),"")</f>
        <v/>
      </c>
      <c r="K1550" s="10" t="str">
        <f>IFNA(VLOOKUP($H1550,'Промокоды'!$A$2:$C$115,3,0),"")</f>
        <v/>
      </c>
      <c r="L1550" s="13">
        <f t="shared" si="2"/>
        <v>0</v>
      </c>
      <c r="M1550" s="14">
        <v>500.0</v>
      </c>
      <c r="N1550" s="14">
        <f t="shared" si="3"/>
        <v>500</v>
      </c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  <c r="AA1550" s="9"/>
      <c r="AB1550" s="9"/>
      <c r="AC1550" s="9"/>
    </row>
    <row r="1551" ht="15.75" customHeight="1">
      <c r="A1551" s="10">
        <v>1550.0</v>
      </c>
      <c r="B1551" s="10" t="s">
        <v>15</v>
      </c>
      <c r="C1551" s="10" t="str">
        <f>VLOOKUP($E1551,'Определяем вид'!$A$2:$B$16,2,0)</f>
        <v>Услуга</v>
      </c>
      <c r="D1551" s="10" t="s">
        <v>16</v>
      </c>
      <c r="E1551" s="10" t="s">
        <v>17</v>
      </c>
      <c r="F1551" s="11">
        <v>45710.0</v>
      </c>
      <c r="G1551" s="12">
        <f t="shared" si="1"/>
        <v>2</v>
      </c>
      <c r="H1551" s="10" t="s">
        <v>83</v>
      </c>
      <c r="I1551" s="10">
        <f>IFNA(VLOOKUP($H1551,'Промокоды'!$A$2:$B$115,2,0),"")</f>
        <v>2</v>
      </c>
      <c r="J1551" s="10" t="str">
        <f>IFNA(VLOOKUP($I1551,'Промокоды'!$E$2:$F$8,2,0),"")</f>
        <v>Поисковые запросы в Гугле</v>
      </c>
      <c r="K1551" s="10">
        <f>IFNA(VLOOKUP($H1551,'Промокоды'!$A$2:$C$115,3,0),"")</f>
        <v>0.1</v>
      </c>
      <c r="L1551" s="13">
        <f t="shared" si="2"/>
        <v>450</v>
      </c>
      <c r="M1551" s="14">
        <v>4500.0</v>
      </c>
      <c r="N1551" s="14">
        <f t="shared" si="3"/>
        <v>4050</v>
      </c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  <c r="Z1551" s="9"/>
      <c r="AA1551" s="9"/>
      <c r="AB1551" s="9"/>
      <c r="AC1551" s="9"/>
    </row>
    <row r="1552" ht="15.75" customHeight="1">
      <c r="A1552" s="10">
        <v>1551.0</v>
      </c>
      <c r="B1552" s="10" t="s">
        <v>15</v>
      </c>
      <c r="C1552" s="10" t="str">
        <f>VLOOKUP($E1552,'Определяем вид'!$A$2:$B$16,2,0)</f>
        <v>Товар</v>
      </c>
      <c r="D1552" s="10" t="s">
        <v>16</v>
      </c>
      <c r="E1552" s="10" t="s">
        <v>20</v>
      </c>
      <c r="F1552" s="11">
        <v>45710.0</v>
      </c>
      <c r="G1552" s="12">
        <f t="shared" si="1"/>
        <v>2</v>
      </c>
      <c r="H1552" s="10"/>
      <c r="I1552" s="10" t="str">
        <f>IFNA(VLOOKUP($H1552,'Промокоды'!$A$2:$B$115,2,0),"")</f>
        <v/>
      </c>
      <c r="J1552" s="10" t="str">
        <f>IFNA(VLOOKUP($I1552,'Промокоды'!$E$2:$F$8,2,0),"")</f>
        <v/>
      </c>
      <c r="K1552" s="10" t="str">
        <f>IFNA(VLOOKUP($H1552,'Промокоды'!$A$2:$C$115,3,0),"")</f>
        <v/>
      </c>
      <c r="L1552" s="13">
        <f t="shared" si="2"/>
        <v>0</v>
      </c>
      <c r="M1552" s="14">
        <v>500.0</v>
      </c>
      <c r="N1552" s="14">
        <f t="shared" si="3"/>
        <v>500</v>
      </c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  <c r="AA1552" s="9"/>
      <c r="AB1552" s="9"/>
      <c r="AC1552" s="9"/>
    </row>
    <row r="1553" ht="15.75" customHeight="1">
      <c r="A1553" s="10">
        <v>1552.0</v>
      </c>
      <c r="B1553" s="10" t="s">
        <v>15</v>
      </c>
      <c r="C1553" s="10" t="str">
        <f>VLOOKUP($E1553,'Определяем вид'!$A$2:$B$16,2,0)</f>
        <v>Услуга</v>
      </c>
      <c r="D1553" s="10" t="s">
        <v>16</v>
      </c>
      <c r="E1553" s="10" t="s">
        <v>21</v>
      </c>
      <c r="F1553" s="11">
        <v>45710.0</v>
      </c>
      <c r="G1553" s="12">
        <f t="shared" si="1"/>
        <v>2</v>
      </c>
      <c r="H1553" s="10"/>
      <c r="I1553" s="10" t="str">
        <f>IFNA(VLOOKUP($H1553,'Промокоды'!$A$2:$B$115,2,0),"")</f>
        <v/>
      </c>
      <c r="J1553" s="10" t="str">
        <f>IFNA(VLOOKUP($I1553,'Промокоды'!$E$2:$F$8,2,0),"")</f>
        <v/>
      </c>
      <c r="K1553" s="10" t="str">
        <f>IFNA(VLOOKUP($H1553,'Промокоды'!$A$2:$C$115,3,0),"")</f>
        <v/>
      </c>
      <c r="L1553" s="13">
        <f t="shared" si="2"/>
        <v>0</v>
      </c>
      <c r="M1553" s="14">
        <v>5500.0</v>
      </c>
      <c r="N1553" s="14">
        <f t="shared" si="3"/>
        <v>5500</v>
      </c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  <c r="Z1553" s="9"/>
      <c r="AA1553" s="9"/>
      <c r="AB1553" s="9"/>
      <c r="AC1553" s="9"/>
    </row>
    <row r="1554" ht="15.75" customHeight="1">
      <c r="A1554" s="10">
        <v>1553.0</v>
      </c>
      <c r="B1554" s="10" t="s">
        <v>15</v>
      </c>
      <c r="C1554" s="10" t="str">
        <f>VLOOKUP($E1554,'Определяем вид'!$A$2:$B$16,2,0)</f>
        <v>Услуга</v>
      </c>
      <c r="D1554" s="10" t="s">
        <v>16</v>
      </c>
      <c r="E1554" s="10" t="s">
        <v>21</v>
      </c>
      <c r="F1554" s="11">
        <v>45710.0</v>
      </c>
      <c r="G1554" s="12">
        <f t="shared" si="1"/>
        <v>2</v>
      </c>
      <c r="H1554" s="10"/>
      <c r="I1554" s="10" t="str">
        <f>IFNA(VLOOKUP($H1554,'Промокоды'!$A$2:$B$115,2,0),"")</f>
        <v/>
      </c>
      <c r="J1554" s="10" t="str">
        <f>IFNA(VLOOKUP($I1554,'Промокоды'!$E$2:$F$8,2,0),"")</f>
        <v/>
      </c>
      <c r="K1554" s="10" t="str">
        <f>IFNA(VLOOKUP($H1554,'Промокоды'!$A$2:$C$115,3,0),"")</f>
        <v/>
      </c>
      <c r="L1554" s="13">
        <f t="shared" si="2"/>
        <v>0</v>
      </c>
      <c r="M1554" s="14">
        <v>5500.0</v>
      </c>
      <c r="N1554" s="14">
        <f t="shared" si="3"/>
        <v>5500</v>
      </c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  <c r="AA1554" s="9"/>
      <c r="AB1554" s="9"/>
      <c r="AC1554" s="9"/>
    </row>
    <row r="1555" ht="15.75" customHeight="1">
      <c r="A1555" s="10">
        <v>1554.0</v>
      </c>
      <c r="B1555" s="10" t="s">
        <v>15</v>
      </c>
      <c r="C1555" s="10" t="str">
        <f>VLOOKUP($E1555,'Определяем вид'!$A$2:$B$16,2,0)</f>
        <v>Товар</v>
      </c>
      <c r="D1555" s="10" t="s">
        <v>19</v>
      </c>
      <c r="E1555" s="10" t="s">
        <v>23</v>
      </c>
      <c r="F1555" s="11">
        <v>45710.0</v>
      </c>
      <c r="G1555" s="12">
        <f t="shared" si="1"/>
        <v>2</v>
      </c>
      <c r="H1555" s="10"/>
      <c r="I1555" s="10" t="str">
        <f>IFNA(VLOOKUP($H1555,'Промокоды'!$A$2:$B$115,2,0),"")</f>
        <v/>
      </c>
      <c r="J1555" s="10" t="str">
        <f>IFNA(VLOOKUP($I1555,'Промокоды'!$E$2:$F$8,2,0),"")</f>
        <v/>
      </c>
      <c r="K1555" s="10" t="str">
        <f>IFNA(VLOOKUP($H1555,'Промокоды'!$A$2:$C$115,3,0),"")</f>
        <v/>
      </c>
      <c r="L1555" s="13">
        <f t="shared" si="2"/>
        <v>0</v>
      </c>
      <c r="M1555" s="14">
        <v>1000.0</v>
      </c>
      <c r="N1555" s="14">
        <f t="shared" si="3"/>
        <v>1000</v>
      </c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  <c r="Z1555" s="9"/>
      <c r="AA1555" s="9"/>
      <c r="AB1555" s="9"/>
      <c r="AC1555" s="9"/>
    </row>
    <row r="1556" ht="15.75" customHeight="1">
      <c r="A1556" s="10">
        <v>1555.0</v>
      </c>
      <c r="B1556" s="10" t="s">
        <v>15</v>
      </c>
      <c r="C1556" s="10" t="str">
        <f>VLOOKUP($E1556,'Определяем вид'!$A$2:$B$16,2,0)</f>
        <v>Услуга</v>
      </c>
      <c r="D1556" s="10" t="s">
        <v>16</v>
      </c>
      <c r="E1556" s="10" t="s">
        <v>17</v>
      </c>
      <c r="F1556" s="11">
        <v>45711.0</v>
      </c>
      <c r="G1556" s="12">
        <f t="shared" si="1"/>
        <v>2</v>
      </c>
      <c r="H1556" s="10"/>
      <c r="I1556" s="10" t="str">
        <f>IFNA(VLOOKUP($H1556,'Промокоды'!$A$2:$B$115,2,0),"")</f>
        <v/>
      </c>
      <c r="J1556" s="10" t="str">
        <f>IFNA(VLOOKUP($I1556,'Промокоды'!$E$2:$F$8,2,0),"")</f>
        <v/>
      </c>
      <c r="K1556" s="10" t="str">
        <f>IFNA(VLOOKUP($H1556,'Промокоды'!$A$2:$C$115,3,0),"")</f>
        <v/>
      </c>
      <c r="L1556" s="13">
        <f t="shared" si="2"/>
        <v>0</v>
      </c>
      <c r="M1556" s="14">
        <v>4500.0</v>
      </c>
      <c r="N1556" s="14">
        <f t="shared" si="3"/>
        <v>4500</v>
      </c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  <c r="AA1556" s="9"/>
      <c r="AB1556" s="9"/>
      <c r="AC1556" s="9"/>
    </row>
    <row r="1557" ht="15.75" customHeight="1">
      <c r="A1557" s="10">
        <v>1556.0</v>
      </c>
      <c r="B1557" s="10" t="s">
        <v>15</v>
      </c>
      <c r="C1557" s="10" t="str">
        <f>VLOOKUP($E1557,'Определяем вид'!$A$2:$B$16,2,0)</f>
        <v>Услуга</v>
      </c>
      <c r="D1557" s="10" t="s">
        <v>16</v>
      </c>
      <c r="E1557" s="10" t="s">
        <v>21</v>
      </c>
      <c r="F1557" s="11">
        <v>45711.0</v>
      </c>
      <c r="G1557" s="12">
        <f t="shared" si="1"/>
        <v>2</v>
      </c>
      <c r="H1557" s="10"/>
      <c r="I1557" s="10" t="str">
        <f>IFNA(VLOOKUP($H1557,'Промокоды'!$A$2:$B$115,2,0),"")</f>
        <v/>
      </c>
      <c r="J1557" s="10" t="str">
        <f>IFNA(VLOOKUP($I1557,'Промокоды'!$E$2:$F$8,2,0),"")</f>
        <v/>
      </c>
      <c r="K1557" s="10" t="str">
        <f>IFNA(VLOOKUP($H1557,'Промокоды'!$A$2:$C$115,3,0),"")</f>
        <v/>
      </c>
      <c r="L1557" s="13">
        <f t="shared" si="2"/>
        <v>0</v>
      </c>
      <c r="M1557" s="14">
        <v>5500.0</v>
      </c>
      <c r="N1557" s="14">
        <f t="shared" si="3"/>
        <v>5500</v>
      </c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  <c r="Z1557" s="9"/>
      <c r="AA1557" s="9"/>
      <c r="AB1557" s="9"/>
      <c r="AC1557" s="9"/>
    </row>
    <row r="1558" ht="15.75" customHeight="1">
      <c r="A1558" s="10">
        <v>1557.0</v>
      </c>
      <c r="B1558" s="10" t="s">
        <v>15</v>
      </c>
      <c r="C1558" s="10" t="str">
        <f>VLOOKUP($E1558,'Определяем вид'!$A$2:$B$16,2,0)</f>
        <v>Услуга</v>
      </c>
      <c r="D1558" s="10" t="s">
        <v>16</v>
      </c>
      <c r="E1558" s="10" t="s">
        <v>18</v>
      </c>
      <c r="F1558" s="11">
        <v>45711.0</v>
      </c>
      <c r="G1558" s="12">
        <f t="shared" si="1"/>
        <v>2</v>
      </c>
      <c r="H1558" s="10"/>
      <c r="I1558" s="10" t="str">
        <f>IFNA(VLOOKUP($H1558,'Промокоды'!$A$2:$B$115,2,0),"")</f>
        <v/>
      </c>
      <c r="J1558" s="10" t="str">
        <f>IFNA(VLOOKUP($I1558,'Промокоды'!$E$2:$F$8,2,0),"")</f>
        <v/>
      </c>
      <c r="K1558" s="10" t="str">
        <f>IFNA(VLOOKUP($H1558,'Промокоды'!$A$2:$C$115,3,0),"")</f>
        <v/>
      </c>
      <c r="L1558" s="13">
        <f t="shared" si="2"/>
        <v>0</v>
      </c>
      <c r="M1558" s="14">
        <v>3500.0</v>
      </c>
      <c r="N1558" s="14">
        <f t="shared" si="3"/>
        <v>3500</v>
      </c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  <c r="AA1558" s="9"/>
      <c r="AB1558" s="9"/>
      <c r="AC1558" s="9"/>
    </row>
    <row r="1559" ht="15.75" customHeight="1">
      <c r="A1559" s="10">
        <v>1558.0</v>
      </c>
      <c r="B1559" s="10" t="s">
        <v>15</v>
      </c>
      <c r="C1559" s="10" t="str">
        <f>VLOOKUP($E1559,'Определяем вид'!$A$2:$B$16,2,0)</f>
        <v>Товар</v>
      </c>
      <c r="D1559" s="10" t="s">
        <v>19</v>
      </c>
      <c r="E1559" s="10" t="s">
        <v>23</v>
      </c>
      <c r="F1559" s="11">
        <v>45711.0</v>
      </c>
      <c r="G1559" s="12">
        <f t="shared" si="1"/>
        <v>2</v>
      </c>
      <c r="H1559" s="10"/>
      <c r="I1559" s="10" t="str">
        <f>IFNA(VLOOKUP($H1559,'Промокоды'!$A$2:$B$115,2,0),"")</f>
        <v/>
      </c>
      <c r="J1559" s="10" t="str">
        <f>IFNA(VLOOKUP($I1559,'Промокоды'!$E$2:$F$8,2,0),"")</f>
        <v/>
      </c>
      <c r="K1559" s="10" t="str">
        <f>IFNA(VLOOKUP($H1559,'Промокоды'!$A$2:$C$115,3,0),"")</f>
        <v/>
      </c>
      <c r="L1559" s="13">
        <f t="shared" si="2"/>
        <v>0</v>
      </c>
      <c r="M1559" s="14">
        <v>1000.0</v>
      </c>
      <c r="N1559" s="14">
        <f t="shared" si="3"/>
        <v>1000</v>
      </c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  <c r="Z1559" s="9"/>
      <c r="AA1559" s="9"/>
      <c r="AB1559" s="9"/>
      <c r="AC1559" s="9"/>
    </row>
    <row r="1560" ht="15.75" customHeight="1">
      <c r="A1560" s="10">
        <v>1559.0</v>
      </c>
      <c r="B1560" s="10" t="s">
        <v>15</v>
      </c>
      <c r="C1560" s="10" t="str">
        <f>VLOOKUP($E1560,'Определяем вид'!$A$2:$B$16,2,0)</f>
        <v>Услуга</v>
      </c>
      <c r="D1560" s="10" t="s">
        <v>16</v>
      </c>
      <c r="E1560" s="10" t="s">
        <v>17</v>
      </c>
      <c r="F1560" s="11">
        <v>45711.0</v>
      </c>
      <c r="G1560" s="12">
        <f t="shared" si="1"/>
        <v>2</v>
      </c>
      <c r="H1560" s="10"/>
      <c r="I1560" s="10" t="str">
        <f>IFNA(VLOOKUP($H1560,'Промокоды'!$A$2:$B$115,2,0),"")</f>
        <v/>
      </c>
      <c r="J1560" s="10" t="str">
        <f>IFNA(VLOOKUP($I1560,'Промокоды'!$E$2:$F$8,2,0),"")</f>
        <v/>
      </c>
      <c r="K1560" s="10" t="str">
        <f>IFNA(VLOOKUP($H1560,'Промокоды'!$A$2:$C$115,3,0),"")</f>
        <v/>
      </c>
      <c r="L1560" s="13">
        <f t="shared" si="2"/>
        <v>0</v>
      </c>
      <c r="M1560" s="14">
        <v>4500.0</v>
      </c>
      <c r="N1560" s="14">
        <f t="shared" si="3"/>
        <v>4500</v>
      </c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  <c r="AA1560" s="9"/>
      <c r="AB1560" s="9"/>
      <c r="AC1560" s="9"/>
    </row>
    <row r="1561" ht="15.75" customHeight="1">
      <c r="A1561" s="10">
        <v>1560.0</v>
      </c>
      <c r="B1561" s="10" t="s">
        <v>15</v>
      </c>
      <c r="C1561" s="10" t="str">
        <f>VLOOKUP($E1561,'Определяем вид'!$A$2:$B$16,2,0)</f>
        <v>Услуга</v>
      </c>
      <c r="D1561" s="10" t="s">
        <v>16</v>
      </c>
      <c r="E1561" s="10" t="s">
        <v>18</v>
      </c>
      <c r="F1561" s="11">
        <v>45711.0</v>
      </c>
      <c r="G1561" s="12">
        <f t="shared" si="1"/>
        <v>2</v>
      </c>
      <c r="H1561" s="10"/>
      <c r="I1561" s="10" t="str">
        <f>IFNA(VLOOKUP($H1561,'Промокоды'!$A$2:$B$115,2,0),"")</f>
        <v/>
      </c>
      <c r="J1561" s="10" t="str">
        <f>IFNA(VLOOKUP($I1561,'Промокоды'!$E$2:$F$8,2,0),"")</f>
        <v/>
      </c>
      <c r="K1561" s="10" t="str">
        <f>IFNA(VLOOKUP($H1561,'Промокоды'!$A$2:$C$115,3,0),"")</f>
        <v/>
      </c>
      <c r="L1561" s="13">
        <f t="shared" si="2"/>
        <v>0</v>
      </c>
      <c r="M1561" s="14">
        <v>3500.0</v>
      </c>
      <c r="N1561" s="14">
        <f t="shared" si="3"/>
        <v>3500</v>
      </c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  <c r="Z1561" s="9"/>
      <c r="AA1561" s="9"/>
      <c r="AB1561" s="9"/>
      <c r="AC1561" s="9"/>
    </row>
    <row r="1562" ht="15.75" customHeight="1">
      <c r="A1562" s="10">
        <v>1561.0</v>
      </c>
      <c r="B1562" s="10" t="s">
        <v>15</v>
      </c>
      <c r="C1562" s="10" t="str">
        <f>VLOOKUP($E1562,'Определяем вид'!$A$2:$B$16,2,0)</f>
        <v>Услуга</v>
      </c>
      <c r="D1562" s="10" t="s">
        <v>16</v>
      </c>
      <c r="E1562" s="10" t="s">
        <v>21</v>
      </c>
      <c r="F1562" s="11">
        <v>45711.0</v>
      </c>
      <c r="G1562" s="12">
        <f t="shared" si="1"/>
        <v>2</v>
      </c>
      <c r="H1562" s="10"/>
      <c r="I1562" s="10" t="str">
        <f>IFNA(VLOOKUP($H1562,'Промокоды'!$A$2:$B$115,2,0),"")</f>
        <v/>
      </c>
      <c r="J1562" s="10" t="str">
        <f>IFNA(VLOOKUP($I1562,'Промокоды'!$E$2:$F$8,2,0),"")</f>
        <v/>
      </c>
      <c r="K1562" s="10" t="str">
        <f>IFNA(VLOOKUP($H1562,'Промокоды'!$A$2:$C$115,3,0),"")</f>
        <v/>
      </c>
      <c r="L1562" s="13">
        <f t="shared" si="2"/>
        <v>0</v>
      </c>
      <c r="M1562" s="14">
        <v>5500.0</v>
      </c>
      <c r="N1562" s="14">
        <f t="shared" si="3"/>
        <v>5500</v>
      </c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  <c r="AA1562" s="9"/>
      <c r="AB1562" s="9"/>
      <c r="AC1562" s="9"/>
    </row>
    <row r="1563" ht="15.75" customHeight="1">
      <c r="A1563" s="10">
        <v>1562.0</v>
      </c>
      <c r="B1563" s="10" t="s">
        <v>15</v>
      </c>
      <c r="C1563" s="10" t="str">
        <f>VLOOKUP($E1563,'Определяем вид'!$A$2:$B$16,2,0)</f>
        <v>Услуга</v>
      </c>
      <c r="D1563" s="10" t="s">
        <v>16</v>
      </c>
      <c r="E1563" s="10" t="s">
        <v>18</v>
      </c>
      <c r="F1563" s="11">
        <v>45711.0</v>
      </c>
      <c r="G1563" s="12">
        <f t="shared" si="1"/>
        <v>2</v>
      </c>
      <c r="H1563" s="10" t="s">
        <v>86</v>
      </c>
      <c r="I1563" s="10">
        <f>IFNA(VLOOKUP($H1563,'Промокоды'!$A$2:$B$115,2,0),"")</f>
        <v>4</v>
      </c>
      <c r="J1563" s="10" t="str">
        <f>IFNA(VLOOKUP($I1563,'Промокоды'!$E$2:$F$8,2,0),"")</f>
        <v>Посты в Telegram</v>
      </c>
      <c r="K1563" s="10">
        <f>IFNA(VLOOKUP($H1563,'Промокоды'!$A$2:$C$115,3,0),"")</f>
        <v>0.5</v>
      </c>
      <c r="L1563" s="13">
        <f t="shared" si="2"/>
        <v>1750</v>
      </c>
      <c r="M1563" s="14">
        <v>3500.0</v>
      </c>
      <c r="N1563" s="14">
        <f t="shared" si="3"/>
        <v>1750</v>
      </c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  <c r="Z1563" s="9"/>
      <c r="AA1563" s="9"/>
      <c r="AB1563" s="9"/>
      <c r="AC1563" s="9"/>
    </row>
    <row r="1564" ht="15.75" customHeight="1">
      <c r="A1564" s="10">
        <v>1563.0</v>
      </c>
      <c r="B1564" s="10" t="s">
        <v>15</v>
      </c>
      <c r="C1564" s="10" t="str">
        <f>VLOOKUP($E1564,'Определяем вид'!$A$2:$B$16,2,0)</f>
        <v>Товар</v>
      </c>
      <c r="D1564" s="10" t="s">
        <v>16</v>
      </c>
      <c r="E1564" s="10" t="s">
        <v>20</v>
      </c>
      <c r="F1564" s="11">
        <v>45711.0</v>
      </c>
      <c r="G1564" s="12">
        <f t="shared" si="1"/>
        <v>2</v>
      </c>
      <c r="H1564" s="10"/>
      <c r="I1564" s="10" t="str">
        <f>IFNA(VLOOKUP($H1564,'Промокоды'!$A$2:$B$115,2,0),"")</f>
        <v/>
      </c>
      <c r="J1564" s="10" t="str">
        <f>IFNA(VLOOKUP($I1564,'Промокоды'!$E$2:$F$8,2,0),"")</f>
        <v/>
      </c>
      <c r="K1564" s="10" t="str">
        <f>IFNA(VLOOKUP($H1564,'Промокоды'!$A$2:$C$115,3,0),"")</f>
        <v/>
      </c>
      <c r="L1564" s="13">
        <f t="shared" si="2"/>
        <v>0</v>
      </c>
      <c r="M1564" s="14">
        <v>500.0</v>
      </c>
      <c r="N1564" s="14">
        <f t="shared" si="3"/>
        <v>500</v>
      </c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  <c r="AA1564" s="9"/>
      <c r="AB1564" s="9"/>
      <c r="AC1564" s="9"/>
    </row>
    <row r="1565" ht="15.75" customHeight="1">
      <c r="A1565" s="10">
        <v>1564.0</v>
      </c>
      <c r="B1565" s="10" t="s">
        <v>15</v>
      </c>
      <c r="C1565" s="10" t="str">
        <f>VLOOKUP($E1565,'Определяем вид'!$A$2:$B$16,2,0)</f>
        <v>Услуга</v>
      </c>
      <c r="D1565" s="10" t="s">
        <v>16</v>
      </c>
      <c r="E1565" s="10" t="s">
        <v>18</v>
      </c>
      <c r="F1565" s="11">
        <v>45711.0</v>
      </c>
      <c r="G1565" s="12">
        <f t="shared" si="1"/>
        <v>2</v>
      </c>
      <c r="H1565" s="10" t="s">
        <v>87</v>
      </c>
      <c r="I1565" s="10">
        <f>IFNA(VLOOKUP($H1565,'Промокоды'!$A$2:$B$115,2,0),"")</f>
        <v>4</v>
      </c>
      <c r="J1565" s="10" t="str">
        <f>IFNA(VLOOKUP($I1565,'Промокоды'!$E$2:$F$8,2,0),"")</f>
        <v>Посты в Telegram</v>
      </c>
      <c r="K1565" s="10">
        <f>IFNA(VLOOKUP($H1565,'Промокоды'!$A$2:$C$115,3,0),"")</f>
        <v>0.5</v>
      </c>
      <c r="L1565" s="13">
        <f t="shared" si="2"/>
        <v>1750</v>
      </c>
      <c r="M1565" s="14">
        <v>3500.0</v>
      </c>
      <c r="N1565" s="14">
        <f t="shared" si="3"/>
        <v>1750</v>
      </c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  <c r="Z1565" s="9"/>
      <c r="AA1565" s="9"/>
      <c r="AB1565" s="9"/>
      <c r="AC1565" s="9"/>
    </row>
    <row r="1566" ht="15.75" customHeight="1">
      <c r="A1566" s="10">
        <v>1565.0</v>
      </c>
      <c r="B1566" s="10" t="s">
        <v>15</v>
      </c>
      <c r="C1566" s="10" t="str">
        <f>VLOOKUP($E1566,'Определяем вид'!$A$2:$B$16,2,0)</f>
        <v>Услуга</v>
      </c>
      <c r="D1566" s="10" t="s">
        <v>16</v>
      </c>
      <c r="E1566" s="10" t="s">
        <v>18</v>
      </c>
      <c r="F1566" s="11">
        <v>45711.0</v>
      </c>
      <c r="G1566" s="12">
        <f t="shared" si="1"/>
        <v>2</v>
      </c>
      <c r="H1566" s="10" t="s">
        <v>88</v>
      </c>
      <c r="I1566" s="10">
        <f>IFNA(VLOOKUP($H1566,'Промокоды'!$A$2:$B$115,2,0),"")</f>
        <v>6</v>
      </c>
      <c r="J1566" s="10" t="str">
        <f>IFNA(VLOOKUP($I1566,'Промокоды'!$E$2:$F$8,2,0),"")</f>
        <v>Реклама в VK</v>
      </c>
      <c r="K1566" s="10">
        <f>IFNA(VLOOKUP($H1566,'Промокоды'!$A$2:$C$115,3,0),"")</f>
        <v>0.2</v>
      </c>
      <c r="L1566" s="13">
        <f t="shared" si="2"/>
        <v>700</v>
      </c>
      <c r="M1566" s="14">
        <v>3500.0</v>
      </c>
      <c r="N1566" s="14">
        <f t="shared" si="3"/>
        <v>2800</v>
      </c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  <c r="AA1566" s="9"/>
      <c r="AB1566" s="9"/>
      <c r="AC1566" s="9"/>
    </row>
    <row r="1567" ht="15.75" customHeight="1">
      <c r="A1567" s="10">
        <v>1566.0</v>
      </c>
      <c r="B1567" s="10" t="s">
        <v>25</v>
      </c>
      <c r="C1567" s="10" t="str">
        <f>VLOOKUP($E1567,'Определяем вид'!$A$2:$B$16,2,0)</f>
        <v>Товар</v>
      </c>
      <c r="D1567" s="10" t="s">
        <v>16</v>
      </c>
      <c r="E1567" s="10" t="s">
        <v>30</v>
      </c>
      <c r="F1567" s="11">
        <v>45711.0</v>
      </c>
      <c r="G1567" s="12">
        <f t="shared" si="1"/>
        <v>2</v>
      </c>
      <c r="H1567" s="10"/>
      <c r="I1567" s="10" t="str">
        <f>IFNA(VLOOKUP($H1567,'Промокоды'!$A$2:$B$115,2,0),"")</f>
        <v/>
      </c>
      <c r="J1567" s="10" t="str">
        <f>IFNA(VLOOKUP($I1567,'Промокоды'!$E$2:$F$8,2,0),"")</f>
        <v/>
      </c>
      <c r="K1567" s="10" t="str">
        <f>IFNA(VLOOKUP($H1567,'Промокоды'!$A$2:$C$115,3,0),"")</f>
        <v/>
      </c>
      <c r="L1567" s="13">
        <f t="shared" si="2"/>
        <v>0</v>
      </c>
      <c r="M1567" s="14">
        <v>300.0</v>
      </c>
      <c r="N1567" s="14">
        <f t="shared" si="3"/>
        <v>300</v>
      </c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  <c r="Z1567" s="9"/>
      <c r="AA1567" s="9"/>
      <c r="AB1567" s="9"/>
      <c r="AC1567" s="9"/>
    </row>
    <row r="1568" ht="15.75" customHeight="1">
      <c r="A1568" s="10">
        <v>1567.0</v>
      </c>
      <c r="B1568" s="10" t="s">
        <v>15</v>
      </c>
      <c r="C1568" s="10" t="str">
        <f>VLOOKUP($E1568,'Определяем вид'!$A$2:$B$16,2,0)</f>
        <v>Товар</v>
      </c>
      <c r="D1568" s="10" t="s">
        <v>16</v>
      </c>
      <c r="E1568" s="10" t="s">
        <v>20</v>
      </c>
      <c r="F1568" s="11">
        <v>45711.0</v>
      </c>
      <c r="G1568" s="12">
        <f t="shared" si="1"/>
        <v>2</v>
      </c>
      <c r="H1568" s="10"/>
      <c r="I1568" s="10" t="str">
        <f>IFNA(VLOOKUP($H1568,'Промокоды'!$A$2:$B$115,2,0),"")</f>
        <v/>
      </c>
      <c r="J1568" s="10" t="str">
        <f>IFNA(VLOOKUP($I1568,'Промокоды'!$E$2:$F$8,2,0),"")</f>
        <v/>
      </c>
      <c r="K1568" s="10" t="str">
        <f>IFNA(VLOOKUP($H1568,'Промокоды'!$A$2:$C$115,3,0),"")</f>
        <v/>
      </c>
      <c r="L1568" s="13">
        <f t="shared" si="2"/>
        <v>0</v>
      </c>
      <c r="M1568" s="14">
        <v>500.0</v>
      </c>
      <c r="N1568" s="14">
        <f t="shared" si="3"/>
        <v>500</v>
      </c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  <c r="AA1568" s="9"/>
      <c r="AB1568" s="9"/>
      <c r="AC1568" s="9"/>
    </row>
    <row r="1569" ht="15.75" customHeight="1">
      <c r="A1569" s="10">
        <v>1568.0</v>
      </c>
      <c r="B1569" s="10" t="s">
        <v>15</v>
      </c>
      <c r="C1569" s="10" t="str">
        <f>VLOOKUP($E1569,'Определяем вид'!$A$2:$B$16,2,0)</f>
        <v>Товар</v>
      </c>
      <c r="D1569" s="10" t="s">
        <v>16</v>
      </c>
      <c r="E1569" s="10" t="s">
        <v>23</v>
      </c>
      <c r="F1569" s="11">
        <v>45711.0</v>
      </c>
      <c r="G1569" s="12">
        <f t="shared" si="1"/>
        <v>2</v>
      </c>
      <c r="H1569" s="10"/>
      <c r="I1569" s="10" t="str">
        <f>IFNA(VLOOKUP($H1569,'Промокоды'!$A$2:$B$115,2,0),"")</f>
        <v/>
      </c>
      <c r="J1569" s="10" t="str">
        <f>IFNA(VLOOKUP($I1569,'Промокоды'!$E$2:$F$8,2,0),"")</f>
        <v/>
      </c>
      <c r="K1569" s="10" t="str">
        <f>IFNA(VLOOKUP($H1569,'Промокоды'!$A$2:$C$115,3,0),"")</f>
        <v/>
      </c>
      <c r="L1569" s="13">
        <f t="shared" si="2"/>
        <v>0</v>
      </c>
      <c r="M1569" s="14">
        <v>1000.0</v>
      </c>
      <c r="N1569" s="14">
        <f t="shared" si="3"/>
        <v>1000</v>
      </c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  <c r="Z1569" s="9"/>
      <c r="AA1569" s="9"/>
      <c r="AB1569" s="9"/>
      <c r="AC1569" s="9"/>
    </row>
    <row r="1570" ht="15.75" customHeight="1">
      <c r="A1570" s="10">
        <v>1569.0</v>
      </c>
      <c r="B1570" s="10" t="s">
        <v>15</v>
      </c>
      <c r="C1570" s="10" t="str">
        <f>VLOOKUP($E1570,'Определяем вид'!$A$2:$B$16,2,0)</f>
        <v>Услуга</v>
      </c>
      <c r="D1570" s="10" t="s">
        <v>16</v>
      </c>
      <c r="E1570" s="10" t="s">
        <v>18</v>
      </c>
      <c r="F1570" s="11">
        <v>45711.0</v>
      </c>
      <c r="G1570" s="12">
        <f t="shared" si="1"/>
        <v>2</v>
      </c>
      <c r="H1570" s="10"/>
      <c r="I1570" s="10" t="str">
        <f>IFNA(VLOOKUP($H1570,'Промокоды'!$A$2:$B$115,2,0),"")</f>
        <v/>
      </c>
      <c r="J1570" s="10" t="str">
        <f>IFNA(VLOOKUP($I1570,'Промокоды'!$E$2:$F$8,2,0),"")</f>
        <v/>
      </c>
      <c r="K1570" s="10" t="str">
        <f>IFNA(VLOOKUP($H1570,'Промокоды'!$A$2:$C$115,3,0),"")</f>
        <v/>
      </c>
      <c r="L1570" s="13">
        <f t="shared" si="2"/>
        <v>0</v>
      </c>
      <c r="M1570" s="14">
        <v>3500.0</v>
      </c>
      <c r="N1570" s="14">
        <f t="shared" si="3"/>
        <v>3500</v>
      </c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  <c r="AA1570" s="9"/>
      <c r="AB1570" s="9"/>
      <c r="AC1570" s="9"/>
    </row>
    <row r="1571" ht="15.75" customHeight="1">
      <c r="A1571" s="10">
        <v>1570.0</v>
      </c>
      <c r="B1571" s="10" t="s">
        <v>25</v>
      </c>
      <c r="C1571" s="10" t="str">
        <f>VLOOKUP($E1571,'Определяем вид'!$A$2:$B$16,2,0)</f>
        <v>Товар</v>
      </c>
      <c r="D1571" s="10" t="s">
        <v>16</v>
      </c>
      <c r="E1571" s="10" t="s">
        <v>35</v>
      </c>
      <c r="F1571" s="11">
        <v>45711.0</v>
      </c>
      <c r="G1571" s="12">
        <f t="shared" si="1"/>
        <v>2</v>
      </c>
      <c r="H1571" s="10"/>
      <c r="I1571" s="10" t="str">
        <f>IFNA(VLOOKUP($H1571,'Промокоды'!$A$2:$B$115,2,0),"")</f>
        <v/>
      </c>
      <c r="J1571" s="10" t="str">
        <f>IFNA(VLOOKUP($I1571,'Промокоды'!$E$2:$F$8,2,0),"")</f>
        <v/>
      </c>
      <c r="K1571" s="10" t="str">
        <f>IFNA(VLOOKUP($H1571,'Промокоды'!$A$2:$C$115,3,0),"")</f>
        <v/>
      </c>
      <c r="L1571" s="13">
        <f t="shared" si="2"/>
        <v>0</v>
      </c>
      <c r="M1571" s="14">
        <v>500.0</v>
      </c>
      <c r="N1571" s="14">
        <f t="shared" si="3"/>
        <v>500</v>
      </c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  <c r="Z1571" s="9"/>
      <c r="AA1571" s="9"/>
      <c r="AB1571" s="9"/>
      <c r="AC1571" s="9"/>
    </row>
    <row r="1572" ht="15.75" customHeight="1">
      <c r="A1572" s="10">
        <v>1571.0</v>
      </c>
      <c r="B1572" s="10" t="s">
        <v>15</v>
      </c>
      <c r="C1572" s="10" t="str">
        <f>VLOOKUP($E1572,'Определяем вид'!$A$2:$B$16,2,0)</f>
        <v>Товар</v>
      </c>
      <c r="D1572" s="10" t="s">
        <v>16</v>
      </c>
      <c r="E1572" s="10" t="s">
        <v>20</v>
      </c>
      <c r="F1572" s="11">
        <v>45711.0</v>
      </c>
      <c r="G1572" s="12">
        <f t="shared" si="1"/>
        <v>2</v>
      </c>
      <c r="H1572" s="10"/>
      <c r="I1572" s="10" t="str">
        <f>IFNA(VLOOKUP($H1572,'Промокоды'!$A$2:$B$115,2,0),"")</f>
        <v/>
      </c>
      <c r="J1572" s="10" t="str">
        <f>IFNA(VLOOKUP($I1572,'Промокоды'!$E$2:$F$8,2,0),"")</f>
        <v/>
      </c>
      <c r="K1572" s="10" t="str">
        <f>IFNA(VLOOKUP($H1572,'Промокоды'!$A$2:$C$115,3,0),"")</f>
        <v/>
      </c>
      <c r="L1572" s="13">
        <f t="shared" si="2"/>
        <v>0</v>
      </c>
      <c r="M1572" s="14">
        <v>500.0</v>
      </c>
      <c r="N1572" s="14">
        <f t="shared" si="3"/>
        <v>500</v>
      </c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  <c r="AA1572" s="9"/>
      <c r="AB1572" s="9"/>
      <c r="AC1572" s="9"/>
    </row>
    <row r="1573" ht="15.75" customHeight="1">
      <c r="A1573" s="10">
        <v>1572.0</v>
      </c>
      <c r="B1573" s="10" t="s">
        <v>15</v>
      </c>
      <c r="C1573" s="10" t="str">
        <f>VLOOKUP($E1573,'Определяем вид'!$A$2:$B$16,2,0)</f>
        <v>Товар</v>
      </c>
      <c r="D1573" s="10" t="s">
        <v>19</v>
      </c>
      <c r="E1573" s="10" t="s">
        <v>28</v>
      </c>
      <c r="F1573" s="11">
        <v>45711.0</v>
      </c>
      <c r="G1573" s="12">
        <f t="shared" si="1"/>
        <v>2</v>
      </c>
      <c r="H1573" s="10"/>
      <c r="I1573" s="10" t="str">
        <f>IFNA(VLOOKUP($H1573,'Промокоды'!$A$2:$B$115,2,0),"")</f>
        <v/>
      </c>
      <c r="J1573" s="10" t="str">
        <f>IFNA(VLOOKUP($I1573,'Промокоды'!$E$2:$F$8,2,0),"")</f>
        <v/>
      </c>
      <c r="K1573" s="10" t="str">
        <f>IFNA(VLOOKUP($H1573,'Промокоды'!$A$2:$C$115,3,0),"")</f>
        <v/>
      </c>
      <c r="L1573" s="13">
        <f t="shared" si="2"/>
        <v>0</v>
      </c>
      <c r="M1573" s="14">
        <v>300.0</v>
      </c>
      <c r="N1573" s="14">
        <f t="shared" si="3"/>
        <v>300</v>
      </c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  <c r="Z1573" s="9"/>
      <c r="AA1573" s="9"/>
      <c r="AB1573" s="9"/>
      <c r="AC1573" s="9"/>
    </row>
    <row r="1574" ht="15.75" customHeight="1">
      <c r="A1574" s="10">
        <v>1573.0</v>
      </c>
      <c r="B1574" s="10" t="s">
        <v>25</v>
      </c>
      <c r="C1574" s="10" t="str">
        <f>VLOOKUP($E1574,'Определяем вид'!$A$2:$B$16,2,0)</f>
        <v>Товар</v>
      </c>
      <c r="D1574" s="10" t="s">
        <v>16</v>
      </c>
      <c r="E1574" s="10" t="s">
        <v>35</v>
      </c>
      <c r="F1574" s="11">
        <v>45711.0</v>
      </c>
      <c r="G1574" s="12">
        <f t="shared" si="1"/>
        <v>2</v>
      </c>
      <c r="H1574" s="10"/>
      <c r="I1574" s="10" t="str">
        <f>IFNA(VLOOKUP($H1574,'Промокоды'!$A$2:$B$115,2,0),"")</f>
        <v/>
      </c>
      <c r="J1574" s="10" t="str">
        <f>IFNA(VLOOKUP($I1574,'Промокоды'!$E$2:$F$8,2,0),"")</f>
        <v/>
      </c>
      <c r="K1574" s="10" t="str">
        <f>IFNA(VLOOKUP($H1574,'Промокоды'!$A$2:$C$115,3,0),"")</f>
        <v/>
      </c>
      <c r="L1574" s="13">
        <f t="shared" si="2"/>
        <v>0</v>
      </c>
      <c r="M1574" s="14">
        <v>500.0</v>
      </c>
      <c r="N1574" s="14">
        <f t="shared" si="3"/>
        <v>500</v>
      </c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  <c r="AA1574" s="9"/>
      <c r="AB1574" s="9"/>
      <c r="AC1574" s="9"/>
    </row>
    <row r="1575" ht="15.75" customHeight="1">
      <c r="A1575" s="10">
        <v>1574.0</v>
      </c>
      <c r="B1575" s="10" t="s">
        <v>15</v>
      </c>
      <c r="C1575" s="10" t="str">
        <f>VLOOKUP($E1575,'Определяем вид'!$A$2:$B$16,2,0)</f>
        <v>Услуга</v>
      </c>
      <c r="D1575" s="10" t="s">
        <v>16</v>
      </c>
      <c r="E1575" s="10" t="s">
        <v>17</v>
      </c>
      <c r="F1575" s="11">
        <v>45711.0</v>
      </c>
      <c r="G1575" s="12">
        <f t="shared" si="1"/>
        <v>2</v>
      </c>
      <c r="H1575" s="10"/>
      <c r="I1575" s="10" t="str">
        <f>IFNA(VLOOKUP($H1575,'Промокоды'!$A$2:$B$115,2,0),"")</f>
        <v/>
      </c>
      <c r="J1575" s="10" t="str">
        <f>IFNA(VLOOKUP($I1575,'Промокоды'!$E$2:$F$8,2,0),"")</f>
        <v/>
      </c>
      <c r="K1575" s="10" t="str">
        <f>IFNA(VLOOKUP($H1575,'Промокоды'!$A$2:$C$115,3,0),"")</f>
        <v/>
      </c>
      <c r="L1575" s="13">
        <f t="shared" si="2"/>
        <v>0</v>
      </c>
      <c r="M1575" s="14">
        <v>4500.0</v>
      </c>
      <c r="N1575" s="14">
        <f t="shared" si="3"/>
        <v>4500</v>
      </c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  <c r="Z1575" s="9"/>
      <c r="AA1575" s="9"/>
      <c r="AB1575" s="9"/>
      <c r="AC1575" s="9"/>
    </row>
    <row r="1576" ht="15.75" customHeight="1">
      <c r="A1576" s="10">
        <v>1575.0</v>
      </c>
      <c r="B1576" s="10" t="s">
        <v>15</v>
      </c>
      <c r="C1576" s="10" t="str">
        <f>VLOOKUP($E1576,'Определяем вид'!$A$2:$B$16,2,0)</f>
        <v>Услуга</v>
      </c>
      <c r="D1576" s="10" t="s">
        <v>16</v>
      </c>
      <c r="E1576" s="10" t="s">
        <v>17</v>
      </c>
      <c r="F1576" s="11">
        <v>45711.0</v>
      </c>
      <c r="G1576" s="12">
        <f t="shared" si="1"/>
        <v>2</v>
      </c>
      <c r="H1576" s="10"/>
      <c r="I1576" s="10" t="str">
        <f>IFNA(VLOOKUP($H1576,'Промокоды'!$A$2:$B$115,2,0),"")</f>
        <v/>
      </c>
      <c r="J1576" s="10" t="str">
        <f>IFNA(VLOOKUP($I1576,'Промокоды'!$E$2:$F$8,2,0),"")</f>
        <v/>
      </c>
      <c r="K1576" s="10" t="str">
        <f>IFNA(VLOOKUP($H1576,'Промокоды'!$A$2:$C$115,3,0),"")</f>
        <v/>
      </c>
      <c r="L1576" s="13">
        <f t="shared" si="2"/>
        <v>0</v>
      </c>
      <c r="M1576" s="14">
        <v>4500.0</v>
      </c>
      <c r="N1576" s="14">
        <f t="shared" si="3"/>
        <v>4500</v>
      </c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  <c r="AA1576" s="9"/>
      <c r="AB1576" s="9"/>
      <c r="AC1576" s="9"/>
    </row>
    <row r="1577" ht="15.75" customHeight="1">
      <c r="A1577" s="10">
        <v>1576.0</v>
      </c>
      <c r="B1577" s="10" t="s">
        <v>15</v>
      </c>
      <c r="C1577" s="10" t="str">
        <f>VLOOKUP($E1577,'Определяем вид'!$A$2:$B$16,2,0)</f>
        <v>Товар</v>
      </c>
      <c r="D1577" s="10" t="s">
        <v>16</v>
      </c>
      <c r="E1577" s="10" t="s">
        <v>20</v>
      </c>
      <c r="F1577" s="11">
        <v>45711.0</v>
      </c>
      <c r="G1577" s="12">
        <f t="shared" si="1"/>
        <v>2</v>
      </c>
      <c r="H1577" s="10"/>
      <c r="I1577" s="10" t="str">
        <f>IFNA(VLOOKUP($H1577,'Промокоды'!$A$2:$B$115,2,0),"")</f>
        <v/>
      </c>
      <c r="J1577" s="10" t="str">
        <f>IFNA(VLOOKUP($I1577,'Промокоды'!$E$2:$F$8,2,0),"")</f>
        <v/>
      </c>
      <c r="K1577" s="10" t="str">
        <f>IFNA(VLOOKUP($H1577,'Промокоды'!$A$2:$C$115,3,0),"")</f>
        <v/>
      </c>
      <c r="L1577" s="13">
        <f t="shared" si="2"/>
        <v>0</v>
      </c>
      <c r="M1577" s="14">
        <v>500.0</v>
      </c>
      <c r="N1577" s="14">
        <f t="shared" si="3"/>
        <v>500</v>
      </c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  <c r="Z1577" s="9"/>
      <c r="AA1577" s="9"/>
      <c r="AB1577" s="9"/>
      <c r="AC1577" s="9"/>
    </row>
    <row r="1578" ht="15.75" customHeight="1">
      <c r="A1578" s="10">
        <v>1577.0</v>
      </c>
      <c r="B1578" s="10" t="s">
        <v>15</v>
      </c>
      <c r="C1578" s="10" t="str">
        <f>VLOOKUP($E1578,'Определяем вид'!$A$2:$B$16,2,0)</f>
        <v>Услуга</v>
      </c>
      <c r="D1578" s="10" t="s">
        <v>19</v>
      </c>
      <c r="E1578" s="10" t="s">
        <v>21</v>
      </c>
      <c r="F1578" s="11">
        <v>45711.0</v>
      </c>
      <c r="G1578" s="12">
        <f t="shared" si="1"/>
        <v>2</v>
      </c>
      <c r="H1578" s="10"/>
      <c r="I1578" s="10" t="str">
        <f>IFNA(VLOOKUP($H1578,'Промокоды'!$A$2:$B$115,2,0),"")</f>
        <v/>
      </c>
      <c r="J1578" s="10" t="str">
        <f>IFNA(VLOOKUP($I1578,'Промокоды'!$E$2:$F$8,2,0),"")</f>
        <v/>
      </c>
      <c r="K1578" s="10" t="str">
        <f>IFNA(VLOOKUP($H1578,'Промокоды'!$A$2:$C$115,3,0),"")</f>
        <v/>
      </c>
      <c r="L1578" s="13">
        <f t="shared" si="2"/>
        <v>0</v>
      </c>
      <c r="M1578" s="14">
        <v>5500.0</v>
      </c>
      <c r="N1578" s="14">
        <f t="shared" si="3"/>
        <v>5500</v>
      </c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  <c r="AA1578" s="9"/>
      <c r="AB1578" s="9"/>
      <c r="AC1578" s="9"/>
    </row>
    <row r="1579" ht="15.75" customHeight="1">
      <c r="A1579" s="10">
        <v>1578.0</v>
      </c>
      <c r="B1579" s="10" t="s">
        <v>15</v>
      </c>
      <c r="C1579" s="10" t="str">
        <f>VLOOKUP($E1579,'Определяем вид'!$A$2:$B$16,2,0)</f>
        <v>Услуга</v>
      </c>
      <c r="D1579" s="10" t="s">
        <v>16</v>
      </c>
      <c r="E1579" s="10" t="s">
        <v>17</v>
      </c>
      <c r="F1579" s="11">
        <v>45711.0</v>
      </c>
      <c r="G1579" s="12">
        <f t="shared" si="1"/>
        <v>2</v>
      </c>
      <c r="H1579" s="10"/>
      <c r="I1579" s="10" t="str">
        <f>IFNA(VLOOKUP($H1579,'Промокоды'!$A$2:$B$115,2,0),"")</f>
        <v/>
      </c>
      <c r="J1579" s="10" t="str">
        <f>IFNA(VLOOKUP($I1579,'Промокоды'!$E$2:$F$8,2,0),"")</f>
        <v/>
      </c>
      <c r="K1579" s="10" t="str">
        <f>IFNA(VLOOKUP($H1579,'Промокоды'!$A$2:$C$115,3,0),"")</f>
        <v/>
      </c>
      <c r="L1579" s="13">
        <f t="shared" si="2"/>
        <v>0</v>
      </c>
      <c r="M1579" s="14">
        <v>4500.0</v>
      </c>
      <c r="N1579" s="14">
        <f t="shared" si="3"/>
        <v>4500</v>
      </c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  <c r="Z1579" s="9"/>
      <c r="AA1579" s="9"/>
      <c r="AB1579" s="9"/>
      <c r="AC1579" s="9"/>
    </row>
    <row r="1580" ht="15.75" customHeight="1">
      <c r="A1580" s="10">
        <v>1579.0</v>
      </c>
      <c r="B1580" s="10" t="s">
        <v>25</v>
      </c>
      <c r="C1580" s="10" t="str">
        <f>VLOOKUP($E1580,'Определяем вид'!$A$2:$B$16,2,0)</f>
        <v>Товар</v>
      </c>
      <c r="D1580" s="10" t="s">
        <v>16</v>
      </c>
      <c r="E1580" s="10" t="s">
        <v>35</v>
      </c>
      <c r="F1580" s="11">
        <v>45711.0</v>
      </c>
      <c r="G1580" s="12">
        <f t="shared" si="1"/>
        <v>2</v>
      </c>
      <c r="H1580" s="10"/>
      <c r="I1580" s="10" t="str">
        <f>IFNA(VLOOKUP($H1580,'Промокоды'!$A$2:$B$115,2,0),"")</f>
        <v/>
      </c>
      <c r="J1580" s="10" t="str">
        <f>IFNA(VLOOKUP($I1580,'Промокоды'!$E$2:$F$8,2,0),"")</f>
        <v/>
      </c>
      <c r="K1580" s="10" t="str">
        <f>IFNA(VLOOKUP($H1580,'Промокоды'!$A$2:$C$115,3,0),"")</f>
        <v/>
      </c>
      <c r="L1580" s="13">
        <f t="shared" si="2"/>
        <v>0</v>
      </c>
      <c r="M1580" s="14">
        <v>500.0</v>
      </c>
      <c r="N1580" s="14">
        <f t="shared" si="3"/>
        <v>500</v>
      </c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  <c r="AA1580" s="9"/>
      <c r="AB1580" s="9"/>
      <c r="AC1580" s="9"/>
    </row>
    <row r="1581" ht="15.75" customHeight="1">
      <c r="A1581" s="10">
        <v>1580.0</v>
      </c>
      <c r="B1581" s="10" t="s">
        <v>15</v>
      </c>
      <c r="C1581" s="10" t="str">
        <f>VLOOKUP($E1581,'Определяем вид'!$A$2:$B$16,2,0)</f>
        <v>Товар</v>
      </c>
      <c r="D1581" s="10" t="s">
        <v>19</v>
      </c>
      <c r="E1581" s="10" t="s">
        <v>28</v>
      </c>
      <c r="F1581" s="11">
        <v>45711.0</v>
      </c>
      <c r="G1581" s="12">
        <f t="shared" si="1"/>
        <v>2</v>
      </c>
      <c r="H1581" s="10"/>
      <c r="I1581" s="10" t="str">
        <f>IFNA(VLOOKUP($H1581,'Промокоды'!$A$2:$B$115,2,0),"")</f>
        <v/>
      </c>
      <c r="J1581" s="10" t="str">
        <f>IFNA(VLOOKUP($I1581,'Промокоды'!$E$2:$F$8,2,0),"")</f>
        <v/>
      </c>
      <c r="K1581" s="10" t="str">
        <f>IFNA(VLOOKUP($H1581,'Промокоды'!$A$2:$C$115,3,0),"")</f>
        <v/>
      </c>
      <c r="L1581" s="13">
        <f t="shared" si="2"/>
        <v>0</v>
      </c>
      <c r="M1581" s="14">
        <v>300.0</v>
      </c>
      <c r="N1581" s="14">
        <f t="shared" si="3"/>
        <v>300</v>
      </c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  <c r="Z1581" s="9"/>
      <c r="AA1581" s="9"/>
      <c r="AB1581" s="9"/>
      <c r="AC1581" s="9"/>
    </row>
    <row r="1582" ht="15.75" customHeight="1">
      <c r="A1582" s="10">
        <v>1581.0</v>
      </c>
      <c r="B1582" s="10" t="s">
        <v>15</v>
      </c>
      <c r="C1582" s="10" t="str">
        <f>VLOOKUP($E1582,'Определяем вид'!$A$2:$B$16,2,0)</f>
        <v>Услуга</v>
      </c>
      <c r="D1582" s="16" t="s">
        <v>16</v>
      </c>
      <c r="E1582" s="10" t="s">
        <v>21</v>
      </c>
      <c r="F1582" s="11">
        <v>45711.0</v>
      </c>
      <c r="G1582" s="12">
        <f t="shared" si="1"/>
        <v>2</v>
      </c>
      <c r="H1582" s="10" t="s">
        <v>89</v>
      </c>
      <c r="I1582" s="10">
        <f>IFNA(VLOOKUP($H1582,'Промокоды'!$A$2:$B$115,2,0),"")</f>
        <v>6</v>
      </c>
      <c r="J1582" s="10" t="str">
        <f>IFNA(VLOOKUP($I1582,'Промокоды'!$E$2:$F$8,2,0),"")</f>
        <v>Реклама в VK</v>
      </c>
      <c r="K1582" s="10">
        <f>IFNA(VLOOKUP($H1582,'Промокоды'!$A$2:$C$115,3,0),"")</f>
        <v>0.2</v>
      </c>
      <c r="L1582" s="13">
        <f t="shared" si="2"/>
        <v>1100</v>
      </c>
      <c r="M1582" s="14">
        <v>5500.0</v>
      </c>
      <c r="N1582" s="14">
        <f t="shared" si="3"/>
        <v>4400</v>
      </c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  <c r="AA1582" s="9"/>
      <c r="AB1582" s="9"/>
      <c r="AC1582" s="9"/>
    </row>
    <row r="1583" ht="15.75" customHeight="1">
      <c r="A1583" s="10">
        <v>1582.0</v>
      </c>
      <c r="B1583" s="10" t="s">
        <v>25</v>
      </c>
      <c r="C1583" s="10" t="str">
        <f>VLOOKUP($E1583,'Определяем вид'!$A$2:$B$16,2,0)</f>
        <v>Товар</v>
      </c>
      <c r="D1583" s="10" t="s">
        <v>16</v>
      </c>
      <c r="E1583" s="10" t="s">
        <v>35</v>
      </c>
      <c r="F1583" s="11">
        <v>45711.0</v>
      </c>
      <c r="G1583" s="12">
        <f t="shared" si="1"/>
        <v>2</v>
      </c>
      <c r="H1583" s="10"/>
      <c r="I1583" s="10" t="str">
        <f>IFNA(VLOOKUP($H1583,'Промокоды'!$A$2:$B$115,2,0),"")</f>
        <v/>
      </c>
      <c r="J1583" s="10" t="str">
        <f>IFNA(VLOOKUP($I1583,'Промокоды'!$E$2:$F$8,2,0),"")</f>
        <v/>
      </c>
      <c r="K1583" s="10" t="str">
        <f>IFNA(VLOOKUP($H1583,'Промокоды'!$A$2:$C$115,3,0),"")</f>
        <v/>
      </c>
      <c r="L1583" s="13">
        <f t="shared" si="2"/>
        <v>0</v>
      </c>
      <c r="M1583" s="14">
        <v>500.0</v>
      </c>
      <c r="N1583" s="14">
        <f t="shared" si="3"/>
        <v>500</v>
      </c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  <c r="Z1583" s="9"/>
      <c r="AA1583" s="9"/>
      <c r="AB1583" s="9"/>
      <c r="AC1583" s="9"/>
    </row>
    <row r="1584" ht="15.75" customHeight="1">
      <c r="A1584" s="10">
        <v>1583.0</v>
      </c>
      <c r="B1584" s="10" t="s">
        <v>25</v>
      </c>
      <c r="C1584" s="10" t="str">
        <f>VLOOKUP($E1584,'Определяем вид'!$A$2:$B$16,2,0)</f>
        <v>Товар</v>
      </c>
      <c r="D1584" s="10" t="s">
        <v>16</v>
      </c>
      <c r="E1584" s="10" t="s">
        <v>33</v>
      </c>
      <c r="F1584" s="11">
        <v>45711.0</v>
      </c>
      <c r="G1584" s="12">
        <f t="shared" si="1"/>
        <v>2</v>
      </c>
      <c r="H1584" s="10"/>
      <c r="I1584" s="10" t="str">
        <f>IFNA(VLOOKUP($H1584,'Промокоды'!$A$2:$B$115,2,0),"")</f>
        <v/>
      </c>
      <c r="J1584" s="10" t="str">
        <f>IFNA(VLOOKUP($I1584,'Промокоды'!$E$2:$F$8,2,0),"")</f>
        <v/>
      </c>
      <c r="K1584" s="10" t="str">
        <f>IFNA(VLOOKUP($H1584,'Промокоды'!$A$2:$C$115,3,0),"")</f>
        <v/>
      </c>
      <c r="L1584" s="13">
        <f t="shared" si="2"/>
        <v>0</v>
      </c>
      <c r="M1584" s="14">
        <v>1000.0</v>
      </c>
      <c r="N1584" s="14">
        <f t="shared" si="3"/>
        <v>1000</v>
      </c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  <c r="AA1584" s="9"/>
      <c r="AB1584" s="9"/>
      <c r="AC1584" s="9"/>
    </row>
    <row r="1585" ht="15.75" customHeight="1">
      <c r="A1585" s="10">
        <v>1584.0</v>
      </c>
      <c r="B1585" s="10" t="s">
        <v>15</v>
      </c>
      <c r="C1585" s="10" t="str">
        <f>VLOOKUP($E1585,'Определяем вид'!$A$2:$B$16,2,0)</f>
        <v>Услуга</v>
      </c>
      <c r="D1585" s="10" t="s">
        <v>16</v>
      </c>
      <c r="E1585" s="10" t="s">
        <v>21</v>
      </c>
      <c r="F1585" s="11">
        <v>45711.0</v>
      </c>
      <c r="G1585" s="12">
        <f t="shared" si="1"/>
        <v>2</v>
      </c>
      <c r="H1585" s="10"/>
      <c r="I1585" s="10" t="str">
        <f>IFNA(VLOOKUP($H1585,'Промокоды'!$A$2:$B$115,2,0),"")</f>
        <v/>
      </c>
      <c r="J1585" s="10" t="str">
        <f>IFNA(VLOOKUP($I1585,'Промокоды'!$E$2:$F$8,2,0),"")</f>
        <v/>
      </c>
      <c r="K1585" s="10" t="str">
        <f>IFNA(VLOOKUP($H1585,'Промокоды'!$A$2:$C$115,3,0),"")</f>
        <v/>
      </c>
      <c r="L1585" s="13">
        <f t="shared" si="2"/>
        <v>0</v>
      </c>
      <c r="M1585" s="14">
        <v>5500.0</v>
      </c>
      <c r="N1585" s="14">
        <f t="shared" si="3"/>
        <v>5500</v>
      </c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  <c r="Z1585" s="9"/>
      <c r="AA1585" s="9"/>
      <c r="AB1585" s="9"/>
      <c r="AC1585" s="9"/>
    </row>
    <row r="1586" ht="15.75" customHeight="1">
      <c r="A1586" s="10">
        <v>1585.0</v>
      </c>
      <c r="B1586" s="10" t="s">
        <v>15</v>
      </c>
      <c r="C1586" s="10" t="str">
        <f>VLOOKUP($E1586,'Определяем вид'!$A$2:$B$16,2,0)</f>
        <v>Услуга</v>
      </c>
      <c r="D1586" s="10" t="s">
        <v>19</v>
      </c>
      <c r="E1586" s="10" t="s">
        <v>21</v>
      </c>
      <c r="F1586" s="11">
        <v>45711.0</v>
      </c>
      <c r="G1586" s="12">
        <f t="shared" si="1"/>
        <v>2</v>
      </c>
      <c r="H1586" s="10"/>
      <c r="I1586" s="10" t="str">
        <f>IFNA(VLOOKUP($H1586,'Промокоды'!$A$2:$B$115,2,0),"")</f>
        <v/>
      </c>
      <c r="J1586" s="10" t="str">
        <f>IFNA(VLOOKUP($I1586,'Промокоды'!$E$2:$F$8,2,0),"")</f>
        <v/>
      </c>
      <c r="K1586" s="10" t="str">
        <f>IFNA(VLOOKUP($H1586,'Промокоды'!$A$2:$C$115,3,0),"")</f>
        <v/>
      </c>
      <c r="L1586" s="13">
        <f t="shared" si="2"/>
        <v>0</v>
      </c>
      <c r="M1586" s="14">
        <v>5500.0</v>
      </c>
      <c r="N1586" s="14">
        <f t="shared" si="3"/>
        <v>5500</v>
      </c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  <c r="AA1586" s="9"/>
      <c r="AB1586" s="9"/>
      <c r="AC1586" s="9"/>
    </row>
    <row r="1587" ht="15.75" customHeight="1">
      <c r="A1587" s="10">
        <v>1586.0</v>
      </c>
      <c r="B1587" s="10" t="s">
        <v>15</v>
      </c>
      <c r="C1587" s="10" t="str">
        <f>VLOOKUP($E1587,'Определяем вид'!$A$2:$B$16,2,0)</f>
        <v>Услуга</v>
      </c>
      <c r="D1587" s="10" t="s">
        <v>16</v>
      </c>
      <c r="E1587" s="10" t="s">
        <v>17</v>
      </c>
      <c r="F1587" s="11">
        <v>45712.0</v>
      </c>
      <c r="G1587" s="12">
        <f t="shared" si="1"/>
        <v>2</v>
      </c>
      <c r="H1587" s="10"/>
      <c r="I1587" s="10" t="str">
        <f>IFNA(VLOOKUP($H1587,'Промокоды'!$A$2:$B$115,2,0),"")</f>
        <v/>
      </c>
      <c r="J1587" s="10" t="str">
        <f>IFNA(VLOOKUP($I1587,'Промокоды'!$E$2:$F$8,2,0),"")</f>
        <v/>
      </c>
      <c r="K1587" s="10" t="str">
        <f>IFNA(VLOOKUP($H1587,'Промокоды'!$A$2:$C$115,3,0),"")</f>
        <v/>
      </c>
      <c r="L1587" s="13">
        <f t="shared" si="2"/>
        <v>0</v>
      </c>
      <c r="M1587" s="14">
        <v>4500.0</v>
      </c>
      <c r="N1587" s="14">
        <f t="shared" si="3"/>
        <v>4500</v>
      </c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  <c r="Z1587" s="9"/>
      <c r="AA1587" s="9"/>
      <c r="AB1587" s="9"/>
      <c r="AC1587" s="9"/>
    </row>
    <row r="1588" ht="15.75" customHeight="1">
      <c r="A1588" s="10">
        <v>1587.0</v>
      </c>
      <c r="B1588" s="10" t="s">
        <v>15</v>
      </c>
      <c r="C1588" s="10" t="str">
        <f>VLOOKUP($E1588,'Определяем вид'!$A$2:$B$16,2,0)</f>
        <v>Услуга</v>
      </c>
      <c r="D1588" s="10" t="s">
        <v>16</v>
      </c>
      <c r="E1588" s="10" t="s">
        <v>21</v>
      </c>
      <c r="F1588" s="11">
        <v>45712.0</v>
      </c>
      <c r="G1588" s="12">
        <f t="shared" si="1"/>
        <v>2</v>
      </c>
      <c r="H1588" s="10"/>
      <c r="I1588" s="10" t="str">
        <f>IFNA(VLOOKUP($H1588,'Промокоды'!$A$2:$B$115,2,0),"")</f>
        <v/>
      </c>
      <c r="J1588" s="10" t="str">
        <f>IFNA(VLOOKUP($I1588,'Промокоды'!$E$2:$F$8,2,0),"")</f>
        <v/>
      </c>
      <c r="K1588" s="10" t="str">
        <f>IFNA(VLOOKUP($H1588,'Промокоды'!$A$2:$C$115,3,0),"")</f>
        <v/>
      </c>
      <c r="L1588" s="13">
        <f t="shared" si="2"/>
        <v>0</v>
      </c>
      <c r="M1588" s="14">
        <v>5500.0</v>
      </c>
      <c r="N1588" s="14">
        <f t="shared" si="3"/>
        <v>5500</v>
      </c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  <c r="AA1588" s="9"/>
      <c r="AB1588" s="9"/>
      <c r="AC1588" s="9"/>
    </row>
    <row r="1589" ht="15.75" customHeight="1">
      <c r="A1589" s="10">
        <v>1588.0</v>
      </c>
      <c r="B1589" s="10" t="s">
        <v>15</v>
      </c>
      <c r="C1589" s="10" t="str">
        <f>VLOOKUP($E1589,'Определяем вид'!$A$2:$B$16,2,0)</f>
        <v>Услуга</v>
      </c>
      <c r="D1589" s="10" t="s">
        <v>16</v>
      </c>
      <c r="E1589" s="10" t="s">
        <v>17</v>
      </c>
      <c r="F1589" s="11">
        <v>45712.0</v>
      </c>
      <c r="G1589" s="12">
        <f t="shared" si="1"/>
        <v>2</v>
      </c>
      <c r="H1589" s="10"/>
      <c r="I1589" s="10" t="str">
        <f>IFNA(VLOOKUP($H1589,'Промокоды'!$A$2:$B$115,2,0),"")</f>
        <v/>
      </c>
      <c r="J1589" s="10" t="str">
        <f>IFNA(VLOOKUP($I1589,'Промокоды'!$E$2:$F$8,2,0),"")</f>
        <v/>
      </c>
      <c r="K1589" s="10" t="str">
        <f>IFNA(VLOOKUP($H1589,'Промокоды'!$A$2:$C$115,3,0),"")</f>
        <v/>
      </c>
      <c r="L1589" s="13">
        <f t="shared" si="2"/>
        <v>0</v>
      </c>
      <c r="M1589" s="14">
        <v>4500.0</v>
      </c>
      <c r="N1589" s="14">
        <f t="shared" si="3"/>
        <v>4500</v>
      </c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  <c r="Z1589" s="9"/>
      <c r="AA1589" s="9"/>
      <c r="AB1589" s="9"/>
      <c r="AC1589" s="9"/>
    </row>
    <row r="1590" ht="15.75" customHeight="1">
      <c r="A1590" s="10">
        <v>1589.0</v>
      </c>
      <c r="B1590" s="10" t="s">
        <v>15</v>
      </c>
      <c r="C1590" s="10" t="str">
        <f>VLOOKUP($E1590,'Определяем вид'!$A$2:$B$16,2,0)</f>
        <v>Услуга</v>
      </c>
      <c r="D1590" s="10" t="s">
        <v>16</v>
      </c>
      <c r="E1590" s="10" t="s">
        <v>17</v>
      </c>
      <c r="F1590" s="11">
        <v>45712.0</v>
      </c>
      <c r="G1590" s="12">
        <f t="shared" si="1"/>
        <v>2</v>
      </c>
      <c r="H1590" s="10"/>
      <c r="I1590" s="10" t="str">
        <f>IFNA(VLOOKUP($H1590,'Промокоды'!$A$2:$B$115,2,0),"")</f>
        <v/>
      </c>
      <c r="J1590" s="10" t="str">
        <f>IFNA(VLOOKUP($I1590,'Промокоды'!$E$2:$F$8,2,0),"")</f>
        <v/>
      </c>
      <c r="K1590" s="10" t="str">
        <f>IFNA(VLOOKUP($H1590,'Промокоды'!$A$2:$C$115,3,0),"")</f>
        <v/>
      </c>
      <c r="L1590" s="13">
        <f t="shared" si="2"/>
        <v>0</v>
      </c>
      <c r="M1590" s="14">
        <v>4500.0</v>
      </c>
      <c r="N1590" s="14">
        <f t="shared" si="3"/>
        <v>4500</v>
      </c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</row>
    <row r="1591" ht="15.75" customHeight="1">
      <c r="A1591" s="10">
        <v>1590.0</v>
      </c>
      <c r="B1591" s="10" t="s">
        <v>15</v>
      </c>
      <c r="C1591" s="10" t="str">
        <f>VLOOKUP($E1591,'Определяем вид'!$A$2:$B$16,2,0)</f>
        <v>Услуга</v>
      </c>
      <c r="D1591" s="10" t="s">
        <v>16</v>
      </c>
      <c r="E1591" s="10" t="s">
        <v>21</v>
      </c>
      <c r="F1591" s="11">
        <v>45712.0</v>
      </c>
      <c r="G1591" s="12">
        <f t="shared" si="1"/>
        <v>2</v>
      </c>
      <c r="H1591" s="10"/>
      <c r="I1591" s="10" t="str">
        <f>IFNA(VLOOKUP($H1591,'Промокоды'!$A$2:$B$115,2,0),"")</f>
        <v/>
      </c>
      <c r="J1591" s="10" t="str">
        <f>IFNA(VLOOKUP($I1591,'Промокоды'!$E$2:$F$8,2,0),"")</f>
        <v/>
      </c>
      <c r="K1591" s="10" t="str">
        <f>IFNA(VLOOKUP($H1591,'Промокоды'!$A$2:$C$115,3,0),"")</f>
        <v/>
      </c>
      <c r="L1591" s="13">
        <f t="shared" si="2"/>
        <v>0</v>
      </c>
      <c r="M1591" s="14">
        <v>5500.0</v>
      </c>
      <c r="N1591" s="14">
        <f t="shared" si="3"/>
        <v>5500</v>
      </c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</row>
    <row r="1592" ht="15.75" customHeight="1">
      <c r="A1592" s="10">
        <v>1591.0</v>
      </c>
      <c r="B1592" s="10" t="s">
        <v>15</v>
      </c>
      <c r="C1592" s="10" t="str">
        <f>VLOOKUP($E1592,'Определяем вид'!$A$2:$B$16,2,0)</f>
        <v>Услуга</v>
      </c>
      <c r="D1592" s="10" t="s">
        <v>16</v>
      </c>
      <c r="E1592" s="10" t="s">
        <v>21</v>
      </c>
      <c r="F1592" s="11">
        <v>45712.0</v>
      </c>
      <c r="G1592" s="12">
        <f t="shared" si="1"/>
        <v>2</v>
      </c>
      <c r="H1592" s="10"/>
      <c r="I1592" s="10" t="str">
        <f>IFNA(VLOOKUP($H1592,'Промокоды'!$A$2:$B$115,2,0),"")</f>
        <v/>
      </c>
      <c r="J1592" s="10" t="str">
        <f>IFNA(VLOOKUP($I1592,'Промокоды'!$E$2:$F$8,2,0),"")</f>
        <v/>
      </c>
      <c r="K1592" s="10" t="str">
        <f>IFNA(VLOOKUP($H1592,'Промокоды'!$A$2:$C$115,3,0),"")</f>
        <v/>
      </c>
      <c r="L1592" s="13">
        <f t="shared" si="2"/>
        <v>0</v>
      </c>
      <c r="M1592" s="14">
        <v>5500.0</v>
      </c>
      <c r="N1592" s="14">
        <f t="shared" si="3"/>
        <v>5500</v>
      </c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</row>
    <row r="1593" ht="15.75" customHeight="1">
      <c r="A1593" s="10">
        <v>1592.0</v>
      </c>
      <c r="B1593" s="10" t="s">
        <v>15</v>
      </c>
      <c r="C1593" s="10" t="str">
        <f>VLOOKUP($E1593,'Определяем вид'!$A$2:$B$16,2,0)</f>
        <v>Услуга</v>
      </c>
      <c r="D1593" s="10" t="s">
        <v>16</v>
      </c>
      <c r="E1593" s="10" t="s">
        <v>18</v>
      </c>
      <c r="F1593" s="11">
        <v>45712.0</v>
      </c>
      <c r="G1593" s="12">
        <f t="shared" si="1"/>
        <v>2</v>
      </c>
      <c r="H1593" s="10"/>
      <c r="I1593" s="10" t="str">
        <f>IFNA(VLOOKUP($H1593,'Промокоды'!$A$2:$B$115,2,0),"")</f>
        <v/>
      </c>
      <c r="J1593" s="10" t="str">
        <f>IFNA(VLOOKUP($I1593,'Промокоды'!$E$2:$F$8,2,0),"")</f>
        <v/>
      </c>
      <c r="K1593" s="10" t="str">
        <f>IFNA(VLOOKUP($H1593,'Промокоды'!$A$2:$C$115,3,0),"")</f>
        <v/>
      </c>
      <c r="L1593" s="13">
        <f t="shared" si="2"/>
        <v>0</v>
      </c>
      <c r="M1593" s="14">
        <v>3500.0</v>
      </c>
      <c r="N1593" s="14">
        <f t="shared" si="3"/>
        <v>3500</v>
      </c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</row>
    <row r="1594" ht="15.75" customHeight="1">
      <c r="A1594" s="10">
        <v>1593.0</v>
      </c>
      <c r="B1594" s="10" t="s">
        <v>15</v>
      </c>
      <c r="C1594" s="10" t="str">
        <f>VLOOKUP($E1594,'Определяем вид'!$A$2:$B$16,2,0)</f>
        <v>Услуга</v>
      </c>
      <c r="D1594" s="10" t="s">
        <v>19</v>
      </c>
      <c r="E1594" s="10" t="s">
        <v>21</v>
      </c>
      <c r="F1594" s="11">
        <v>45712.0</v>
      </c>
      <c r="G1594" s="12">
        <f t="shared" si="1"/>
        <v>2</v>
      </c>
      <c r="H1594" s="10"/>
      <c r="I1594" s="10" t="str">
        <f>IFNA(VLOOKUP($H1594,'Промокоды'!$A$2:$B$115,2,0),"")</f>
        <v/>
      </c>
      <c r="J1594" s="10" t="str">
        <f>IFNA(VLOOKUP($I1594,'Промокоды'!$E$2:$F$8,2,0),"")</f>
        <v/>
      </c>
      <c r="K1594" s="10" t="str">
        <f>IFNA(VLOOKUP($H1594,'Промокоды'!$A$2:$C$115,3,0),"")</f>
        <v/>
      </c>
      <c r="L1594" s="13">
        <f t="shared" si="2"/>
        <v>0</v>
      </c>
      <c r="M1594" s="14">
        <v>5500.0</v>
      </c>
      <c r="N1594" s="14">
        <f t="shared" si="3"/>
        <v>5500</v>
      </c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</row>
    <row r="1595" ht="15.75" customHeight="1">
      <c r="A1595" s="10">
        <v>1594.0</v>
      </c>
      <c r="B1595" s="10" t="s">
        <v>15</v>
      </c>
      <c r="C1595" s="10" t="str">
        <f>VLOOKUP($E1595,'Определяем вид'!$A$2:$B$16,2,0)</f>
        <v>Услуга</v>
      </c>
      <c r="D1595" s="10" t="s">
        <v>16</v>
      </c>
      <c r="E1595" s="10" t="s">
        <v>17</v>
      </c>
      <c r="F1595" s="11">
        <v>45712.0</v>
      </c>
      <c r="G1595" s="12">
        <f t="shared" si="1"/>
        <v>2</v>
      </c>
      <c r="H1595" s="10" t="s">
        <v>90</v>
      </c>
      <c r="I1595" s="10">
        <f>IFNA(VLOOKUP($H1595,'Промокоды'!$A$2:$B$115,2,0),"")</f>
        <v>7</v>
      </c>
      <c r="J1595" s="10" t="str">
        <f>IFNA(VLOOKUP($I1595,'Промокоды'!$E$2:$F$8,2,0),"")</f>
        <v>Сторис в VK</v>
      </c>
      <c r="K1595" s="10">
        <f>IFNA(VLOOKUP($H1595,'Промокоды'!$A$2:$C$115,3,0),"")</f>
        <v>0.15</v>
      </c>
      <c r="L1595" s="13">
        <f t="shared" si="2"/>
        <v>675</v>
      </c>
      <c r="M1595" s="14">
        <v>4500.0</v>
      </c>
      <c r="N1595" s="14">
        <f t="shared" si="3"/>
        <v>3825</v>
      </c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</row>
    <row r="1596" ht="15.75" customHeight="1">
      <c r="A1596" s="10">
        <v>1595.0</v>
      </c>
      <c r="B1596" s="10" t="s">
        <v>15</v>
      </c>
      <c r="C1596" s="10" t="str">
        <f>VLOOKUP($E1596,'Определяем вид'!$A$2:$B$16,2,0)</f>
        <v>Услуга</v>
      </c>
      <c r="D1596" s="10" t="s">
        <v>16</v>
      </c>
      <c r="E1596" s="10" t="s">
        <v>21</v>
      </c>
      <c r="F1596" s="11">
        <v>45712.0</v>
      </c>
      <c r="G1596" s="12">
        <f t="shared" si="1"/>
        <v>2</v>
      </c>
      <c r="H1596" s="10"/>
      <c r="I1596" s="10" t="str">
        <f>IFNA(VLOOKUP($H1596,'Промокоды'!$A$2:$B$115,2,0),"")</f>
        <v/>
      </c>
      <c r="J1596" s="10" t="str">
        <f>IFNA(VLOOKUP($I1596,'Промокоды'!$E$2:$F$8,2,0),"")</f>
        <v/>
      </c>
      <c r="K1596" s="10" t="str">
        <f>IFNA(VLOOKUP($H1596,'Промокоды'!$A$2:$C$115,3,0),"")</f>
        <v/>
      </c>
      <c r="L1596" s="13">
        <f t="shared" si="2"/>
        <v>0</v>
      </c>
      <c r="M1596" s="14">
        <v>5500.0</v>
      </c>
      <c r="N1596" s="14">
        <f t="shared" si="3"/>
        <v>5500</v>
      </c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</row>
    <row r="1597" ht="15.75" customHeight="1">
      <c r="A1597" s="10">
        <v>1596.0</v>
      </c>
      <c r="B1597" s="10" t="s">
        <v>25</v>
      </c>
      <c r="C1597" s="10" t="str">
        <f>VLOOKUP($E1597,'Определяем вид'!$A$2:$B$16,2,0)</f>
        <v>Услуга</v>
      </c>
      <c r="D1597" s="10" t="s">
        <v>16</v>
      </c>
      <c r="E1597" s="10" t="s">
        <v>26</v>
      </c>
      <c r="F1597" s="11">
        <v>45712.0</v>
      </c>
      <c r="G1597" s="12">
        <f t="shared" si="1"/>
        <v>2</v>
      </c>
      <c r="H1597" s="10"/>
      <c r="I1597" s="10" t="str">
        <f>IFNA(VLOOKUP($H1597,'Промокоды'!$A$2:$B$115,2,0),"")</f>
        <v/>
      </c>
      <c r="J1597" s="10" t="str">
        <f>IFNA(VLOOKUP($I1597,'Промокоды'!$E$2:$F$8,2,0),"")</f>
        <v/>
      </c>
      <c r="K1597" s="10" t="str">
        <f>IFNA(VLOOKUP($H1597,'Промокоды'!$A$2:$C$115,3,0),"")</f>
        <v/>
      </c>
      <c r="L1597" s="13">
        <f t="shared" si="2"/>
        <v>0</v>
      </c>
      <c r="M1597" s="14">
        <v>50000.0</v>
      </c>
      <c r="N1597" s="14">
        <f t="shared" si="3"/>
        <v>50000</v>
      </c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</row>
    <row r="1598" ht="15.75" customHeight="1">
      <c r="A1598" s="10">
        <v>1597.0</v>
      </c>
      <c r="B1598" s="10" t="s">
        <v>15</v>
      </c>
      <c r="C1598" s="10" t="str">
        <f>VLOOKUP($E1598,'Определяем вид'!$A$2:$B$16,2,0)</f>
        <v>Услуга</v>
      </c>
      <c r="D1598" s="10" t="s">
        <v>16</v>
      </c>
      <c r="E1598" s="10" t="s">
        <v>17</v>
      </c>
      <c r="F1598" s="11">
        <v>45712.0</v>
      </c>
      <c r="G1598" s="12">
        <f t="shared" si="1"/>
        <v>2</v>
      </c>
      <c r="H1598" s="10"/>
      <c r="I1598" s="10" t="str">
        <f>IFNA(VLOOKUP($H1598,'Промокоды'!$A$2:$B$115,2,0),"")</f>
        <v/>
      </c>
      <c r="J1598" s="10" t="str">
        <f>IFNA(VLOOKUP($I1598,'Промокоды'!$E$2:$F$8,2,0),"")</f>
        <v/>
      </c>
      <c r="K1598" s="10" t="str">
        <f>IFNA(VLOOKUP($H1598,'Промокоды'!$A$2:$C$115,3,0),"")</f>
        <v/>
      </c>
      <c r="L1598" s="13">
        <f t="shared" si="2"/>
        <v>0</v>
      </c>
      <c r="M1598" s="14">
        <v>4500.0</v>
      </c>
      <c r="N1598" s="14">
        <f t="shared" si="3"/>
        <v>4500</v>
      </c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</row>
    <row r="1599" ht="15.75" customHeight="1">
      <c r="A1599" s="10">
        <v>1598.0</v>
      </c>
      <c r="B1599" s="10" t="s">
        <v>15</v>
      </c>
      <c r="C1599" s="10" t="str">
        <f>VLOOKUP($E1599,'Определяем вид'!$A$2:$B$16,2,0)</f>
        <v>Услуга</v>
      </c>
      <c r="D1599" s="10" t="s">
        <v>16</v>
      </c>
      <c r="E1599" s="10" t="s">
        <v>18</v>
      </c>
      <c r="F1599" s="11">
        <v>45712.0</v>
      </c>
      <c r="G1599" s="12">
        <f t="shared" si="1"/>
        <v>2</v>
      </c>
      <c r="H1599" s="10"/>
      <c r="I1599" s="10" t="str">
        <f>IFNA(VLOOKUP($H1599,'Промокоды'!$A$2:$B$115,2,0),"")</f>
        <v/>
      </c>
      <c r="J1599" s="10" t="str">
        <f>IFNA(VLOOKUP($I1599,'Промокоды'!$E$2:$F$8,2,0),"")</f>
        <v/>
      </c>
      <c r="K1599" s="10" t="str">
        <f>IFNA(VLOOKUP($H1599,'Промокоды'!$A$2:$C$115,3,0),"")</f>
        <v/>
      </c>
      <c r="L1599" s="13">
        <f t="shared" si="2"/>
        <v>0</v>
      </c>
      <c r="M1599" s="14">
        <v>3500.0</v>
      </c>
      <c r="N1599" s="14">
        <f t="shared" si="3"/>
        <v>3500</v>
      </c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</row>
    <row r="1600" ht="15.75" customHeight="1">
      <c r="A1600" s="10">
        <v>1599.0</v>
      </c>
      <c r="B1600" s="10" t="s">
        <v>15</v>
      </c>
      <c r="C1600" s="10" t="str">
        <f>VLOOKUP($E1600,'Определяем вид'!$A$2:$B$16,2,0)</f>
        <v>Услуга</v>
      </c>
      <c r="D1600" s="10" t="s">
        <v>19</v>
      </c>
      <c r="E1600" s="10" t="s">
        <v>21</v>
      </c>
      <c r="F1600" s="11">
        <v>45712.0</v>
      </c>
      <c r="G1600" s="12">
        <f t="shared" si="1"/>
        <v>2</v>
      </c>
      <c r="H1600" s="10" t="s">
        <v>91</v>
      </c>
      <c r="I1600" s="10">
        <f>IFNA(VLOOKUP($H1600,'Промокоды'!$A$2:$B$115,2,0),"")</f>
        <v>7</v>
      </c>
      <c r="J1600" s="10" t="str">
        <f>IFNA(VLOOKUP($I1600,'Промокоды'!$E$2:$F$8,2,0),"")</f>
        <v>Сторис в VK</v>
      </c>
      <c r="K1600" s="10">
        <f>IFNA(VLOOKUP($H1600,'Промокоды'!$A$2:$C$115,3,0),"")</f>
        <v>0.15</v>
      </c>
      <c r="L1600" s="13">
        <f t="shared" si="2"/>
        <v>825</v>
      </c>
      <c r="M1600" s="14">
        <v>5500.0</v>
      </c>
      <c r="N1600" s="14">
        <f t="shared" si="3"/>
        <v>4675</v>
      </c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</row>
    <row r="1601" ht="15.75" customHeight="1">
      <c r="A1601" s="10">
        <v>1600.0</v>
      </c>
      <c r="B1601" s="10" t="s">
        <v>15</v>
      </c>
      <c r="C1601" s="10" t="str">
        <f>VLOOKUP($E1601,'Определяем вид'!$A$2:$B$16,2,0)</f>
        <v>Услуга</v>
      </c>
      <c r="D1601" s="10" t="s">
        <v>16</v>
      </c>
      <c r="E1601" s="10" t="s">
        <v>18</v>
      </c>
      <c r="F1601" s="11">
        <v>45712.0</v>
      </c>
      <c r="G1601" s="12">
        <f t="shared" si="1"/>
        <v>2</v>
      </c>
      <c r="H1601" s="10"/>
      <c r="I1601" s="10" t="str">
        <f>IFNA(VLOOKUP($H1601,'Промокоды'!$A$2:$B$115,2,0),"")</f>
        <v/>
      </c>
      <c r="J1601" s="10" t="str">
        <f>IFNA(VLOOKUP($I1601,'Промокоды'!$E$2:$F$8,2,0),"")</f>
        <v/>
      </c>
      <c r="K1601" s="10" t="str">
        <f>IFNA(VLOOKUP($H1601,'Промокоды'!$A$2:$C$115,3,0),"")</f>
        <v/>
      </c>
      <c r="L1601" s="13">
        <f t="shared" si="2"/>
        <v>0</v>
      </c>
      <c r="M1601" s="14">
        <v>3500.0</v>
      </c>
      <c r="N1601" s="14">
        <f t="shared" si="3"/>
        <v>3500</v>
      </c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</row>
    <row r="1602" ht="15.75" customHeight="1">
      <c r="A1602" s="10">
        <v>1601.0</v>
      </c>
      <c r="B1602" s="10" t="s">
        <v>15</v>
      </c>
      <c r="C1602" s="10" t="str">
        <f>VLOOKUP($E1602,'Определяем вид'!$A$2:$B$16,2,0)</f>
        <v>Услуга</v>
      </c>
      <c r="D1602" s="10" t="s">
        <v>16</v>
      </c>
      <c r="E1602" s="10" t="s">
        <v>18</v>
      </c>
      <c r="F1602" s="11">
        <v>45712.0</v>
      </c>
      <c r="G1602" s="12">
        <f t="shared" si="1"/>
        <v>2</v>
      </c>
      <c r="H1602" s="10"/>
      <c r="I1602" s="10" t="str">
        <f>IFNA(VLOOKUP($H1602,'Промокоды'!$A$2:$B$115,2,0),"")</f>
        <v/>
      </c>
      <c r="J1602" s="10" t="str">
        <f>IFNA(VLOOKUP($I1602,'Промокоды'!$E$2:$F$8,2,0),"")</f>
        <v/>
      </c>
      <c r="K1602" s="10" t="str">
        <f>IFNA(VLOOKUP($H1602,'Промокоды'!$A$2:$C$115,3,0),"")</f>
        <v/>
      </c>
      <c r="L1602" s="13">
        <f t="shared" si="2"/>
        <v>0</v>
      </c>
      <c r="M1602" s="14">
        <v>3500.0</v>
      </c>
      <c r="N1602" s="14">
        <f t="shared" si="3"/>
        <v>3500</v>
      </c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</row>
    <row r="1603" ht="15.75" customHeight="1">
      <c r="A1603" s="10">
        <v>1602.0</v>
      </c>
      <c r="B1603" s="10" t="s">
        <v>15</v>
      </c>
      <c r="C1603" s="10" t="str">
        <f>VLOOKUP($E1603,'Определяем вид'!$A$2:$B$16,2,0)</f>
        <v>Услуга</v>
      </c>
      <c r="D1603" s="10" t="s">
        <v>16</v>
      </c>
      <c r="E1603" s="10" t="s">
        <v>21</v>
      </c>
      <c r="F1603" s="11">
        <v>45712.0</v>
      </c>
      <c r="G1603" s="12">
        <f t="shared" si="1"/>
        <v>2</v>
      </c>
      <c r="H1603" s="10"/>
      <c r="I1603" s="10" t="str">
        <f>IFNA(VLOOKUP($H1603,'Промокоды'!$A$2:$B$115,2,0),"")</f>
        <v/>
      </c>
      <c r="J1603" s="10" t="str">
        <f>IFNA(VLOOKUP($I1603,'Промокоды'!$E$2:$F$8,2,0),"")</f>
        <v/>
      </c>
      <c r="K1603" s="10" t="str">
        <f>IFNA(VLOOKUP($H1603,'Промокоды'!$A$2:$C$115,3,0),"")</f>
        <v/>
      </c>
      <c r="L1603" s="13">
        <f t="shared" si="2"/>
        <v>0</v>
      </c>
      <c r="M1603" s="14">
        <v>5500.0</v>
      </c>
      <c r="N1603" s="14">
        <f t="shared" si="3"/>
        <v>5500</v>
      </c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</row>
    <row r="1604" ht="15.75" customHeight="1">
      <c r="A1604" s="10">
        <v>1603.0</v>
      </c>
      <c r="B1604" s="10" t="s">
        <v>15</v>
      </c>
      <c r="C1604" s="10" t="str">
        <f>VLOOKUP($E1604,'Определяем вид'!$A$2:$B$16,2,0)</f>
        <v>Услуга</v>
      </c>
      <c r="D1604" s="10" t="s">
        <v>16</v>
      </c>
      <c r="E1604" s="10" t="s">
        <v>17</v>
      </c>
      <c r="F1604" s="11">
        <v>45712.0</v>
      </c>
      <c r="G1604" s="12">
        <f t="shared" si="1"/>
        <v>2</v>
      </c>
      <c r="H1604" s="10"/>
      <c r="I1604" s="10" t="str">
        <f>IFNA(VLOOKUP($H1604,'Промокоды'!$A$2:$B$115,2,0),"")</f>
        <v/>
      </c>
      <c r="J1604" s="10" t="str">
        <f>IFNA(VLOOKUP($I1604,'Промокоды'!$E$2:$F$8,2,0),"")</f>
        <v/>
      </c>
      <c r="K1604" s="10" t="str">
        <f>IFNA(VLOOKUP($H1604,'Промокоды'!$A$2:$C$115,3,0),"")</f>
        <v/>
      </c>
      <c r="L1604" s="13">
        <f t="shared" si="2"/>
        <v>0</v>
      </c>
      <c r="M1604" s="14">
        <v>4500.0</v>
      </c>
      <c r="N1604" s="14">
        <f t="shared" si="3"/>
        <v>4500</v>
      </c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</row>
    <row r="1605" ht="15.75" customHeight="1">
      <c r="A1605" s="10">
        <v>1604.0</v>
      </c>
      <c r="B1605" s="10" t="s">
        <v>15</v>
      </c>
      <c r="C1605" s="10" t="str">
        <f>VLOOKUP($E1605,'Определяем вид'!$A$2:$B$16,2,0)</f>
        <v>Услуга</v>
      </c>
      <c r="D1605" s="10" t="s">
        <v>16</v>
      </c>
      <c r="E1605" s="10" t="s">
        <v>21</v>
      </c>
      <c r="F1605" s="11">
        <v>45712.0</v>
      </c>
      <c r="G1605" s="12">
        <f t="shared" si="1"/>
        <v>2</v>
      </c>
      <c r="H1605" s="10"/>
      <c r="I1605" s="10" t="str">
        <f>IFNA(VLOOKUP($H1605,'Промокоды'!$A$2:$B$115,2,0),"")</f>
        <v/>
      </c>
      <c r="J1605" s="10" t="str">
        <f>IFNA(VLOOKUP($I1605,'Промокоды'!$E$2:$F$8,2,0),"")</f>
        <v/>
      </c>
      <c r="K1605" s="10" t="str">
        <f>IFNA(VLOOKUP($H1605,'Промокоды'!$A$2:$C$115,3,0),"")</f>
        <v/>
      </c>
      <c r="L1605" s="13">
        <f t="shared" si="2"/>
        <v>0</v>
      </c>
      <c r="M1605" s="14">
        <v>5500.0</v>
      </c>
      <c r="N1605" s="14">
        <f t="shared" si="3"/>
        <v>5500</v>
      </c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</row>
    <row r="1606" ht="15.75" customHeight="1">
      <c r="A1606" s="10">
        <v>1605.0</v>
      </c>
      <c r="B1606" s="10" t="s">
        <v>15</v>
      </c>
      <c r="C1606" s="10" t="str">
        <f>VLOOKUP($E1606,'Определяем вид'!$A$2:$B$16,2,0)</f>
        <v>Услуга</v>
      </c>
      <c r="D1606" s="10" t="s">
        <v>19</v>
      </c>
      <c r="E1606" s="10" t="s">
        <v>17</v>
      </c>
      <c r="F1606" s="11">
        <v>45712.0</v>
      </c>
      <c r="G1606" s="12">
        <f t="shared" si="1"/>
        <v>2</v>
      </c>
      <c r="H1606" s="10"/>
      <c r="I1606" s="10" t="str">
        <f>IFNA(VLOOKUP($H1606,'Промокоды'!$A$2:$B$115,2,0),"")</f>
        <v/>
      </c>
      <c r="J1606" s="10" t="str">
        <f>IFNA(VLOOKUP($I1606,'Промокоды'!$E$2:$F$8,2,0),"")</f>
        <v/>
      </c>
      <c r="K1606" s="10" t="str">
        <f>IFNA(VLOOKUP($H1606,'Промокоды'!$A$2:$C$115,3,0),"")</f>
        <v/>
      </c>
      <c r="L1606" s="13">
        <f t="shared" si="2"/>
        <v>0</v>
      </c>
      <c r="M1606" s="14">
        <v>4500.0</v>
      </c>
      <c r="N1606" s="14">
        <f t="shared" si="3"/>
        <v>4500</v>
      </c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</row>
    <row r="1607" ht="15.75" customHeight="1">
      <c r="A1607" s="10">
        <v>1606.0</v>
      </c>
      <c r="B1607" s="10" t="s">
        <v>15</v>
      </c>
      <c r="C1607" s="10" t="str">
        <f>VLOOKUP($E1607,'Определяем вид'!$A$2:$B$16,2,0)</f>
        <v>Услуга</v>
      </c>
      <c r="D1607" s="10" t="s">
        <v>19</v>
      </c>
      <c r="E1607" s="10" t="s">
        <v>17</v>
      </c>
      <c r="F1607" s="11">
        <v>45712.0</v>
      </c>
      <c r="G1607" s="12">
        <f t="shared" si="1"/>
        <v>2</v>
      </c>
      <c r="H1607" s="10"/>
      <c r="I1607" s="10" t="str">
        <f>IFNA(VLOOKUP($H1607,'Промокоды'!$A$2:$B$115,2,0),"")</f>
        <v/>
      </c>
      <c r="J1607" s="10" t="str">
        <f>IFNA(VLOOKUP($I1607,'Промокоды'!$E$2:$F$8,2,0),"")</f>
        <v/>
      </c>
      <c r="K1607" s="10" t="str">
        <f>IFNA(VLOOKUP($H1607,'Промокоды'!$A$2:$C$115,3,0),"")</f>
        <v/>
      </c>
      <c r="L1607" s="13">
        <f t="shared" si="2"/>
        <v>0</v>
      </c>
      <c r="M1607" s="14">
        <v>4500.0</v>
      </c>
      <c r="N1607" s="14">
        <f t="shared" si="3"/>
        <v>4500</v>
      </c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</row>
    <row r="1608" ht="15.75" customHeight="1">
      <c r="A1608" s="10">
        <v>1607.0</v>
      </c>
      <c r="B1608" s="10" t="s">
        <v>15</v>
      </c>
      <c r="C1608" s="10" t="str">
        <f>VLOOKUP($E1608,'Определяем вид'!$A$2:$B$16,2,0)</f>
        <v>Услуга</v>
      </c>
      <c r="D1608" s="10" t="s">
        <v>16</v>
      </c>
      <c r="E1608" s="10" t="s">
        <v>18</v>
      </c>
      <c r="F1608" s="11">
        <v>45712.0</v>
      </c>
      <c r="G1608" s="12">
        <f t="shared" si="1"/>
        <v>2</v>
      </c>
      <c r="H1608" s="10"/>
      <c r="I1608" s="10" t="str">
        <f>IFNA(VLOOKUP($H1608,'Промокоды'!$A$2:$B$115,2,0),"")</f>
        <v/>
      </c>
      <c r="J1608" s="10" t="str">
        <f>IFNA(VLOOKUP($I1608,'Промокоды'!$E$2:$F$8,2,0),"")</f>
        <v/>
      </c>
      <c r="K1608" s="10" t="str">
        <f>IFNA(VLOOKUP($H1608,'Промокоды'!$A$2:$C$115,3,0),"")</f>
        <v/>
      </c>
      <c r="L1608" s="13">
        <f t="shared" si="2"/>
        <v>0</v>
      </c>
      <c r="M1608" s="14">
        <v>3500.0</v>
      </c>
      <c r="N1608" s="14">
        <f t="shared" si="3"/>
        <v>3500</v>
      </c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</row>
    <row r="1609" ht="15.75" customHeight="1">
      <c r="A1609" s="10">
        <v>1608.0</v>
      </c>
      <c r="B1609" s="10" t="s">
        <v>15</v>
      </c>
      <c r="C1609" s="10" t="str">
        <f>VLOOKUP($E1609,'Определяем вид'!$A$2:$B$16,2,0)</f>
        <v>Услуга</v>
      </c>
      <c r="D1609" s="10" t="s">
        <v>16</v>
      </c>
      <c r="E1609" s="10" t="s">
        <v>21</v>
      </c>
      <c r="F1609" s="11">
        <v>45712.0</v>
      </c>
      <c r="G1609" s="12">
        <f t="shared" si="1"/>
        <v>2</v>
      </c>
      <c r="H1609" s="10"/>
      <c r="I1609" s="10" t="str">
        <f>IFNA(VLOOKUP($H1609,'Промокоды'!$A$2:$B$115,2,0),"")</f>
        <v/>
      </c>
      <c r="J1609" s="10" t="str">
        <f>IFNA(VLOOKUP($I1609,'Промокоды'!$E$2:$F$8,2,0),"")</f>
        <v/>
      </c>
      <c r="K1609" s="10" t="str">
        <f>IFNA(VLOOKUP($H1609,'Промокоды'!$A$2:$C$115,3,0),"")</f>
        <v/>
      </c>
      <c r="L1609" s="13">
        <f t="shared" si="2"/>
        <v>0</v>
      </c>
      <c r="M1609" s="14">
        <v>5500.0</v>
      </c>
      <c r="N1609" s="14">
        <f t="shared" si="3"/>
        <v>5500</v>
      </c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</row>
    <row r="1610" ht="15.75" customHeight="1">
      <c r="A1610" s="10">
        <v>1609.0</v>
      </c>
      <c r="B1610" s="10" t="s">
        <v>15</v>
      </c>
      <c r="C1610" s="10" t="str">
        <f>VLOOKUP($E1610,'Определяем вид'!$A$2:$B$16,2,0)</f>
        <v>Услуга</v>
      </c>
      <c r="D1610" s="10" t="s">
        <v>19</v>
      </c>
      <c r="E1610" s="10" t="s">
        <v>18</v>
      </c>
      <c r="F1610" s="11">
        <v>45712.0</v>
      </c>
      <c r="G1610" s="12">
        <f t="shared" si="1"/>
        <v>2</v>
      </c>
      <c r="H1610" s="10"/>
      <c r="I1610" s="10" t="str">
        <f>IFNA(VLOOKUP($H1610,'Промокоды'!$A$2:$B$115,2,0),"")</f>
        <v/>
      </c>
      <c r="J1610" s="10" t="str">
        <f>IFNA(VLOOKUP($I1610,'Промокоды'!$E$2:$F$8,2,0),"")</f>
        <v/>
      </c>
      <c r="K1610" s="10" t="str">
        <f>IFNA(VLOOKUP($H1610,'Промокоды'!$A$2:$C$115,3,0),"")</f>
        <v/>
      </c>
      <c r="L1610" s="13">
        <f t="shared" si="2"/>
        <v>0</v>
      </c>
      <c r="M1610" s="14">
        <v>3500.0</v>
      </c>
      <c r="N1610" s="14">
        <f t="shared" si="3"/>
        <v>3500</v>
      </c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</row>
    <row r="1611" ht="15.75" customHeight="1">
      <c r="A1611" s="10">
        <v>1610.0</v>
      </c>
      <c r="B1611" s="10" t="s">
        <v>25</v>
      </c>
      <c r="C1611" s="10" t="str">
        <f>VLOOKUP($E1611,'Определяем вид'!$A$2:$B$16,2,0)</f>
        <v>Товар</v>
      </c>
      <c r="D1611" s="10" t="s">
        <v>16</v>
      </c>
      <c r="E1611" s="10" t="s">
        <v>33</v>
      </c>
      <c r="F1611" s="11">
        <v>45712.0</v>
      </c>
      <c r="G1611" s="12">
        <f t="shared" si="1"/>
        <v>2</v>
      </c>
      <c r="H1611" s="10"/>
      <c r="I1611" s="10" t="str">
        <f>IFNA(VLOOKUP($H1611,'Промокоды'!$A$2:$B$115,2,0),"")</f>
        <v/>
      </c>
      <c r="J1611" s="10" t="str">
        <f>IFNA(VLOOKUP($I1611,'Промокоды'!$E$2:$F$8,2,0),"")</f>
        <v/>
      </c>
      <c r="K1611" s="10" t="str">
        <f>IFNA(VLOOKUP($H1611,'Промокоды'!$A$2:$C$115,3,0),"")</f>
        <v/>
      </c>
      <c r="L1611" s="13">
        <f t="shared" si="2"/>
        <v>0</v>
      </c>
      <c r="M1611" s="14">
        <v>1000.0</v>
      </c>
      <c r="N1611" s="14">
        <f t="shared" si="3"/>
        <v>1000</v>
      </c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</row>
    <row r="1612" ht="15.75" customHeight="1">
      <c r="A1612" s="10">
        <v>1611.0</v>
      </c>
      <c r="B1612" s="10" t="s">
        <v>25</v>
      </c>
      <c r="C1612" s="10" t="str">
        <f>VLOOKUP($E1612,'Определяем вид'!$A$2:$B$16,2,0)</f>
        <v>Товар</v>
      </c>
      <c r="D1612" s="10" t="s">
        <v>16</v>
      </c>
      <c r="E1612" s="10" t="s">
        <v>33</v>
      </c>
      <c r="F1612" s="11">
        <v>45712.0</v>
      </c>
      <c r="G1612" s="12">
        <f t="shared" si="1"/>
        <v>2</v>
      </c>
      <c r="H1612" s="10"/>
      <c r="I1612" s="10" t="str">
        <f>IFNA(VLOOKUP($H1612,'Промокоды'!$A$2:$B$115,2,0),"")</f>
        <v/>
      </c>
      <c r="J1612" s="10" t="str">
        <f>IFNA(VLOOKUP($I1612,'Промокоды'!$E$2:$F$8,2,0),"")</f>
        <v/>
      </c>
      <c r="K1612" s="10" t="str">
        <f>IFNA(VLOOKUP($H1612,'Промокоды'!$A$2:$C$115,3,0),"")</f>
        <v/>
      </c>
      <c r="L1612" s="13">
        <f t="shared" si="2"/>
        <v>0</v>
      </c>
      <c r="M1612" s="14">
        <v>1000.0</v>
      </c>
      <c r="N1612" s="14">
        <f t="shared" si="3"/>
        <v>1000</v>
      </c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</row>
    <row r="1613" ht="15.75" customHeight="1">
      <c r="A1613" s="10">
        <v>1612.0</v>
      </c>
      <c r="B1613" s="10" t="s">
        <v>15</v>
      </c>
      <c r="C1613" s="10" t="str">
        <f>VLOOKUP($E1613,'Определяем вид'!$A$2:$B$16,2,0)</f>
        <v>Услуга</v>
      </c>
      <c r="D1613" s="10" t="s">
        <v>16</v>
      </c>
      <c r="E1613" s="10" t="s">
        <v>18</v>
      </c>
      <c r="F1613" s="11">
        <v>45712.0</v>
      </c>
      <c r="G1613" s="12">
        <f t="shared" si="1"/>
        <v>2</v>
      </c>
      <c r="H1613" s="10"/>
      <c r="I1613" s="10" t="str">
        <f>IFNA(VLOOKUP($H1613,'Промокоды'!$A$2:$B$115,2,0),"")</f>
        <v/>
      </c>
      <c r="J1613" s="10" t="str">
        <f>IFNA(VLOOKUP($I1613,'Промокоды'!$E$2:$F$8,2,0),"")</f>
        <v/>
      </c>
      <c r="K1613" s="10" t="str">
        <f>IFNA(VLOOKUP($H1613,'Промокоды'!$A$2:$C$115,3,0),"")</f>
        <v/>
      </c>
      <c r="L1613" s="13">
        <f t="shared" si="2"/>
        <v>0</v>
      </c>
      <c r="M1613" s="14">
        <v>3500.0</v>
      </c>
      <c r="N1613" s="14">
        <f t="shared" si="3"/>
        <v>3500</v>
      </c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</row>
    <row r="1614" ht="15.75" customHeight="1">
      <c r="A1614" s="10">
        <v>1613.0</v>
      </c>
      <c r="B1614" s="10" t="s">
        <v>15</v>
      </c>
      <c r="C1614" s="10" t="str">
        <f>VLOOKUP($E1614,'Определяем вид'!$A$2:$B$16,2,0)</f>
        <v>Услуга</v>
      </c>
      <c r="D1614" s="10" t="s">
        <v>19</v>
      </c>
      <c r="E1614" s="10" t="s">
        <v>21</v>
      </c>
      <c r="F1614" s="11">
        <v>45712.0</v>
      </c>
      <c r="G1614" s="12">
        <f t="shared" si="1"/>
        <v>2</v>
      </c>
      <c r="H1614" s="10" t="s">
        <v>92</v>
      </c>
      <c r="I1614" s="10">
        <f>IFNA(VLOOKUP($H1614,'Промокоды'!$A$2:$B$115,2,0),"")</f>
        <v>1</v>
      </c>
      <c r="J1614" s="10" t="str">
        <f>IFNA(VLOOKUP($I1614,'Промокоды'!$E$2:$F$8,2,0),"")</f>
        <v>Обещаем скидки</v>
      </c>
      <c r="K1614" s="10">
        <f>IFNA(VLOOKUP($H1614,'Промокоды'!$A$2:$C$115,3,0),"")</f>
        <v>0.1</v>
      </c>
      <c r="L1614" s="13">
        <f t="shared" si="2"/>
        <v>550</v>
      </c>
      <c r="M1614" s="14">
        <v>5500.0</v>
      </c>
      <c r="N1614" s="14">
        <f t="shared" si="3"/>
        <v>4950</v>
      </c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</row>
    <row r="1615" ht="15.75" customHeight="1">
      <c r="A1615" s="10">
        <v>1614.0</v>
      </c>
      <c r="B1615" s="10" t="s">
        <v>15</v>
      </c>
      <c r="C1615" s="10" t="str">
        <f>VLOOKUP($E1615,'Определяем вид'!$A$2:$B$16,2,0)</f>
        <v>Услуга</v>
      </c>
      <c r="D1615" s="10" t="s">
        <v>16</v>
      </c>
      <c r="E1615" s="10" t="s">
        <v>18</v>
      </c>
      <c r="F1615" s="11">
        <v>45712.0</v>
      </c>
      <c r="G1615" s="12">
        <f t="shared" si="1"/>
        <v>2</v>
      </c>
      <c r="H1615" s="10" t="s">
        <v>93</v>
      </c>
      <c r="I1615" s="10">
        <f>IFNA(VLOOKUP($H1615,'Промокоды'!$A$2:$B$115,2,0),"")</f>
        <v>4</v>
      </c>
      <c r="J1615" s="10" t="str">
        <f>IFNA(VLOOKUP($I1615,'Промокоды'!$E$2:$F$8,2,0),"")</f>
        <v>Посты в Telegram</v>
      </c>
      <c r="K1615" s="10">
        <f>IFNA(VLOOKUP($H1615,'Промокоды'!$A$2:$C$115,3,0),"")</f>
        <v>0.5</v>
      </c>
      <c r="L1615" s="13">
        <f t="shared" si="2"/>
        <v>1750</v>
      </c>
      <c r="M1615" s="14">
        <v>3500.0</v>
      </c>
      <c r="N1615" s="14">
        <f t="shared" si="3"/>
        <v>1750</v>
      </c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</row>
    <row r="1616" ht="15.75" customHeight="1">
      <c r="A1616" s="10">
        <v>1615.0</v>
      </c>
      <c r="B1616" s="10" t="s">
        <v>15</v>
      </c>
      <c r="C1616" s="10" t="str">
        <f>VLOOKUP($E1616,'Определяем вид'!$A$2:$B$16,2,0)</f>
        <v>Услуга</v>
      </c>
      <c r="D1616" s="10" t="s">
        <v>16</v>
      </c>
      <c r="E1616" s="10" t="s">
        <v>21</v>
      </c>
      <c r="F1616" s="11">
        <v>45712.0</v>
      </c>
      <c r="G1616" s="12">
        <f t="shared" si="1"/>
        <v>2</v>
      </c>
      <c r="H1616" s="10"/>
      <c r="I1616" s="10" t="str">
        <f>IFNA(VLOOKUP($H1616,'Промокоды'!$A$2:$B$115,2,0),"")</f>
        <v/>
      </c>
      <c r="J1616" s="10" t="str">
        <f>IFNA(VLOOKUP($I1616,'Промокоды'!$E$2:$F$8,2,0),"")</f>
        <v/>
      </c>
      <c r="K1616" s="10" t="str">
        <f>IFNA(VLOOKUP($H1616,'Промокоды'!$A$2:$C$115,3,0),"")</f>
        <v/>
      </c>
      <c r="L1616" s="13">
        <f t="shared" si="2"/>
        <v>0</v>
      </c>
      <c r="M1616" s="14">
        <v>5500.0</v>
      </c>
      <c r="N1616" s="14">
        <f t="shared" si="3"/>
        <v>5500</v>
      </c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</row>
    <row r="1617" ht="15.75" customHeight="1">
      <c r="A1617" s="10">
        <v>1616.0</v>
      </c>
      <c r="B1617" s="10" t="s">
        <v>15</v>
      </c>
      <c r="C1617" s="10" t="str">
        <f>VLOOKUP($E1617,'Определяем вид'!$A$2:$B$16,2,0)</f>
        <v>Товар</v>
      </c>
      <c r="D1617" s="10" t="s">
        <v>16</v>
      </c>
      <c r="E1617" s="10" t="s">
        <v>23</v>
      </c>
      <c r="F1617" s="11">
        <v>45712.0</v>
      </c>
      <c r="G1617" s="12">
        <f t="shared" si="1"/>
        <v>2</v>
      </c>
      <c r="H1617" s="10"/>
      <c r="I1617" s="10" t="str">
        <f>IFNA(VLOOKUP($H1617,'Промокоды'!$A$2:$B$115,2,0),"")</f>
        <v/>
      </c>
      <c r="J1617" s="10" t="str">
        <f>IFNA(VLOOKUP($I1617,'Промокоды'!$E$2:$F$8,2,0),"")</f>
        <v/>
      </c>
      <c r="K1617" s="10" t="str">
        <f>IFNA(VLOOKUP($H1617,'Промокоды'!$A$2:$C$115,3,0),"")</f>
        <v/>
      </c>
      <c r="L1617" s="13">
        <f t="shared" si="2"/>
        <v>0</v>
      </c>
      <c r="M1617" s="14">
        <v>1000.0</v>
      </c>
      <c r="N1617" s="14">
        <f t="shared" si="3"/>
        <v>1000</v>
      </c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</row>
    <row r="1618" ht="15.75" customHeight="1">
      <c r="A1618" s="10">
        <v>1617.0</v>
      </c>
      <c r="B1618" s="10" t="s">
        <v>15</v>
      </c>
      <c r="C1618" s="10" t="str">
        <f>VLOOKUP($E1618,'Определяем вид'!$A$2:$B$16,2,0)</f>
        <v>Услуга</v>
      </c>
      <c r="D1618" s="10" t="s">
        <v>19</v>
      </c>
      <c r="E1618" s="10" t="s">
        <v>18</v>
      </c>
      <c r="F1618" s="11">
        <v>45713.0</v>
      </c>
      <c r="G1618" s="12">
        <f t="shared" si="1"/>
        <v>2</v>
      </c>
      <c r="H1618" s="10"/>
      <c r="I1618" s="10" t="str">
        <f>IFNA(VLOOKUP($H1618,'Промокоды'!$A$2:$B$115,2,0),"")</f>
        <v/>
      </c>
      <c r="J1618" s="10" t="str">
        <f>IFNA(VLOOKUP($I1618,'Промокоды'!$E$2:$F$8,2,0),"")</f>
        <v/>
      </c>
      <c r="K1618" s="10" t="str">
        <f>IFNA(VLOOKUP($H1618,'Промокоды'!$A$2:$C$115,3,0),"")</f>
        <v/>
      </c>
      <c r="L1618" s="13">
        <f t="shared" si="2"/>
        <v>0</v>
      </c>
      <c r="M1618" s="14">
        <v>3500.0</v>
      </c>
      <c r="N1618" s="14">
        <f t="shared" si="3"/>
        <v>3500</v>
      </c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</row>
    <row r="1619" ht="15.75" customHeight="1">
      <c r="A1619" s="10">
        <v>1618.0</v>
      </c>
      <c r="B1619" s="10" t="s">
        <v>15</v>
      </c>
      <c r="C1619" s="10" t="str">
        <f>VLOOKUP($E1619,'Определяем вид'!$A$2:$B$16,2,0)</f>
        <v>Услуга</v>
      </c>
      <c r="D1619" s="10" t="s">
        <v>16</v>
      </c>
      <c r="E1619" s="10" t="s">
        <v>18</v>
      </c>
      <c r="F1619" s="11">
        <v>45713.0</v>
      </c>
      <c r="G1619" s="12">
        <f t="shared" si="1"/>
        <v>2</v>
      </c>
      <c r="H1619" s="10"/>
      <c r="I1619" s="10" t="str">
        <f>IFNA(VLOOKUP($H1619,'Промокоды'!$A$2:$B$115,2,0),"")</f>
        <v/>
      </c>
      <c r="J1619" s="10" t="str">
        <f>IFNA(VLOOKUP($I1619,'Промокоды'!$E$2:$F$8,2,0),"")</f>
        <v/>
      </c>
      <c r="K1619" s="10" t="str">
        <f>IFNA(VLOOKUP($H1619,'Промокоды'!$A$2:$C$115,3,0),"")</f>
        <v/>
      </c>
      <c r="L1619" s="13">
        <f t="shared" si="2"/>
        <v>0</v>
      </c>
      <c r="M1619" s="14">
        <v>3500.0</v>
      </c>
      <c r="N1619" s="14">
        <f t="shared" si="3"/>
        <v>3500</v>
      </c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</row>
    <row r="1620" ht="15.75" customHeight="1">
      <c r="A1620" s="10">
        <v>1619.0</v>
      </c>
      <c r="B1620" s="10" t="s">
        <v>15</v>
      </c>
      <c r="C1620" s="10" t="str">
        <f>VLOOKUP($E1620,'Определяем вид'!$A$2:$B$16,2,0)</f>
        <v>Услуга</v>
      </c>
      <c r="D1620" s="10" t="s">
        <v>16</v>
      </c>
      <c r="E1620" s="10" t="s">
        <v>18</v>
      </c>
      <c r="F1620" s="11">
        <v>45713.0</v>
      </c>
      <c r="G1620" s="12">
        <f t="shared" si="1"/>
        <v>2</v>
      </c>
      <c r="H1620" s="10"/>
      <c r="I1620" s="10" t="str">
        <f>IFNA(VLOOKUP($H1620,'Промокоды'!$A$2:$B$115,2,0),"")</f>
        <v/>
      </c>
      <c r="J1620" s="10" t="str">
        <f>IFNA(VLOOKUP($I1620,'Промокоды'!$E$2:$F$8,2,0),"")</f>
        <v/>
      </c>
      <c r="K1620" s="10" t="str">
        <f>IFNA(VLOOKUP($H1620,'Промокоды'!$A$2:$C$115,3,0),"")</f>
        <v/>
      </c>
      <c r="L1620" s="13">
        <f t="shared" si="2"/>
        <v>0</v>
      </c>
      <c r="M1620" s="14">
        <v>3500.0</v>
      </c>
      <c r="N1620" s="14">
        <f t="shared" si="3"/>
        <v>3500</v>
      </c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  <c r="AA1620" s="9"/>
      <c r="AB1620" s="9"/>
      <c r="AC1620" s="9"/>
    </row>
    <row r="1621" ht="15.75" customHeight="1">
      <c r="A1621" s="10">
        <v>1620.0</v>
      </c>
      <c r="B1621" s="10" t="s">
        <v>15</v>
      </c>
      <c r="C1621" s="10" t="str">
        <f>VLOOKUP($E1621,'Определяем вид'!$A$2:$B$16,2,0)</f>
        <v>Услуга</v>
      </c>
      <c r="D1621" s="10" t="s">
        <v>16</v>
      </c>
      <c r="E1621" s="10" t="s">
        <v>21</v>
      </c>
      <c r="F1621" s="11">
        <v>45713.0</v>
      </c>
      <c r="G1621" s="12">
        <f t="shared" si="1"/>
        <v>2</v>
      </c>
      <c r="H1621" s="10"/>
      <c r="I1621" s="10" t="str">
        <f>IFNA(VLOOKUP($H1621,'Промокоды'!$A$2:$B$115,2,0),"")</f>
        <v/>
      </c>
      <c r="J1621" s="10" t="str">
        <f>IFNA(VLOOKUP($I1621,'Промокоды'!$E$2:$F$8,2,0),"")</f>
        <v/>
      </c>
      <c r="K1621" s="10" t="str">
        <f>IFNA(VLOOKUP($H1621,'Промокоды'!$A$2:$C$115,3,0),"")</f>
        <v/>
      </c>
      <c r="L1621" s="13">
        <f t="shared" si="2"/>
        <v>0</v>
      </c>
      <c r="M1621" s="14">
        <v>5500.0</v>
      </c>
      <c r="N1621" s="14">
        <f t="shared" si="3"/>
        <v>5500</v>
      </c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  <c r="Z1621" s="9"/>
      <c r="AA1621" s="9"/>
      <c r="AB1621" s="9"/>
      <c r="AC1621" s="9"/>
    </row>
    <row r="1622" ht="15.75" customHeight="1">
      <c r="A1622" s="10">
        <v>1621.0</v>
      </c>
      <c r="B1622" s="10" t="s">
        <v>15</v>
      </c>
      <c r="C1622" s="10" t="str">
        <f>VLOOKUP($E1622,'Определяем вид'!$A$2:$B$16,2,0)</f>
        <v>Услуга</v>
      </c>
      <c r="D1622" s="10" t="s">
        <v>16</v>
      </c>
      <c r="E1622" s="10" t="s">
        <v>18</v>
      </c>
      <c r="F1622" s="11">
        <v>45713.0</v>
      </c>
      <c r="G1622" s="12">
        <f t="shared" si="1"/>
        <v>2</v>
      </c>
      <c r="H1622" s="10"/>
      <c r="I1622" s="10" t="str">
        <f>IFNA(VLOOKUP($H1622,'Промокоды'!$A$2:$B$115,2,0),"")</f>
        <v/>
      </c>
      <c r="J1622" s="10" t="str">
        <f>IFNA(VLOOKUP($I1622,'Промокоды'!$E$2:$F$8,2,0),"")</f>
        <v/>
      </c>
      <c r="K1622" s="10" t="str">
        <f>IFNA(VLOOKUP($H1622,'Промокоды'!$A$2:$C$115,3,0),"")</f>
        <v/>
      </c>
      <c r="L1622" s="13">
        <f t="shared" si="2"/>
        <v>0</v>
      </c>
      <c r="M1622" s="14">
        <v>3500.0</v>
      </c>
      <c r="N1622" s="14">
        <f t="shared" si="3"/>
        <v>3500</v>
      </c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  <c r="AA1622" s="9"/>
      <c r="AB1622" s="9"/>
      <c r="AC1622" s="9"/>
    </row>
    <row r="1623" ht="15.75" customHeight="1">
      <c r="A1623" s="10">
        <v>1622.0</v>
      </c>
      <c r="B1623" s="10" t="s">
        <v>15</v>
      </c>
      <c r="C1623" s="10" t="str">
        <f>VLOOKUP($E1623,'Определяем вид'!$A$2:$B$16,2,0)</f>
        <v>Услуга</v>
      </c>
      <c r="D1623" s="10" t="s">
        <v>16</v>
      </c>
      <c r="E1623" s="10" t="s">
        <v>18</v>
      </c>
      <c r="F1623" s="11">
        <v>45713.0</v>
      </c>
      <c r="G1623" s="12">
        <f t="shared" si="1"/>
        <v>2</v>
      </c>
      <c r="H1623" s="10"/>
      <c r="I1623" s="10" t="str">
        <f>IFNA(VLOOKUP($H1623,'Промокоды'!$A$2:$B$115,2,0),"")</f>
        <v/>
      </c>
      <c r="J1623" s="10" t="str">
        <f>IFNA(VLOOKUP($I1623,'Промокоды'!$E$2:$F$8,2,0),"")</f>
        <v/>
      </c>
      <c r="K1623" s="10" t="str">
        <f>IFNA(VLOOKUP($H1623,'Промокоды'!$A$2:$C$115,3,0),"")</f>
        <v/>
      </c>
      <c r="L1623" s="13">
        <f t="shared" si="2"/>
        <v>0</v>
      </c>
      <c r="M1623" s="14">
        <v>3500.0</v>
      </c>
      <c r="N1623" s="14">
        <f t="shared" si="3"/>
        <v>3500</v>
      </c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</row>
    <row r="1624" ht="15.75" customHeight="1">
      <c r="A1624" s="10">
        <v>1623.0</v>
      </c>
      <c r="B1624" s="10" t="s">
        <v>25</v>
      </c>
      <c r="C1624" s="10" t="str">
        <f>VLOOKUP($E1624,'Определяем вид'!$A$2:$B$16,2,0)</f>
        <v>Товар</v>
      </c>
      <c r="D1624" s="10" t="s">
        <v>16</v>
      </c>
      <c r="E1624" s="10" t="s">
        <v>33</v>
      </c>
      <c r="F1624" s="11">
        <v>45713.0</v>
      </c>
      <c r="G1624" s="12">
        <f t="shared" si="1"/>
        <v>2</v>
      </c>
      <c r="H1624" s="10"/>
      <c r="I1624" s="10" t="str">
        <f>IFNA(VLOOKUP($H1624,'Промокоды'!$A$2:$B$115,2,0),"")</f>
        <v/>
      </c>
      <c r="J1624" s="10" t="str">
        <f>IFNA(VLOOKUP($I1624,'Промокоды'!$E$2:$F$8,2,0),"")</f>
        <v/>
      </c>
      <c r="K1624" s="10" t="str">
        <f>IFNA(VLOOKUP($H1624,'Промокоды'!$A$2:$C$115,3,0),"")</f>
        <v/>
      </c>
      <c r="L1624" s="13">
        <f t="shared" si="2"/>
        <v>0</v>
      </c>
      <c r="M1624" s="14">
        <v>1000.0</v>
      </c>
      <c r="N1624" s="14">
        <f t="shared" si="3"/>
        <v>1000</v>
      </c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</row>
    <row r="1625" ht="15.75" customHeight="1">
      <c r="A1625" s="10">
        <v>1624.0</v>
      </c>
      <c r="B1625" s="10" t="s">
        <v>15</v>
      </c>
      <c r="C1625" s="10" t="str">
        <f>VLOOKUP($E1625,'Определяем вид'!$A$2:$B$16,2,0)</f>
        <v>Услуга</v>
      </c>
      <c r="D1625" s="10" t="s">
        <v>16</v>
      </c>
      <c r="E1625" s="10" t="s">
        <v>21</v>
      </c>
      <c r="F1625" s="11">
        <v>45713.0</v>
      </c>
      <c r="G1625" s="12">
        <f t="shared" si="1"/>
        <v>2</v>
      </c>
      <c r="H1625" s="10"/>
      <c r="I1625" s="10" t="str">
        <f>IFNA(VLOOKUP($H1625,'Промокоды'!$A$2:$B$115,2,0),"")</f>
        <v/>
      </c>
      <c r="J1625" s="10" t="str">
        <f>IFNA(VLOOKUP($I1625,'Промокоды'!$E$2:$F$8,2,0),"")</f>
        <v/>
      </c>
      <c r="K1625" s="10" t="str">
        <f>IFNA(VLOOKUP($H1625,'Промокоды'!$A$2:$C$115,3,0),"")</f>
        <v/>
      </c>
      <c r="L1625" s="13">
        <f t="shared" si="2"/>
        <v>0</v>
      </c>
      <c r="M1625" s="14">
        <v>5500.0</v>
      </c>
      <c r="N1625" s="14">
        <f t="shared" si="3"/>
        <v>5500</v>
      </c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</row>
    <row r="1626" ht="15.75" customHeight="1">
      <c r="A1626" s="10">
        <v>1625.0</v>
      </c>
      <c r="B1626" s="10" t="s">
        <v>15</v>
      </c>
      <c r="C1626" s="10" t="str">
        <f>VLOOKUP($E1626,'Определяем вид'!$A$2:$B$16,2,0)</f>
        <v>Услуга</v>
      </c>
      <c r="D1626" s="10" t="s">
        <v>16</v>
      </c>
      <c r="E1626" s="10" t="s">
        <v>17</v>
      </c>
      <c r="F1626" s="11">
        <v>45713.0</v>
      </c>
      <c r="G1626" s="12">
        <f t="shared" si="1"/>
        <v>2</v>
      </c>
      <c r="H1626" s="10" t="s">
        <v>94</v>
      </c>
      <c r="I1626" s="10">
        <f>IFNA(VLOOKUP($H1626,'Промокоды'!$A$2:$B$115,2,0),"")</f>
        <v>3</v>
      </c>
      <c r="J1626" s="10" t="str">
        <f>IFNA(VLOOKUP($I1626,'Промокоды'!$E$2:$F$8,2,0),"")</f>
        <v>Поисковые запросы в Яндексе</v>
      </c>
      <c r="K1626" s="10">
        <f>IFNA(VLOOKUP($H1626,'Промокоды'!$A$2:$C$115,3,0),"")</f>
        <v>0.05</v>
      </c>
      <c r="L1626" s="13">
        <f t="shared" si="2"/>
        <v>225</v>
      </c>
      <c r="M1626" s="14">
        <v>4500.0</v>
      </c>
      <c r="N1626" s="14">
        <f t="shared" si="3"/>
        <v>4275</v>
      </c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</row>
    <row r="1627" ht="15.75" customHeight="1">
      <c r="A1627" s="10">
        <v>1626.0</v>
      </c>
      <c r="B1627" s="10" t="s">
        <v>15</v>
      </c>
      <c r="C1627" s="10" t="str">
        <f>VLOOKUP($E1627,'Определяем вид'!$A$2:$B$16,2,0)</f>
        <v>Услуга</v>
      </c>
      <c r="D1627" s="10" t="s">
        <v>16</v>
      </c>
      <c r="E1627" s="10" t="s">
        <v>17</v>
      </c>
      <c r="F1627" s="11">
        <v>45713.0</v>
      </c>
      <c r="G1627" s="12">
        <f t="shared" si="1"/>
        <v>2</v>
      </c>
      <c r="H1627" s="10"/>
      <c r="I1627" s="10" t="str">
        <f>IFNA(VLOOKUP($H1627,'Промокоды'!$A$2:$B$115,2,0),"")</f>
        <v/>
      </c>
      <c r="J1627" s="10" t="str">
        <f>IFNA(VLOOKUP($I1627,'Промокоды'!$E$2:$F$8,2,0),"")</f>
        <v/>
      </c>
      <c r="K1627" s="10" t="str">
        <f>IFNA(VLOOKUP($H1627,'Промокоды'!$A$2:$C$115,3,0),"")</f>
        <v/>
      </c>
      <c r="L1627" s="13">
        <f t="shared" si="2"/>
        <v>0</v>
      </c>
      <c r="M1627" s="14">
        <v>4500.0</v>
      </c>
      <c r="N1627" s="14">
        <f t="shared" si="3"/>
        <v>4500</v>
      </c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</row>
    <row r="1628" ht="15.75" customHeight="1">
      <c r="A1628" s="10">
        <v>1627.0</v>
      </c>
      <c r="B1628" s="10" t="s">
        <v>15</v>
      </c>
      <c r="C1628" s="10" t="str">
        <f>VLOOKUP($E1628,'Определяем вид'!$A$2:$B$16,2,0)</f>
        <v>Услуга</v>
      </c>
      <c r="D1628" s="10" t="s">
        <v>16</v>
      </c>
      <c r="E1628" s="10" t="s">
        <v>17</v>
      </c>
      <c r="F1628" s="11">
        <v>45713.0</v>
      </c>
      <c r="G1628" s="12">
        <f t="shared" si="1"/>
        <v>2</v>
      </c>
      <c r="H1628" s="10" t="s">
        <v>95</v>
      </c>
      <c r="I1628" s="10">
        <f>IFNA(VLOOKUP($H1628,'Промокоды'!$A$2:$B$115,2,0),"")</f>
        <v>3</v>
      </c>
      <c r="J1628" s="10" t="str">
        <f>IFNA(VLOOKUP($I1628,'Промокоды'!$E$2:$F$8,2,0),"")</f>
        <v>Поисковые запросы в Яндексе</v>
      </c>
      <c r="K1628" s="10">
        <f>IFNA(VLOOKUP($H1628,'Промокоды'!$A$2:$C$115,3,0),"")</f>
        <v>0.05</v>
      </c>
      <c r="L1628" s="13">
        <f t="shared" si="2"/>
        <v>225</v>
      </c>
      <c r="M1628" s="14">
        <v>4500.0</v>
      </c>
      <c r="N1628" s="14">
        <f t="shared" si="3"/>
        <v>4275</v>
      </c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</row>
    <row r="1629" ht="15.75" customHeight="1">
      <c r="A1629" s="10">
        <v>1628.0</v>
      </c>
      <c r="B1629" s="10" t="s">
        <v>15</v>
      </c>
      <c r="C1629" s="10" t="str">
        <f>VLOOKUP($E1629,'Определяем вид'!$A$2:$B$16,2,0)</f>
        <v>Услуга</v>
      </c>
      <c r="D1629" s="10" t="s">
        <v>16</v>
      </c>
      <c r="E1629" s="10" t="s">
        <v>17</v>
      </c>
      <c r="F1629" s="11">
        <v>45713.0</v>
      </c>
      <c r="G1629" s="12">
        <f t="shared" si="1"/>
        <v>2</v>
      </c>
      <c r="H1629" s="10"/>
      <c r="I1629" s="10" t="str">
        <f>IFNA(VLOOKUP($H1629,'Промокоды'!$A$2:$B$115,2,0),"")</f>
        <v/>
      </c>
      <c r="J1629" s="10" t="str">
        <f>IFNA(VLOOKUP($I1629,'Промокоды'!$E$2:$F$8,2,0),"")</f>
        <v/>
      </c>
      <c r="K1629" s="10" t="str">
        <f>IFNA(VLOOKUP($H1629,'Промокоды'!$A$2:$C$115,3,0),"")</f>
        <v/>
      </c>
      <c r="L1629" s="13">
        <f t="shared" si="2"/>
        <v>0</v>
      </c>
      <c r="M1629" s="14">
        <v>4500.0</v>
      </c>
      <c r="N1629" s="14">
        <f t="shared" si="3"/>
        <v>4500</v>
      </c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</row>
    <row r="1630" ht="15.75" customHeight="1">
      <c r="A1630" s="10">
        <v>1629.0</v>
      </c>
      <c r="B1630" s="10" t="s">
        <v>25</v>
      </c>
      <c r="C1630" s="10" t="str">
        <f>VLOOKUP($E1630,'Определяем вид'!$A$2:$B$16,2,0)</f>
        <v>Товар</v>
      </c>
      <c r="D1630" s="10" t="s">
        <v>16</v>
      </c>
      <c r="E1630" s="10" t="s">
        <v>33</v>
      </c>
      <c r="F1630" s="11">
        <v>45713.0</v>
      </c>
      <c r="G1630" s="12">
        <f t="shared" si="1"/>
        <v>2</v>
      </c>
      <c r="H1630" s="10"/>
      <c r="I1630" s="10" t="str">
        <f>IFNA(VLOOKUP($H1630,'Промокоды'!$A$2:$B$115,2,0),"")</f>
        <v/>
      </c>
      <c r="J1630" s="10" t="str">
        <f>IFNA(VLOOKUP($I1630,'Промокоды'!$E$2:$F$8,2,0),"")</f>
        <v/>
      </c>
      <c r="K1630" s="10" t="str">
        <f>IFNA(VLOOKUP($H1630,'Промокоды'!$A$2:$C$115,3,0),"")</f>
        <v/>
      </c>
      <c r="L1630" s="13">
        <f t="shared" si="2"/>
        <v>0</v>
      </c>
      <c r="M1630" s="14">
        <v>1000.0</v>
      </c>
      <c r="N1630" s="14">
        <f t="shared" si="3"/>
        <v>1000</v>
      </c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</row>
    <row r="1631" ht="15.75" customHeight="1">
      <c r="A1631" s="10">
        <v>1630.0</v>
      </c>
      <c r="B1631" s="10" t="s">
        <v>15</v>
      </c>
      <c r="C1631" s="10" t="str">
        <f>VLOOKUP($E1631,'Определяем вид'!$A$2:$B$16,2,0)</f>
        <v>Услуга</v>
      </c>
      <c r="D1631" s="10" t="s">
        <v>16</v>
      </c>
      <c r="E1631" s="10" t="s">
        <v>17</v>
      </c>
      <c r="F1631" s="11">
        <v>45713.0</v>
      </c>
      <c r="G1631" s="12">
        <f t="shared" si="1"/>
        <v>2</v>
      </c>
      <c r="H1631" s="10" t="s">
        <v>96</v>
      </c>
      <c r="I1631" s="10">
        <f>IFNA(VLOOKUP($H1631,'Промокоды'!$A$2:$B$115,2,0),"")</f>
        <v>6</v>
      </c>
      <c r="J1631" s="10" t="str">
        <f>IFNA(VLOOKUP($I1631,'Промокоды'!$E$2:$F$8,2,0),"")</f>
        <v>Реклама в VK</v>
      </c>
      <c r="K1631" s="10">
        <f>IFNA(VLOOKUP($H1631,'Промокоды'!$A$2:$C$115,3,0),"")</f>
        <v>0.2</v>
      </c>
      <c r="L1631" s="13">
        <f t="shared" si="2"/>
        <v>900</v>
      </c>
      <c r="M1631" s="14">
        <v>4500.0</v>
      </c>
      <c r="N1631" s="14">
        <f t="shared" si="3"/>
        <v>3600</v>
      </c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</row>
    <row r="1632" ht="15.75" customHeight="1">
      <c r="A1632" s="10">
        <v>1631.0</v>
      </c>
      <c r="B1632" s="10" t="s">
        <v>15</v>
      </c>
      <c r="C1632" s="10" t="str">
        <f>VLOOKUP($E1632,'Определяем вид'!$A$2:$B$16,2,0)</f>
        <v>Товар</v>
      </c>
      <c r="D1632" s="10" t="s">
        <v>16</v>
      </c>
      <c r="E1632" s="10" t="s">
        <v>20</v>
      </c>
      <c r="F1632" s="11">
        <v>45713.0</v>
      </c>
      <c r="G1632" s="12">
        <f t="shared" si="1"/>
        <v>2</v>
      </c>
      <c r="H1632" s="10"/>
      <c r="I1632" s="10" t="str">
        <f>IFNA(VLOOKUP($H1632,'Промокоды'!$A$2:$B$115,2,0),"")</f>
        <v/>
      </c>
      <c r="J1632" s="10" t="str">
        <f>IFNA(VLOOKUP($I1632,'Промокоды'!$E$2:$F$8,2,0),"")</f>
        <v/>
      </c>
      <c r="K1632" s="10" t="str">
        <f>IFNA(VLOOKUP($H1632,'Промокоды'!$A$2:$C$115,3,0),"")</f>
        <v/>
      </c>
      <c r="L1632" s="13">
        <f t="shared" si="2"/>
        <v>0</v>
      </c>
      <c r="M1632" s="14">
        <v>500.0</v>
      </c>
      <c r="N1632" s="14">
        <f t="shared" si="3"/>
        <v>500</v>
      </c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</row>
    <row r="1633" ht="15.75" customHeight="1">
      <c r="A1633" s="10">
        <v>1632.0</v>
      </c>
      <c r="B1633" s="10" t="s">
        <v>15</v>
      </c>
      <c r="C1633" s="10" t="str">
        <f>VLOOKUP($E1633,'Определяем вид'!$A$2:$B$16,2,0)</f>
        <v>Услуга</v>
      </c>
      <c r="D1633" s="10" t="s">
        <v>19</v>
      </c>
      <c r="E1633" s="10" t="s">
        <v>17</v>
      </c>
      <c r="F1633" s="11">
        <v>45713.0</v>
      </c>
      <c r="G1633" s="12">
        <f t="shared" si="1"/>
        <v>2</v>
      </c>
      <c r="H1633" s="10"/>
      <c r="I1633" s="10" t="str">
        <f>IFNA(VLOOKUP($H1633,'Промокоды'!$A$2:$B$115,2,0),"")</f>
        <v/>
      </c>
      <c r="J1633" s="10" t="str">
        <f>IFNA(VLOOKUP($I1633,'Промокоды'!$E$2:$F$8,2,0),"")</f>
        <v/>
      </c>
      <c r="K1633" s="10" t="str">
        <f>IFNA(VLOOKUP($H1633,'Промокоды'!$A$2:$C$115,3,0),"")</f>
        <v/>
      </c>
      <c r="L1633" s="13">
        <f t="shared" si="2"/>
        <v>0</v>
      </c>
      <c r="M1633" s="14">
        <v>4500.0</v>
      </c>
      <c r="N1633" s="14">
        <f t="shared" si="3"/>
        <v>4500</v>
      </c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</row>
    <row r="1634" ht="15.75" customHeight="1">
      <c r="A1634" s="10">
        <v>1633.0</v>
      </c>
      <c r="B1634" s="10" t="s">
        <v>15</v>
      </c>
      <c r="C1634" s="10" t="str">
        <f>VLOOKUP($E1634,'Определяем вид'!$A$2:$B$16,2,0)</f>
        <v>Услуга</v>
      </c>
      <c r="D1634" s="10" t="s">
        <v>16</v>
      </c>
      <c r="E1634" s="10" t="s">
        <v>21</v>
      </c>
      <c r="F1634" s="11">
        <v>45713.0</v>
      </c>
      <c r="G1634" s="12">
        <f t="shared" si="1"/>
        <v>2</v>
      </c>
      <c r="H1634" s="10"/>
      <c r="I1634" s="10" t="str">
        <f>IFNA(VLOOKUP($H1634,'Промокоды'!$A$2:$B$115,2,0),"")</f>
        <v/>
      </c>
      <c r="J1634" s="10" t="str">
        <f>IFNA(VLOOKUP($I1634,'Промокоды'!$E$2:$F$8,2,0),"")</f>
        <v/>
      </c>
      <c r="K1634" s="10" t="str">
        <f>IFNA(VLOOKUP($H1634,'Промокоды'!$A$2:$C$115,3,0),"")</f>
        <v/>
      </c>
      <c r="L1634" s="13">
        <f t="shared" si="2"/>
        <v>0</v>
      </c>
      <c r="M1634" s="14">
        <v>5500.0</v>
      </c>
      <c r="N1634" s="14">
        <f t="shared" si="3"/>
        <v>5500</v>
      </c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</row>
    <row r="1635" ht="15.75" customHeight="1">
      <c r="A1635" s="10">
        <v>1634.0</v>
      </c>
      <c r="B1635" s="10" t="s">
        <v>15</v>
      </c>
      <c r="C1635" s="10" t="str">
        <f>VLOOKUP($E1635,'Определяем вид'!$A$2:$B$16,2,0)</f>
        <v>Товар</v>
      </c>
      <c r="D1635" s="10" t="s">
        <v>16</v>
      </c>
      <c r="E1635" s="10" t="s">
        <v>23</v>
      </c>
      <c r="F1635" s="11">
        <v>45713.0</v>
      </c>
      <c r="G1635" s="12">
        <f t="shared" si="1"/>
        <v>2</v>
      </c>
      <c r="H1635" s="10"/>
      <c r="I1635" s="10" t="str">
        <f>IFNA(VLOOKUP($H1635,'Промокоды'!$A$2:$B$115,2,0),"")</f>
        <v/>
      </c>
      <c r="J1635" s="10" t="str">
        <f>IFNA(VLOOKUP($I1635,'Промокоды'!$E$2:$F$8,2,0),"")</f>
        <v/>
      </c>
      <c r="K1635" s="10" t="str">
        <f>IFNA(VLOOKUP($H1635,'Промокоды'!$A$2:$C$115,3,0),"")</f>
        <v/>
      </c>
      <c r="L1635" s="13">
        <f t="shared" si="2"/>
        <v>0</v>
      </c>
      <c r="M1635" s="14">
        <v>1000.0</v>
      </c>
      <c r="N1635" s="14">
        <f t="shared" si="3"/>
        <v>1000</v>
      </c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</row>
    <row r="1636" ht="15.75" customHeight="1">
      <c r="A1636" s="10">
        <v>1635.0</v>
      </c>
      <c r="B1636" s="10" t="s">
        <v>15</v>
      </c>
      <c r="C1636" s="10" t="str">
        <f>VLOOKUP($E1636,'Определяем вид'!$A$2:$B$16,2,0)</f>
        <v>Услуга</v>
      </c>
      <c r="D1636" s="10" t="s">
        <v>16</v>
      </c>
      <c r="E1636" s="10" t="s">
        <v>18</v>
      </c>
      <c r="F1636" s="11">
        <v>45713.0</v>
      </c>
      <c r="G1636" s="12">
        <f t="shared" si="1"/>
        <v>2</v>
      </c>
      <c r="H1636" s="10"/>
      <c r="I1636" s="10" t="str">
        <f>IFNA(VLOOKUP($H1636,'Промокоды'!$A$2:$B$115,2,0),"")</f>
        <v/>
      </c>
      <c r="J1636" s="10" t="str">
        <f>IFNA(VLOOKUP($I1636,'Промокоды'!$E$2:$F$8,2,0),"")</f>
        <v/>
      </c>
      <c r="K1636" s="10" t="str">
        <f>IFNA(VLOOKUP($H1636,'Промокоды'!$A$2:$C$115,3,0),"")</f>
        <v/>
      </c>
      <c r="L1636" s="13">
        <f t="shared" si="2"/>
        <v>0</v>
      </c>
      <c r="M1636" s="14">
        <v>3500.0</v>
      </c>
      <c r="N1636" s="14">
        <f t="shared" si="3"/>
        <v>3500</v>
      </c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</row>
    <row r="1637" ht="15.75" customHeight="1">
      <c r="A1637" s="10">
        <v>1636.0</v>
      </c>
      <c r="B1637" s="10" t="s">
        <v>15</v>
      </c>
      <c r="C1637" s="10" t="str">
        <f>VLOOKUP($E1637,'Определяем вид'!$A$2:$B$16,2,0)</f>
        <v>Услуга</v>
      </c>
      <c r="D1637" s="10" t="s">
        <v>16</v>
      </c>
      <c r="E1637" s="10" t="s">
        <v>17</v>
      </c>
      <c r="F1637" s="11">
        <v>45713.0</v>
      </c>
      <c r="G1637" s="12">
        <f t="shared" si="1"/>
        <v>2</v>
      </c>
      <c r="H1637" s="10"/>
      <c r="I1637" s="10" t="str">
        <f>IFNA(VLOOKUP($H1637,'Промокоды'!$A$2:$B$115,2,0),"")</f>
        <v/>
      </c>
      <c r="J1637" s="10" t="str">
        <f>IFNA(VLOOKUP($I1637,'Промокоды'!$E$2:$F$8,2,0),"")</f>
        <v/>
      </c>
      <c r="K1637" s="10" t="str">
        <f>IFNA(VLOOKUP($H1637,'Промокоды'!$A$2:$C$115,3,0),"")</f>
        <v/>
      </c>
      <c r="L1637" s="13">
        <f t="shared" si="2"/>
        <v>0</v>
      </c>
      <c r="M1637" s="14">
        <v>4500.0</v>
      </c>
      <c r="N1637" s="14">
        <f t="shared" si="3"/>
        <v>4500</v>
      </c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</row>
    <row r="1638" ht="15.75" customHeight="1">
      <c r="A1638" s="10">
        <v>1637.0</v>
      </c>
      <c r="B1638" s="10" t="s">
        <v>25</v>
      </c>
      <c r="C1638" s="10" t="str">
        <f>VLOOKUP($E1638,'Определяем вид'!$A$2:$B$16,2,0)</f>
        <v>Товар</v>
      </c>
      <c r="D1638" s="10" t="s">
        <v>16</v>
      </c>
      <c r="E1638" s="10" t="s">
        <v>30</v>
      </c>
      <c r="F1638" s="11">
        <v>45713.0</v>
      </c>
      <c r="G1638" s="12">
        <f t="shared" si="1"/>
        <v>2</v>
      </c>
      <c r="H1638" s="10"/>
      <c r="I1638" s="10" t="str">
        <f>IFNA(VLOOKUP($H1638,'Промокоды'!$A$2:$B$115,2,0),"")</f>
        <v/>
      </c>
      <c r="J1638" s="10" t="str">
        <f>IFNA(VLOOKUP($I1638,'Промокоды'!$E$2:$F$8,2,0),"")</f>
        <v/>
      </c>
      <c r="K1638" s="10" t="str">
        <f>IFNA(VLOOKUP($H1638,'Промокоды'!$A$2:$C$115,3,0),"")</f>
        <v/>
      </c>
      <c r="L1638" s="13">
        <f t="shared" si="2"/>
        <v>0</v>
      </c>
      <c r="M1638" s="14">
        <v>300.0</v>
      </c>
      <c r="N1638" s="14">
        <f t="shared" si="3"/>
        <v>300</v>
      </c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</row>
    <row r="1639" ht="15.75" customHeight="1">
      <c r="A1639" s="10">
        <v>1638.0</v>
      </c>
      <c r="B1639" s="10" t="s">
        <v>15</v>
      </c>
      <c r="C1639" s="10" t="str">
        <f>VLOOKUP($E1639,'Определяем вид'!$A$2:$B$16,2,0)</f>
        <v>Услуга</v>
      </c>
      <c r="D1639" s="10" t="s">
        <v>16</v>
      </c>
      <c r="E1639" s="10" t="s">
        <v>21</v>
      </c>
      <c r="F1639" s="11">
        <v>45713.0</v>
      </c>
      <c r="G1639" s="12">
        <f t="shared" si="1"/>
        <v>2</v>
      </c>
      <c r="H1639" s="10"/>
      <c r="I1639" s="10" t="str">
        <f>IFNA(VLOOKUP($H1639,'Промокоды'!$A$2:$B$115,2,0),"")</f>
        <v/>
      </c>
      <c r="J1639" s="10" t="str">
        <f>IFNA(VLOOKUP($I1639,'Промокоды'!$E$2:$F$8,2,0),"")</f>
        <v/>
      </c>
      <c r="K1639" s="10" t="str">
        <f>IFNA(VLOOKUP($H1639,'Промокоды'!$A$2:$C$115,3,0),"")</f>
        <v/>
      </c>
      <c r="L1639" s="13">
        <f t="shared" si="2"/>
        <v>0</v>
      </c>
      <c r="M1639" s="14">
        <v>5500.0</v>
      </c>
      <c r="N1639" s="14">
        <f t="shared" si="3"/>
        <v>5500</v>
      </c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</row>
    <row r="1640" ht="15.75" customHeight="1">
      <c r="A1640" s="10">
        <v>1639.0</v>
      </c>
      <c r="B1640" s="10" t="s">
        <v>15</v>
      </c>
      <c r="C1640" s="10" t="str">
        <f>VLOOKUP($E1640,'Определяем вид'!$A$2:$B$16,2,0)</f>
        <v>Услуга</v>
      </c>
      <c r="D1640" s="10" t="s">
        <v>16</v>
      </c>
      <c r="E1640" s="10" t="s">
        <v>17</v>
      </c>
      <c r="F1640" s="11">
        <v>45713.0</v>
      </c>
      <c r="G1640" s="12">
        <f t="shared" si="1"/>
        <v>2</v>
      </c>
      <c r="H1640" s="10"/>
      <c r="I1640" s="10" t="str">
        <f>IFNA(VLOOKUP($H1640,'Промокоды'!$A$2:$B$115,2,0),"")</f>
        <v/>
      </c>
      <c r="J1640" s="10" t="str">
        <f>IFNA(VLOOKUP($I1640,'Промокоды'!$E$2:$F$8,2,0),"")</f>
        <v/>
      </c>
      <c r="K1640" s="10" t="str">
        <f>IFNA(VLOOKUP($H1640,'Промокоды'!$A$2:$C$115,3,0),"")</f>
        <v/>
      </c>
      <c r="L1640" s="13">
        <f t="shared" si="2"/>
        <v>0</v>
      </c>
      <c r="M1640" s="14">
        <v>4500.0</v>
      </c>
      <c r="N1640" s="14">
        <f t="shared" si="3"/>
        <v>4500</v>
      </c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</row>
    <row r="1641" ht="15.75" customHeight="1">
      <c r="A1641" s="10">
        <v>1640.0</v>
      </c>
      <c r="B1641" s="10" t="s">
        <v>25</v>
      </c>
      <c r="C1641" s="10" t="str">
        <f>VLOOKUP($E1641,'Определяем вид'!$A$2:$B$16,2,0)</f>
        <v>Товар</v>
      </c>
      <c r="D1641" s="10" t="s">
        <v>16</v>
      </c>
      <c r="E1641" s="10" t="s">
        <v>33</v>
      </c>
      <c r="F1641" s="11">
        <v>45713.0</v>
      </c>
      <c r="G1641" s="12">
        <f t="shared" si="1"/>
        <v>2</v>
      </c>
      <c r="H1641" s="10"/>
      <c r="I1641" s="10" t="str">
        <f>IFNA(VLOOKUP($H1641,'Промокоды'!$A$2:$B$115,2,0),"")</f>
        <v/>
      </c>
      <c r="J1641" s="10" t="str">
        <f>IFNA(VLOOKUP($I1641,'Промокоды'!$E$2:$F$8,2,0),"")</f>
        <v/>
      </c>
      <c r="K1641" s="10" t="str">
        <f>IFNA(VLOOKUP($H1641,'Промокоды'!$A$2:$C$115,3,0),"")</f>
        <v/>
      </c>
      <c r="L1641" s="13">
        <f t="shared" si="2"/>
        <v>0</v>
      </c>
      <c r="M1641" s="14">
        <v>1000.0</v>
      </c>
      <c r="N1641" s="14">
        <f t="shared" si="3"/>
        <v>1000</v>
      </c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</row>
    <row r="1642" ht="15.75" customHeight="1">
      <c r="A1642" s="10">
        <v>1641.0</v>
      </c>
      <c r="B1642" s="10" t="s">
        <v>15</v>
      </c>
      <c r="C1642" s="10" t="str">
        <f>VLOOKUP($E1642,'Определяем вид'!$A$2:$B$16,2,0)</f>
        <v>Услуга</v>
      </c>
      <c r="D1642" s="10" t="s">
        <v>16</v>
      </c>
      <c r="E1642" s="10" t="s">
        <v>21</v>
      </c>
      <c r="F1642" s="11">
        <v>45713.0</v>
      </c>
      <c r="G1642" s="12">
        <f t="shared" si="1"/>
        <v>2</v>
      </c>
      <c r="H1642" s="10"/>
      <c r="I1642" s="10" t="str">
        <f>IFNA(VLOOKUP($H1642,'Промокоды'!$A$2:$B$115,2,0),"")</f>
        <v/>
      </c>
      <c r="J1642" s="10" t="str">
        <f>IFNA(VLOOKUP($I1642,'Промокоды'!$E$2:$F$8,2,0),"")</f>
        <v/>
      </c>
      <c r="K1642" s="10" t="str">
        <f>IFNA(VLOOKUP($H1642,'Промокоды'!$A$2:$C$115,3,0),"")</f>
        <v/>
      </c>
      <c r="L1642" s="13">
        <f t="shared" si="2"/>
        <v>0</v>
      </c>
      <c r="M1642" s="14">
        <v>5500.0</v>
      </c>
      <c r="N1642" s="14">
        <f t="shared" si="3"/>
        <v>5500</v>
      </c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</row>
    <row r="1643" ht="15.75" customHeight="1">
      <c r="A1643" s="10">
        <v>1642.0</v>
      </c>
      <c r="B1643" s="10" t="s">
        <v>15</v>
      </c>
      <c r="C1643" s="10" t="str">
        <f>VLOOKUP($E1643,'Определяем вид'!$A$2:$B$16,2,0)</f>
        <v>Услуга</v>
      </c>
      <c r="D1643" s="10" t="s">
        <v>19</v>
      </c>
      <c r="E1643" s="10" t="s">
        <v>17</v>
      </c>
      <c r="F1643" s="11">
        <v>45713.0</v>
      </c>
      <c r="G1643" s="12">
        <f t="shared" si="1"/>
        <v>2</v>
      </c>
      <c r="H1643" s="10"/>
      <c r="I1643" s="10" t="str">
        <f>IFNA(VLOOKUP($H1643,'Промокоды'!$A$2:$B$115,2,0),"")</f>
        <v/>
      </c>
      <c r="J1643" s="10" t="str">
        <f>IFNA(VLOOKUP($I1643,'Промокоды'!$E$2:$F$8,2,0),"")</f>
        <v/>
      </c>
      <c r="K1643" s="10" t="str">
        <f>IFNA(VLOOKUP($H1643,'Промокоды'!$A$2:$C$115,3,0),"")</f>
        <v/>
      </c>
      <c r="L1643" s="13">
        <f t="shared" si="2"/>
        <v>0</v>
      </c>
      <c r="M1643" s="14">
        <v>4500.0</v>
      </c>
      <c r="N1643" s="14">
        <f t="shared" si="3"/>
        <v>4500</v>
      </c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</row>
    <row r="1644" ht="15.75" customHeight="1">
      <c r="A1644" s="10">
        <v>1643.0</v>
      </c>
      <c r="B1644" s="10" t="s">
        <v>15</v>
      </c>
      <c r="C1644" s="10" t="str">
        <f>VLOOKUP($E1644,'Определяем вид'!$A$2:$B$16,2,0)</f>
        <v>Услуга</v>
      </c>
      <c r="D1644" s="10" t="s">
        <v>16</v>
      </c>
      <c r="E1644" s="10" t="s">
        <v>17</v>
      </c>
      <c r="F1644" s="11">
        <v>45713.0</v>
      </c>
      <c r="G1644" s="12">
        <f t="shared" si="1"/>
        <v>2</v>
      </c>
      <c r="H1644" s="10"/>
      <c r="I1644" s="10" t="str">
        <f>IFNA(VLOOKUP($H1644,'Промокоды'!$A$2:$B$115,2,0),"")</f>
        <v/>
      </c>
      <c r="J1644" s="10" t="str">
        <f>IFNA(VLOOKUP($I1644,'Промокоды'!$E$2:$F$8,2,0),"")</f>
        <v/>
      </c>
      <c r="K1644" s="10" t="str">
        <f>IFNA(VLOOKUP($H1644,'Промокоды'!$A$2:$C$115,3,0),"")</f>
        <v/>
      </c>
      <c r="L1644" s="13">
        <f t="shared" si="2"/>
        <v>0</v>
      </c>
      <c r="M1644" s="14">
        <v>4500.0</v>
      </c>
      <c r="N1644" s="14">
        <f t="shared" si="3"/>
        <v>4500</v>
      </c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</row>
    <row r="1645" ht="15.75" customHeight="1">
      <c r="A1645" s="10">
        <v>1644.0</v>
      </c>
      <c r="B1645" s="10" t="s">
        <v>15</v>
      </c>
      <c r="C1645" s="10" t="str">
        <f>VLOOKUP($E1645,'Определяем вид'!$A$2:$B$16,2,0)</f>
        <v>Услуга</v>
      </c>
      <c r="D1645" s="10" t="s">
        <v>16</v>
      </c>
      <c r="E1645" s="10" t="s">
        <v>17</v>
      </c>
      <c r="F1645" s="11">
        <v>45713.0</v>
      </c>
      <c r="G1645" s="12">
        <f t="shared" si="1"/>
        <v>2</v>
      </c>
      <c r="H1645" s="10"/>
      <c r="I1645" s="10" t="str">
        <f>IFNA(VLOOKUP($H1645,'Промокоды'!$A$2:$B$115,2,0),"")</f>
        <v/>
      </c>
      <c r="J1645" s="10" t="str">
        <f>IFNA(VLOOKUP($I1645,'Промокоды'!$E$2:$F$8,2,0),"")</f>
        <v/>
      </c>
      <c r="K1645" s="10" t="str">
        <f>IFNA(VLOOKUP($H1645,'Промокоды'!$A$2:$C$115,3,0),"")</f>
        <v/>
      </c>
      <c r="L1645" s="13">
        <f t="shared" si="2"/>
        <v>0</v>
      </c>
      <c r="M1645" s="14">
        <v>4500.0</v>
      </c>
      <c r="N1645" s="14">
        <f t="shared" si="3"/>
        <v>4500</v>
      </c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</row>
    <row r="1646" ht="15.75" customHeight="1">
      <c r="A1646" s="10">
        <v>1645.0</v>
      </c>
      <c r="B1646" s="10" t="s">
        <v>15</v>
      </c>
      <c r="C1646" s="10" t="str">
        <f>VLOOKUP($E1646,'Определяем вид'!$A$2:$B$16,2,0)</f>
        <v>Услуга</v>
      </c>
      <c r="D1646" s="10" t="s">
        <v>19</v>
      </c>
      <c r="E1646" s="10" t="s">
        <v>21</v>
      </c>
      <c r="F1646" s="11">
        <v>45713.0</v>
      </c>
      <c r="G1646" s="12">
        <f t="shared" si="1"/>
        <v>2</v>
      </c>
      <c r="H1646" s="10"/>
      <c r="I1646" s="10" t="str">
        <f>IFNA(VLOOKUP($H1646,'Промокоды'!$A$2:$B$115,2,0),"")</f>
        <v/>
      </c>
      <c r="J1646" s="10" t="str">
        <f>IFNA(VLOOKUP($I1646,'Промокоды'!$E$2:$F$8,2,0),"")</f>
        <v/>
      </c>
      <c r="K1646" s="10" t="str">
        <f>IFNA(VLOOKUP($H1646,'Промокоды'!$A$2:$C$115,3,0),"")</f>
        <v/>
      </c>
      <c r="L1646" s="13">
        <f t="shared" si="2"/>
        <v>0</v>
      </c>
      <c r="M1646" s="14">
        <v>5500.0</v>
      </c>
      <c r="N1646" s="14">
        <f t="shared" si="3"/>
        <v>5500</v>
      </c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</row>
    <row r="1647" ht="15.75" customHeight="1">
      <c r="A1647" s="10">
        <v>1646.0</v>
      </c>
      <c r="B1647" s="10" t="s">
        <v>15</v>
      </c>
      <c r="C1647" s="10" t="str">
        <f>VLOOKUP($E1647,'Определяем вид'!$A$2:$B$16,2,0)</f>
        <v>Услуга</v>
      </c>
      <c r="D1647" s="10" t="s">
        <v>19</v>
      </c>
      <c r="E1647" s="10" t="s">
        <v>18</v>
      </c>
      <c r="F1647" s="11">
        <v>45713.0</v>
      </c>
      <c r="G1647" s="12">
        <f t="shared" si="1"/>
        <v>2</v>
      </c>
      <c r="H1647" s="10" t="s">
        <v>97</v>
      </c>
      <c r="I1647" s="10">
        <f>IFNA(VLOOKUP($H1647,'Промокоды'!$A$2:$B$115,2,0),"")</f>
        <v>5</v>
      </c>
      <c r="J1647" s="10" t="str">
        <f>IFNA(VLOOKUP($I1647,'Промокоды'!$E$2:$F$8,2,0),"")</f>
        <v>Посты в VK</v>
      </c>
      <c r="K1647" s="10">
        <f>IFNA(VLOOKUP($H1647,'Промокоды'!$A$2:$C$115,3,0),"")</f>
        <v>0.15</v>
      </c>
      <c r="L1647" s="13">
        <f t="shared" si="2"/>
        <v>525</v>
      </c>
      <c r="M1647" s="14">
        <v>3500.0</v>
      </c>
      <c r="N1647" s="14">
        <f t="shared" si="3"/>
        <v>2975</v>
      </c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</row>
    <row r="1648" ht="15.75" customHeight="1">
      <c r="A1648" s="10">
        <v>1647.0</v>
      </c>
      <c r="B1648" s="10" t="s">
        <v>15</v>
      </c>
      <c r="C1648" s="10" t="str">
        <f>VLOOKUP($E1648,'Определяем вид'!$A$2:$B$16,2,0)</f>
        <v>Услуга</v>
      </c>
      <c r="D1648" s="10" t="s">
        <v>16</v>
      </c>
      <c r="E1648" s="10" t="s">
        <v>21</v>
      </c>
      <c r="F1648" s="11">
        <v>45713.0</v>
      </c>
      <c r="G1648" s="12">
        <f t="shared" si="1"/>
        <v>2</v>
      </c>
      <c r="H1648" s="10"/>
      <c r="I1648" s="10" t="str">
        <f>IFNA(VLOOKUP($H1648,'Промокоды'!$A$2:$B$115,2,0),"")</f>
        <v/>
      </c>
      <c r="J1648" s="10" t="str">
        <f>IFNA(VLOOKUP($I1648,'Промокоды'!$E$2:$F$8,2,0),"")</f>
        <v/>
      </c>
      <c r="K1648" s="10" t="str">
        <f>IFNA(VLOOKUP($H1648,'Промокоды'!$A$2:$C$115,3,0),"")</f>
        <v/>
      </c>
      <c r="L1648" s="13">
        <f t="shared" si="2"/>
        <v>0</v>
      </c>
      <c r="M1648" s="14">
        <v>5500.0</v>
      </c>
      <c r="N1648" s="14">
        <f t="shared" si="3"/>
        <v>5500</v>
      </c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</row>
    <row r="1649" ht="15.75" customHeight="1">
      <c r="A1649" s="10">
        <v>1648.0</v>
      </c>
      <c r="B1649" s="10" t="s">
        <v>15</v>
      </c>
      <c r="C1649" s="10" t="str">
        <f>VLOOKUP($E1649,'Определяем вид'!$A$2:$B$16,2,0)</f>
        <v>Товар</v>
      </c>
      <c r="D1649" s="10" t="s">
        <v>19</v>
      </c>
      <c r="E1649" s="10" t="s">
        <v>23</v>
      </c>
      <c r="F1649" s="11">
        <v>45714.0</v>
      </c>
      <c r="G1649" s="12">
        <f t="shared" si="1"/>
        <v>2</v>
      </c>
      <c r="H1649" s="10"/>
      <c r="I1649" s="10" t="str">
        <f>IFNA(VLOOKUP($H1649,'Промокоды'!$A$2:$B$115,2,0),"")</f>
        <v/>
      </c>
      <c r="J1649" s="10" t="str">
        <f>IFNA(VLOOKUP($I1649,'Промокоды'!$E$2:$F$8,2,0),"")</f>
        <v/>
      </c>
      <c r="K1649" s="10" t="str">
        <f>IFNA(VLOOKUP($H1649,'Промокоды'!$A$2:$C$115,3,0),"")</f>
        <v/>
      </c>
      <c r="L1649" s="13">
        <f t="shared" si="2"/>
        <v>0</v>
      </c>
      <c r="M1649" s="14">
        <v>1000.0</v>
      </c>
      <c r="N1649" s="14">
        <f t="shared" si="3"/>
        <v>1000</v>
      </c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</row>
    <row r="1650" ht="15.75" customHeight="1">
      <c r="A1650" s="10">
        <v>1649.0</v>
      </c>
      <c r="B1650" s="10" t="s">
        <v>25</v>
      </c>
      <c r="C1650" s="10" t="str">
        <f>VLOOKUP($E1650,'Определяем вид'!$A$2:$B$16,2,0)</f>
        <v>Товар</v>
      </c>
      <c r="D1650" s="10" t="s">
        <v>16</v>
      </c>
      <c r="E1650" s="10" t="s">
        <v>35</v>
      </c>
      <c r="F1650" s="11">
        <v>45714.0</v>
      </c>
      <c r="G1650" s="12">
        <f t="shared" si="1"/>
        <v>2</v>
      </c>
      <c r="H1650" s="10"/>
      <c r="I1650" s="10" t="str">
        <f>IFNA(VLOOKUP($H1650,'Промокоды'!$A$2:$B$115,2,0),"")</f>
        <v/>
      </c>
      <c r="J1650" s="10" t="str">
        <f>IFNA(VLOOKUP($I1650,'Промокоды'!$E$2:$F$8,2,0),"")</f>
        <v/>
      </c>
      <c r="K1650" s="10" t="str">
        <f>IFNA(VLOOKUP($H1650,'Промокоды'!$A$2:$C$115,3,0),"")</f>
        <v/>
      </c>
      <c r="L1650" s="13">
        <f t="shared" si="2"/>
        <v>0</v>
      </c>
      <c r="M1650" s="14">
        <v>500.0</v>
      </c>
      <c r="N1650" s="14">
        <f t="shared" si="3"/>
        <v>500</v>
      </c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</row>
    <row r="1651" ht="15.75" customHeight="1">
      <c r="A1651" s="10">
        <v>1650.0</v>
      </c>
      <c r="B1651" s="10" t="s">
        <v>25</v>
      </c>
      <c r="C1651" s="10" t="str">
        <f>VLOOKUP($E1651,'Определяем вид'!$A$2:$B$16,2,0)</f>
        <v>Товар</v>
      </c>
      <c r="D1651" s="10" t="s">
        <v>16</v>
      </c>
      <c r="E1651" s="10" t="s">
        <v>30</v>
      </c>
      <c r="F1651" s="11">
        <v>45714.0</v>
      </c>
      <c r="G1651" s="12">
        <f t="shared" si="1"/>
        <v>2</v>
      </c>
      <c r="H1651" s="10"/>
      <c r="I1651" s="10" t="str">
        <f>IFNA(VLOOKUP($H1651,'Промокоды'!$A$2:$B$115,2,0),"")</f>
        <v/>
      </c>
      <c r="J1651" s="10" t="str">
        <f>IFNA(VLOOKUP($I1651,'Промокоды'!$E$2:$F$8,2,0),"")</f>
        <v/>
      </c>
      <c r="K1651" s="10" t="str">
        <f>IFNA(VLOOKUP($H1651,'Промокоды'!$A$2:$C$115,3,0),"")</f>
        <v/>
      </c>
      <c r="L1651" s="13">
        <f t="shared" si="2"/>
        <v>0</v>
      </c>
      <c r="M1651" s="14">
        <v>300.0</v>
      </c>
      <c r="N1651" s="14">
        <f t="shared" si="3"/>
        <v>300</v>
      </c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</row>
    <row r="1652" ht="15.75" customHeight="1">
      <c r="A1652" s="10">
        <v>1651.0</v>
      </c>
      <c r="B1652" s="10" t="s">
        <v>15</v>
      </c>
      <c r="C1652" s="10" t="str">
        <f>VLOOKUP($E1652,'Определяем вид'!$A$2:$B$16,2,0)</f>
        <v>Услуга</v>
      </c>
      <c r="D1652" s="10" t="s">
        <v>16</v>
      </c>
      <c r="E1652" s="10" t="s">
        <v>21</v>
      </c>
      <c r="F1652" s="11">
        <v>45714.0</v>
      </c>
      <c r="G1652" s="12">
        <f t="shared" si="1"/>
        <v>2</v>
      </c>
      <c r="H1652" s="10"/>
      <c r="I1652" s="10" t="str">
        <f>IFNA(VLOOKUP($H1652,'Промокоды'!$A$2:$B$115,2,0),"")</f>
        <v/>
      </c>
      <c r="J1652" s="10" t="str">
        <f>IFNA(VLOOKUP($I1652,'Промокоды'!$E$2:$F$8,2,0),"")</f>
        <v/>
      </c>
      <c r="K1652" s="10" t="str">
        <f>IFNA(VLOOKUP($H1652,'Промокоды'!$A$2:$C$115,3,0),"")</f>
        <v/>
      </c>
      <c r="L1652" s="13">
        <f t="shared" si="2"/>
        <v>0</v>
      </c>
      <c r="M1652" s="14">
        <v>5500.0</v>
      </c>
      <c r="N1652" s="14">
        <f t="shared" si="3"/>
        <v>5500</v>
      </c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</row>
    <row r="1653" ht="15.75" customHeight="1">
      <c r="A1653" s="10">
        <v>1652.0</v>
      </c>
      <c r="B1653" s="10" t="s">
        <v>15</v>
      </c>
      <c r="C1653" s="10" t="str">
        <f>VLOOKUP($E1653,'Определяем вид'!$A$2:$B$16,2,0)</f>
        <v>Услуга</v>
      </c>
      <c r="D1653" s="16" t="s">
        <v>16</v>
      </c>
      <c r="E1653" s="10" t="s">
        <v>18</v>
      </c>
      <c r="F1653" s="11">
        <v>45714.0</v>
      </c>
      <c r="G1653" s="12">
        <f t="shared" si="1"/>
        <v>2</v>
      </c>
      <c r="H1653" s="10"/>
      <c r="I1653" s="10" t="str">
        <f>IFNA(VLOOKUP($H1653,'Промокоды'!$A$2:$B$115,2,0),"")</f>
        <v/>
      </c>
      <c r="J1653" s="10" t="str">
        <f>IFNA(VLOOKUP($I1653,'Промокоды'!$E$2:$F$8,2,0),"")</f>
        <v/>
      </c>
      <c r="K1653" s="10" t="str">
        <f>IFNA(VLOOKUP($H1653,'Промокоды'!$A$2:$C$115,3,0),"")</f>
        <v/>
      </c>
      <c r="L1653" s="13">
        <f t="shared" si="2"/>
        <v>0</v>
      </c>
      <c r="M1653" s="14">
        <v>3500.0</v>
      </c>
      <c r="N1653" s="14">
        <f t="shared" si="3"/>
        <v>3500</v>
      </c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</row>
    <row r="1654" ht="15.75" customHeight="1">
      <c r="A1654" s="10">
        <v>1653.0</v>
      </c>
      <c r="B1654" s="10" t="s">
        <v>15</v>
      </c>
      <c r="C1654" s="10" t="str">
        <f>VLOOKUP($E1654,'Определяем вид'!$A$2:$B$16,2,0)</f>
        <v>Товар</v>
      </c>
      <c r="D1654" s="10" t="s">
        <v>16</v>
      </c>
      <c r="E1654" s="10" t="s">
        <v>23</v>
      </c>
      <c r="F1654" s="11">
        <v>45714.0</v>
      </c>
      <c r="G1654" s="12">
        <f t="shared" si="1"/>
        <v>2</v>
      </c>
      <c r="H1654" s="10"/>
      <c r="I1654" s="10" t="str">
        <f>IFNA(VLOOKUP($H1654,'Промокоды'!$A$2:$B$115,2,0),"")</f>
        <v/>
      </c>
      <c r="J1654" s="10" t="str">
        <f>IFNA(VLOOKUP($I1654,'Промокоды'!$E$2:$F$8,2,0),"")</f>
        <v/>
      </c>
      <c r="K1654" s="10" t="str">
        <f>IFNA(VLOOKUP($H1654,'Промокоды'!$A$2:$C$115,3,0),"")</f>
        <v/>
      </c>
      <c r="L1654" s="13">
        <f t="shared" si="2"/>
        <v>0</v>
      </c>
      <c r="M1654" s="14">
        <v>1000.0</v>
      </c>
      <c r="N1654" s="14">
        <f t="shared" si="3"/>
        <v>1000</v>
      </c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</row>
    <row r="1655" ht="15.75" customHeight="1">
      <c r="A1655" s="10">
        <v>1654.0</v>
      </c>
      <c r="B1655" s="10" t="s">
        <v>15</v>
      </c>
      <c r="C1655" s="10" t="str">
        <f>VLOOKUP($E1655,'Определяем вид'!$A$2:$B$16,2,0)</f>
        <v>Услуга</v>
      </c>
      <c r="D1655" s="16" t="s">
        <v>16</v>
      </c>
      <c r="E1655" s="10" t="s">
        <v>21</v>
      </c>
      <c r="F1655" s="11">
        <v>45714.0</v>
      </c>
      <c r="G1655" s="12">
        <f t="shared" si="1"/>
        <v>2</v>
      </c>
      <c r="H1655" s="10"/>
      <c r="I1655" s="10" t="str">
        <f>IFNA(VLOOKUP($H1655,'Промокоды'!$A$2:$B$115,2,0),"")</f>
        <v/>
      </c>
      <c r="J1655" s="10" t="str">
        <f>IFNA(VLOOKUP($I1655,'Промокоды'!$E$2:$F$8,2,0),"")</f>
        <v/>
      </c>
      <c r="K1655" s="10" t="str">
        <f>IFNA(VLOOKUP($H1655,'Промокоды'!$A$2:$C$115,3,0),"")</f>
        <v/>
      </c>
      <c r="L1655" s="13">
        <f t="shared" si="2"/>
        <v>0</v>
      </c>
      <c r="M1655" s="14">
        <v>5500.0</v>
      </c>
      <c r="N1655" s="14">
        <f t="shared" si="3"/>
        <v>5500</v>
      </c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</row>
    <row r="1656" ht="15.75" customHeight="1">
      <c r="A1656" s="10">
        <v>1655.0</v>
      </c>
      <c r="B1656" s="10" t="s">
        <v>15</v>
      </c>
      <c r="C1656" s="10" t="str">
        <f>VLOOKUP($E1656,'Определяем вид'!$A$2:$B$16,2,0)</f>
        <v>Услуга</v>
      </c>
      <c r="D1656" s="10" t="s">
        <v>16</v>
      </c>
      <c r="E1656" s="10" t="s">
        <v>18</v>
      </c>
      <c r="F1656" s="11">
        <v>45714.0</v>
      </c>
      <c r="G1656" s="12">
        <f t="shared" si="1"/>
        <v>2</v>
      </c>
      <c r="H1656" s="10"/>
      <c r="I1656" s="10" t="str">
        <f>IFNA(VLOOKUP($H1656,'Промокоды'!$A$2:$B$115,2,0),"")</f>
        <v/>
      </c>
      <c r="J1656" s="10" t="str">
        <f>IFNA(VLOOKUP($I1656,'Промокоды'!$E$2:$F$8,2,0),"")</f>
        <v/>
      </c>
      <c r="K1656" s="10" t="str">
        <f>IFNA(VLOOKUP($H1656,'Промокоды'!$A$2:$C$115,3,0),"")</f>
        <v/>
      </c>
      <c r="L1656" s="13">
        <f t="shared" si="2"/>
        <v>0</v>
      </c>
      <c r="M1656" s="14">
        <v>3500.0</v>
      </c>
      <c r="N1656" s="14">
        <f t="shared" si="3"/>
        <v>3500</v>
      </c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</row>
    <row r="1657" ht="15.75" customHeight="1">
      <c r="A1657" s="10">
        <v>1656.0</v>
      </c>
      <c r="B1657" s="10" t="s">
        <v>15</v>
      </c>
      <c r="C1657" s="10" t="str">
        <f>VLOOKUP($E1657,'Определяем вид'!$A$2:$B$16,2,0)</f>
        <v>Услуга</v>
      </c>
      <c r="D1657" s="10" t="s">
        <v>16</v>
      </c>
      <c r="E1657" s="10" t="s">
        <v>21</v>
      </c>
      <c r="F1657" s="11">
        <v>45714.0</v>
      </c>
      <c r="G1657" s="12">
        <f t="shared" si="1"/>
        <v>2</v>
      </c>
      <c r="H1657" s="10"/>
      <c r="I1657" s="10" t="str">
        <f>IFNA(VLOOKUP($H1657,'Промокоды'!$A$2:$B$115,2,0),"")</f>
        <v/>
      </c>
      <c r="J1657" s="10" t="str">
        <f>IFNA(VLOOKUP($I1657,'Промокоды'!$E$2:$F$8,2,0),"")</f>
        <v/>
      </c>
      <c r="K1657" s="10" t="str">
        <f>IFNA(VLOOKUP($H1657,'Промокоды'!$A$2:$C$115,3,0),"")</f>
        <v/>
      </c>
      <c r="L1657" s="13">
        <f t="shared" si="2"/>
        <v>0</v>
      </c>
      <c r="M1657" s="14">
        <v>5500.0</v>
      </c>
      <c r="N1657" s="14">
        <f t="shared" si="3"/>
        <v>5500</v>
      </c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</row>
    <row r="1658" ht="15.75" customHeight="1">
      <c r="A1658" s="10">
        <v>1657.0</v>
      </c>
      <c r="B1658" s="10" t="s">
        <v>15</v>
      </c>
      <c r="C1658" s="10" t="str">
        <f>VLOOKUP($E1658,'Определяем вид'!$A$2:$B$16,2,0)</f>
        <v>Товар</v>
      </c>
      <c r="D1658" s="16" t="s">
        <v>16</v>
      </c>
      <c r="E1658" s="10" t="s">
        <v>28</v>
      </c>
      <c r="F1658" s="11">
        <v>45714.0</v>
      </c>
      <c r="G1658" s="12">
        <f t="shared" si="1"/>
        <v>2</v>
      </c>
      <c r="H1658" s="10" t="s">
        <v>98</v>
      </c>
      <c r="I1658" s="10">
        <f>IFNA(VLOOKUP($H1658,'Промокоды'!$A$2:$B$115,2,0),"")</f>
        <v>1</v>
      </c>
      <c r="J1658" s="10" t="str">
        <f>IFNA(VLOOKUP($I1658,'Промокоды'!$E$2:$F$8,2,0),"")</f>
        <v>Обещаем скидки</v>
      </c>
      <c r="K1658" s="10">
        <f>IFNA(VLOOKUP($H1658,'Промокоды'!$A$2:$C$115,3,0),"")</f>
        <v>0.1</v>
      </c>
      <c r="L1658" s="13">
        <f t="shared" si="2"/>
        <v>30</v>
      </c>
      <c r="M1658" s="14">
        <v>300.0</v>
      </c>
      <c r="N1658" s="14">
        <f t="shared" si="3"/>
        <v>270</v>
      </c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</row>
    <row r="1659" ht="15.75" customHeight="1">
      <c r="A1659" s="10">
        <v>1658.0</v>
      </c>
      <c r="B1659" s="10" t="s">
        <v>15</v>
      </c>
      <c r="C1659" s="10" t="str">
        <f>VLOOKUP($E1659,'Определяем вид'!$A$2:$B$16,2,0)</f>
        <v>Услуга</v>
      </c>
      <c r="D1659" s="10" t="s">
        <v>16</v>
      </c>
      <c r="E1659" s="10" t="s">
        <v>18</v>
      </c>
      <c r="F1659" s="11">
        <v>45714.0</v>
      </c>
      <c r="G1659" s="12">
        <f t="shared" si="1"/>
        <v>2</v>
      </c>
      <c r="H1659" s="10" t="s">
        <v>99</v>
      </c>
      <c r="I1659" s="10">
        <f>IFNA(VLOOKUP($H1659,'Промокоды'!$A$2:$B$115,2,0),"")</f>
        <v>3</v>
      </c>
      <c r="J1659" s="10" t="str">
        <f>IFNA(VLOOKUP($I1659,'Промокоды'!$E$2:$F$8,2,0),"")</f>
        <v>Поисковые запросы в Яндексе</v>
      </c>
      <c r="K1659" s="10">
        <f>IFNA(VLOOKUP($H1659,'Промокоды'!$A$2:$C$115,3,0),"")</f>
        <v>0.05</v>
      </c>
      <c r="L1659" s="13">
        <f t="shared" si="2"/>
        <v>175</v>
      </c>
      <c r="M1659" s="14">
        <v>3500.0</v>
      </c>
      <c r="N1659" s="14">
        <f t="shared" si="3"/>
        <v>3325</v>
      </c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</row>
    <row r="1660" ht="15.75" customHeight="1">
      <c r="A1660" s="10">
        <v>1659.0</v>
      </c>
      <c r="B1660" s="10" t="s">
        <v>15</v>
      </c>
      <c r="C1660" s="10" t="str">
        <f>VLOOKUP($E1660,'Определяем вид'!$A$2:$B$16,2,0)</f>
        <v>Услуга</v>
      </c>
      <c r="D1660" s="16" t="s">
        <v>16</v>
      </c>
      <c r="E1660" s="10" t="s">
        <v>17</v>
      </c>
      <c r="F1660" s="11">
        <v>45714.0</v>
      </c>
      <c r="G1660" s="12">
        <f t="shared" si="1"/>
        <v>2</v>
      </c>
      <c r="H1660" s="10" t="s">
        <v>100</v>
      </c>
      <c r="I1660" s="10">
        <f>IFNA(VLOOKUP($H1660,'Промокоды'!$A$2:$B$115,2,0),"")</f>
        <v>5</v>
      </c>
      <c r="J1660" s="10" t="str">
        <f>IFNA(VLOOKUP($I1660,'Промокоды'!$E$2:$F$8,2,0),"")</f>
        <v>Посты в VK</v>
      </c>
      <c r="K1660" s="10">
        <f>IFNA(VLOOKUP($H1660,'Промокоды'!$A$2:$C$115,3,0),"")</f>
        <v>0.15</v>
      </c>
      <c r="L1660" s="13">
        <f t="shared" si="2"/>
        <v>675</v>
      </c>
      <c r="M1660" s="14">
        <v>4500.0</v>
      </c>
      <c r="N1660" s="14">
        <f t="shared" si="3"/>
        <v>3825</v>
      </c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</row>
    <row r="1661" ht="15.75" customHeight="1">
      <c r="A1661" s="10">
        <v>1660.0</v>
      </c>
      <c r="B1661" s="10" t="s">
        <v>15</v>
      </c>
      <c r="C1661" s="10" t="str">
        <f>VLOOKUP($E1661,'Определяем вид'!$A$2:$B$16,2,0)</f>
        <v>Услуга</v>
      </c>
      <c r="D1661" s="10" t="s">
        <v>16</v>
      </c>
      <c r="E1661" s="10" t="s">
        <v>18</v>
      </c>
      <c r="F1661" s="11">
        <v>45714.0</v>
      </c>
      <c r="G1661" s="12">
        <f t="shared" si="1"/>
        <v>2</v>
      </c>
      <c r="H1661" s="10"/>
      <c r="I1661" s="10" t="str">
        <f>IFNA(VLOOKUP($H1661,'Промокоды'!$A$2:$B$115,2,0),"")</f>
        <v/>
      </c>
      <c r="J1661" s="10" t="str">
        <f>IFNA(VLOOKUP($I1661,'Промокоды'!$E$2:$F$8,2,0),"")</f>
        <v/>
      </c>
      <c r="K1661" s="10" t="str">
        <f>IFNA(VLOOKUP($H1661,'Промокоды'!$A$2:$C$115,3,0),"")</f>
        <v/>
      </c>
      <c r="L1661" s="13">
        <f t="shared" si="2"/>
        <v>0</v>
      </c>
      <c r="M1661" s="14">
        <v>3500.0</v>
      </c>
      <c r="N1661" s="14">
        <f t="shared" si="3"/>
        <v>3500</v>
      </c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</row>
    <row r="1662" ht="15.75" customHeight="1">
      <c r="A1662" s="10">
        <v>1661.0</v>
      </c>
      <c r="B1662" s="10" t="s">
        <v>15</v>
      </c>
      <c r="C1662" s="10" t="str">
        <f>VLOOKUP($E1662,'Определяем вид'!$A$2:$B$16,2,0)</f>
        <v>Услуга</v>
      </c>
      <c r="D1662" s="10" t="s">
        <v>19</v>
      </c>
      <c r="E1662" s="10" t="s">
        <v>21</v>
      </c>
      <c r="F1662" s="11">
        <v>45714.0</v>
      </c>
      <c r="G1662" s="12">
        <f t="shared" si="1"/>
        <v>2</v>
      </c>
      <c r="H1662" s="10"/>
      <c r="I1662" s="10" t="str">
        <f>IFNA(VLOOKUP($H1662,'Промокоды'!$A$2:$B$115,2,0),"")</f>
        <v/>
      </c>
      <c r="J1662" s="10" t="str">
        <f>IFNA(VLOOKUP($I1662,'Промокоды'!$E$2:$F$8,2,0),"")</f>
        <v/>
      </c>
      <c r="K1662" s="10" t="str">
        <f>IFNA(VLOOKUP($H1662,'Промокоды'!$A$2:$C$115,3,0),"")</f>
        <v/>
      </c>
      <c r="L1662" s="13">
        <f t="shared" si="2"/>
        <v>0</v>
      </c>
      <c r="M1662" s="14">
        <v>5500.0</v>
      </c>
      <c r="N1662" s="14">
        <f t="shared" si="3"/>
        <v>5500</v>
      </c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</row>
    <row r="1663" ht="15.75" customHeight="1">
      <c r="A1663" s="10">
        <v>1662.0</v>
      </c>
      <c r="B1663" s="10" t="s">
        <v>25</v>
      </c>
      <c r="C1663" s="10" t="str">
        <f>VLOOKUP($E1663,'Определяем вид'!$A$2:$B$16,2,0)</f>
        <v>Товар</v>
      </c>
      <c r="D1663" s="10" t="s">
        <v>16</v>
      </c>
      <c r="E1663" s="10" t="s">
        <v>30</v>
      </c>
      <c r="F1663" s="11">
        <v>45714.0</v>
      </c>
      <c r="G1663" s="12">
        <f t="shared" si="1"/>
        <v>2</v>
      </c>
      <c r="H1663" s="10"/>
      <c r="I1663" s="10" t="str">
        <f>IFNA(VLOOKUP($H1663,'Промокоды'!$A$2:$B$115,2,0),"")</f>
        <v/>
      </c>
      <c r="J1663" s="10" t="str">
        <f>IFNA(VLOOKUP($I1663,'Промокоды'!$E$2:$F$8,2,0),"")</f>
        <v/>
      </c>
      <c r="K1663" s="10" t="str">
        <f>IFNA(VLOOKUP($H1663,'Промокоды'!$A$2:$C$115,3,0),"")</f>
        <v/>
      </c>
      <c r="L1663" s="13">
        <f t="shared" si="2"/>
        <v>0</v>
      </c>
      <c r="M1663" s="14">
        <v>300.0</v>
      </c>
      <c r="N1663" s="14">
        <f t="shared" si="3"/>
        <v>300</v>
      </c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</row>
    <row r="1664" ht="15.75" customHeight="1">
      <c r="A1664" s="10">
        <v>1663.0</v>
      </c>
      <c r="B1664" s="10" t="s">
        <v>15</v>
      </c>
      <c r="C1664" s="10" t="str">
        <f>VLOOKUP($E1664,'Определяем вид'!$A$2:$B$16,2,0)</f>
        <v>Услуга</v>
      </c>
      <c r="D1664" s="10" t="s">
        <v>19</v>
      </c>
      <c r="E1664" s="10" t="s">
        <v>21</v>
      </c>
      <c r="F1664" s="11">
        <v>45714.0</v>
      </c>
      <c r="G1664" s="12">
        <f t="shared" si="1"/>
        <v>2</v>
      </c>
      <c r="H1664" s="10" t="s">
        <v>101</v>
      </c>
      <c r="I1664" s="10">
        <f>IFNA(VLOOKUP($H1664,'Промокоды'!$A$2:$B$115,2,0),"")</f>
        <v>3</v>
      </c>
      <c r="J1664" s="10" t="str">
        <f>IFNA(VLOOKUP($I1664,'Промокоды'!$E$2:$F$8,2,0),"")</f>
        <v>Поисковые запросы в Яндексе</v>
      </c>
      <c r="K1664" s="10">
        <f>IFNA(VLOOKUP($H1664,'Промокоды'!$A$2:$C$115,3,0),"")</f>
        <v>0.05</v>
      </c>
      <c r="L1664" s="13">
        <f t="shared" si="2"/>
        <v>275</v>
      </c>
      <c r="M1664" s="14">
        <v>5500.0</v>
      </c>
      <c r="N1664" s="14">
        <f t="shared" si="3"/>
        <v>5225</v>
      </c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</row>
    <row r="1665" ht="15.75" customHeight="1">
      <c r="A1665" s="10">
        <v>1664.0</v>
      </c>
      <c r="B1665" s="10" t="s">
        <v>15</v>
      </c>
      <c r="C1665" s="10" t="str">
        <f>VLOOKUP($E1665,'Определяем вид'!$A$2:$B$16,2,0)</f>
        <v>Услуга</v>
      </c>
      <c r="D1665" s="10" t="s">
        <v>19</v>
      </c>
      <c r="E1665" s="10" t="s">
        <v>18</v>
      </c>
      <c r="F1665" s="11">
        <v>45714.0</v>
      </c>
      <c r="G1665" s="12">
        <f t="shared" si="1"/>
        <v>2</v>
      </c>
      <c r="H1665" s="10"/>
      <c r="I1665" s="10" t="str">
        <f>IFNA(VLOOKUP($H1665,'Промокоды'!$A$2:$B$115,2,0),"")</f>
        <v/>
      </c>
      <c r="J1665" s="10" t="str">
        <f>IFNA(VLOOKUP($I1665,'Промокоды'!$E$2:$F$8,2,0),"")</f>
        <v/>
      </c>
      <c r="K1665" s="10" t="str">
        <f>IFNA(VLOOKUP($H1665,'Промокоды'!$A$2:$C$115,3,0),"")</f>
        <v/>
      </c>
      <c r="L1665" s="13">
        <f t="shared" si="2"/>
        <v>0</v>
      </c>
      <c r="M1665" s="14">
        <v>3500.0</v>
      </c>
      <c r="N1665" s="14">
        <f t="shared" si="3"/>
        <v>3500</v>
      </c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</row>
    <row r="1666" ht="15.75" customHeight="1">
      <c r="A1666" s="10">
        <v>1665.0</v>
      </c>
      <c r="B1666" s="10" t="s">
        <v>15</v>
      </c>
      <c r="C1666" s="10" t="str">
        <f>VLOOKUP($E1666,'Определяем вид'!$A$2:$B$16,2,0)</f>
        <v>Товар</v>
      </c>
      <c r="D1666" s="10" t="s">
        <v>19</v>
      </c>
      <c r="E1666" s="10" t="s">
        <v>23</v>
      </c>
      <c r="F1666" s="11">
        <v>45714.0</v>
      </c>
      <c r="G1666" s="12">
        <f t="shared" si="1"/>
        <v>2</v>
      </c>
      <c r="H1666" s="10" t="s">
        <v>102</v>
      </c>
      <c r="I1666" s="10">
        <f>IFNA(VLOOKUP($H1666,'Промокоды'!$A$2:$B$115,2,0),"")</f>
        <v>5</v>
      </c>
      <c r="J1666" s="10" t="str">
        <f>IFNA(VLOOKUP($I1666,'Промокоды'!$E$2:$F$8,2,0),"")</f>
        <v>Посты в VK</v>
      </c>
      <c r="K1666" s="10">
        <f>IFNA(VLOOKUP($H1666,'Промокоды'!$A$2:$C$115,3,0),"")</f>
        <v>0.15</v>
      </c>
      <c r="L1666" s="13">
        <f t="shared" si="2"/>
        <v>150</v>
      </c>
      <c r="M1666" s="14">
        <v>1000.0</v>
      </c>
      <c r="N1666" s="14">
        <f t="shared" si="3"/>
        <v>850</v>
      </c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</row>
    <row r="1667" ht="15.75" customHeight="1">
      <c r="A1667" s="10">
        <v>1666.0</v>
      </c>
      <c r="B1667" s="10" t="s">
        <v>15</v>
      </c>
      <c r="C1667" s="10" t="str">
        <f>VLOOKUP($E1667,'Определяем вид'!$A$2:$B$16,2,0)</f>
        <v>Услуга</v>
      </c>
      <c r="D1667" s="10" t="s">
        <v>16</v>
      </c>
      <c r="E1667" s="10" t="s">
        <v>21</v>
      </c>
      <c r="F1667" s="11">
        <v>45714.0</v>
      </c>
      <c r="G1667" s="12">
        <f t="shared" si="1"/>
        <v>2</v>
      </c>
      <c r="H1667" s="10"/>
      <c r="I1667" s="10" t="str">
        <f>IFNA(VLOOKUP($H1667,'Промокоды'!$A$2:$B$115,2,0),"")</f>
        <v/>
      </c>
      <c r="J1667" s="10" t="str">
        <f>IFNA(VLOOKUP($I1667,'Промокоды'!$E$2:$F$8,2,0),"")</f>
        <v/>
      </c>
      <c r="K1667" s="10" t="str">
        <f>IFNA(VLOOKUP($H1667,'Промокоды'!$A$2:$C$115,3,0),"")</f>
        <v/>
      </c>
      <c r="L1667" s="13">
        <f t="shared" si="2"/>
        <v>0</v>
      </c>
      <c r="M1667" s="14">
        <v>5500.0</v>
      </c>
      <c r="N1667" s="14">
        <f t="shared" si="3"/>
        <v>5500</v>
      </c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</row>
    <row r="1668" ht="15.75" customHeight="1">
      <c r="A1668" s="10">
        <v>1667.0</v>
      </c>
      <c r="B1668" s="10" t="s">
        <v>15</v>
      </c>
      <c r="C1668" s="10" t="str">
        <f>VLOOKUP($E1668,'Определяем вид'!$A$2:$B$16,2,0)</f>
        <v>Услуга</v>
      </c>
      <c r="D1668" s="10" t="s">
        <v>16</v>
      </c>
      <c r="E1668" s="10" t="s">
        <v>17</v>
      </c>
      <c r="F1668" s="11">
        <v>45714.0</v>
      </c>
      <c r="G1668" s="12">
        <f t="shared" si="1"/>
        <v>2</v>
      </c>
      <c r="H1668" s="10"/>
      <c r="I1668" s="10" t="str">
        <f>IFNA(VLOOKUP($H1668,'Промокоды'!$A$2:$B$115,2,0),"")</f>
        <v/>
      </c>
      <c r="J1668" s="10" t="str">
        <f>IFNA(VLOOKUP($I1668,'Промокоды'!$E$2:$F$8,2,0),"")</f>
        <v/>
      </c>
      <c r="K1668" s="10" t="str">
        <f>IFNA(VLOOKUP($H1668,'Промокоды'!$A$2:$C$115,3,0),"")</f>
        <v/>
      </c>
      <c r="L1668" s="13">
        <f t="shared" si="2"/>
        <v>0</v>
      </c>
      <c r="M1668" s="14">
        <v>4500.0</v>
      </c>
      <c r="N1668" s="14">
        <f t="shared" si="3"/>
        <v>4500</v>
      </c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</row>
    <row r="1669" ht="15.75" customHeight="1">
      <c r="A1669" s="10">
        <v>1668.0</v>
      </c>
      <c r="B1669" s="10" t="s">
        <v>15</v>
      </c>
      <c r="C1669" s="10" t="str">
        <f>VLOOKUP($E1669,'Определяем вид'!$A$2:$B$16,2,0)</f>
        <v>Услуга</v>
      </c>
      <c r="D1669" s="10" t="s">
        <v>19</v>
      </c>
      <c r="E1669" s="10" t="s">
        <v>17</v>
      </c>
      <c r="F1669" s="11">
        <v>45714.0</v>
      </c>
      <c r="G1669" s="12">
        <f t="shared" si="1"/>
        <v>2</v>
      </c>
      <c r="H1669" s="10"/>
      <c r="I1669" s="10" t="str">
        <f>IFNA(VLOOKUP($H1669,'Промокоды'!$A$2:$B$115,2,0),"")</f>
        <v/>
      </c>
      <c r="J1669" s="10" t="str">
        <f>IFNA(VLOOKUP($I1669,'Промокоды'!$E$2:$F$8,2,0),"")</f>
        <v/>
      </c>
      <c r="K1669" s="10" t="str">
        <f>IFNA(VLOOKUP($H1669,'Промокоды'!$A$2:$C$115,3,0),"")</f>
        <v/>
      </c>
      <c r="L1669" s="13">
        <f t="shared" si="2"/>
        <v>0</v>
      </c>
      <c r="M1669" s="14">
        <v>4500.0</v>
      </c>
      <c r="N1669" s="14">
        <f t="shared" si="3"/>
        <v>4500</v>
      </c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</row>
    <row r="1670" ht="15.75" customHeight="1">
      <c r="A1670" s="10">
        <v>1669.0</v>
      </c>
      <c r="B1670" s="10" t="s">
        <v>25</v>
      </c>
      <c r="C1670" s="10" t="str">
        <f>VLOOKUP($E1670,'Определяем вид'!$A$2:$B$16,2,0)</f>
        <v>Товар</v>
      </c>
      <c r="D1670" s="10" t="s">
        <v>16</v>
      </c>
      <c r="E1670" s="10" t="s">
        <v>35</v>
      </c>
      <c r="F1670" s="11">
        <v>45714.0</v>
      </c>
      <c r="G1670" s="12">
        <f t="shared" si="1"/>
        <v>2</v>
      </c>
      <c r="H1670" s="10"/>
      <c r="I1670" s="10" t="str">
        <f>IFNA(VLOOKUP($H1670,'Промокоды'!$A$2:$B$115,2,0),"")</f>
        <v/>
      </c>
      <c r="J1670" s="10" t="str">
        <f>IFNA(VLOOKUP($I1670,'Промокоды'!$E$2:$F$8,2,0),"")</f>
        <v/>
      </c>
      <c r="K1670" s="10" t="str">
        <f>IFNA(VLOOKUP($H1670,'Промокоды'!$A$2:$C$115,3,0),"")</f>
        <v/>
      </c>
      <c r="L1670" s="13">
        <f t="shared" si="2"/>
        <v>0</v>
      </c>
      <c r="M1670" s="14">
        <v>500.0</v>
      </c>
      <c r="N1670" s="14">
        <f t="shared" si="3"/>
        <v>500</v>
      </c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</row>
    <row r="1671" ht="15.75" customHeight="1">
      <c r="A1671" s="10">
        <v>1670.0</v>
      </c>
      <c r="B1671" s="10" t="s">
        <v>15</v>
      </c>
      <c r="C1671" s="10" t="str">
        <f>VLOOKUP($E1671,'Определяем вид'!$A$2:$B$16,2,0)</f>
        <v>Услуга</v>
      </c>
      <c r="D1671" s="10" t="s">
        <v>16</v>
      </c>
      <c r="E1671" s="10" t="s">
        <v>18</v>
      </c>
      <c r="F1671" s="11">
        <v>45714.0</v>
      </c>
      <c r="G1671" s="12">
        <f t="shared" si="1"/>
        <v>2</v>
      </c>
      <c r="H1671" s="10"/>
      <c r="I1671" s="10" t="str">
        <f>IFNA(VLOOKUP($H1671,'Промокоды'!$A$2:$B$115,2,0),"")</f>
        <v/>
      </c>
      <c r="J1671" s="10" t="str">
        <f>IFNA(VLOOKUP($I1671,'Промокоды'!$E$2:$F$8,2,0),"")</f>
        <v/>
      </c>
      <c r="K1671" s="10" t="str">
        <f>IFNA(VLOOKUP($H1671,'Промокоды'!$A$2:$C$115,3,0),"")</f>
        <v/>
      </c>
      <c r="L1671" s="13">
        <f t="shared" si="2"/>
        <v>0</v>
      </c>
      <c r="M1671" s="14">
        <v>3500.0</v>
      </c>
      <c r="N1671" s="14">
        <f t="shared" si="3"/>
        <v>3500</v>
      </c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</row>
    <row r="1672" ht="15.75" customHeight="1">
      <c r="A1672" s="10">
        <v>1671.0</v>
      </c>
      <c r="B1672" s="10" t="s">
        <v>15</v>
      </c>
      <c r="C1672" s="10" t="str">
        <f>VLOOKUP($E1672,'Определяем вид'!$A$2:$B$16,2,0)</f>
        <v>Услуга</v>
      </c>
      <c r="D1672" s="10" t="s">
        <v>16</v>
      </c>
      <c r="E1672" s="10" t="s">
        <v>17</v>
      </c>
      <c r="F1672" s="11">
        <v>45714.0</v>
      </c>
      <c r="G1672" s="12">
        <f t="shared" si="1"/>
        <v>2</v>
      </c>
      <c r="H1672" s="10"/>
      <c r="I1672" s="10" t="str">
        <f>IFNA(VLOOKUP($H1672,'Промокоды'!$A$2:$B$115,2,0),"")</f>
        <v/>
      </c>
      <c r="J1672" s="10" t="str">
        <f>IFNA(VLOOKUP($I1672,'Промокоды'!$E$2:$F$8,2,0),"")</f>
        <v/>
      </c>
      <c r="K1672" s="10" t="str">
        <f>IFNA(VLOOKUP($H1672,'Промокоды'!$A$2:$C$115,3,0),"")</f>
        <v/>
      </c>
      <c r="L1672" s="13">
        <f t="shared" si="2"/>
        <v>0</v>
      </c>
      <c r="M1672" s="14">
        <v>4500.0</v>
      </c>
      <c r="N1672" s="14">
        <f t="shared" si="3"/>
        <v>4500</v>
      </c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</row>
    <row r="1673" ht="15.75" customHeight="1">
      <c r="A1673" s="10">
        <v>1672.0</v>
      </c>
      <c r="B1673" s="10" t="s">
        <v>15</v>
      </c>
      <c r="C1673" s="10" t="str">
        <f>VLOOKUP($E1673,'Определяем вид'!$A$2:$B$16,2,0)</f>
        <v>Товар</v>
      </c>
      <c r="D1673" s="10" t="s">
        <v>16</v>
      </c>
      <c r="E1673" s="10" t="s">
        <v>23</v>
      </c>
      <c r="F1673" s="11">
        <v>45714.0</v>
      </c>
      <c r="G1673" s="12">
        <f t="shared" si="1"/>
        <v>2</v>
      </c>
      <c r="H1673" s="10"/>
      <c r="I1673" s="10" t="str">
        <f>IFNA(VLOOKUP($H1673,'Промокоды'!$A$2:$B$115,2,0),"")</f>
        <v/>
      </c>
      <c r="J1673" s="10" t="str">
        <f>IFNA(VLOOKUP($I1673,'Промокоды'!$E$2:$F$8,2,0),"")</f>
        <v/>
      </c>
      <c r="K1673" s="10" t="str">
        <f>IFNA(VLOOKUP($H1673,'Промокоды'!$A$2:$C$115,3,0),"")</f>
        <v/>
      </c>
      <c r="L1673" s="13">
        <f t="shared" si="2"/>
        <v>0</v>
      </c>
      <c r="M1673" s="14">
        <v>1000.0</v>
      </c>
      <c r="N1673" s="14">
        <f t="shared" si="3"/>
        <v>1000</v>
      </c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</row>
    <row r="1674" ht="15.75" customHeight="1">
      <c r="A1674" s="10">
        <v>1673.0</v>
      </c>
      <c r="B1674" s="10" t="s">
        <v>15</v>
      </c>
      <c r="C1674" s="10" t="str">
        <f>VLOOKUP($E1674,'Определяем вид'!$A$2:$B$16,2,0)</f>
        <v>Услуга</v>
      </c>
      <c r="D1674" s="10" t="s">
        <v>16</v>
      </c>
      <c r="E1674" s="10" t="s">
        <v>17</v>
      </c>
      <c r="F1674" s="11">
        <v>45714.0</v>
      </c>
      <c r="G1674" s="12">
        <f t="shared" si="1"/>
        <v>2</v>
      </c>
      <c r="H1674" s="10"/>
      <c r="I1674" s="10" t="str">
        <f>IFNA(VLOOKUP($H1674,'Промокоды'!$A$2:$B$115,2,0),"")</f>
        <v/>
      </c>
      <c r="J1674" s="10" t="str">
        <f>IFNA(VLOOKUP($I1674,'Промокоды'!$E$2:$F$8,2,0),"")</f>
        <v/>
      </c>
      <c r="K1674" s="10" t="str">
        <f>IFNA(VLOOKUP($H1674,'Промокоды'!$A$2:$C$115,3,0),"")</f>
        <v/>
      </c>
      <c r="L1674" s="13">
        <f t="shared" si="2"/>
        <v>0</v>
      </c>
      <c r="M1674" s="14">
        <v>4500.0</v>
      </c>
      <c r="N1674" s="14">
        <f t="shared" si="3"/>
        <v>4500</v>
      </c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</row>
    <row r="1675" ht="15.75" customHeight="1">
      <c r="A1675" s="10">
        <v>1674.0</v>
      </c>
      <c r="B1675" s="10" t="s">
        <v>15</v>
      </c>
      <c r="C1675" s="10" t="str">
        <f>VLOOKUP($E1675,'Определяем вид'!$A$2:$B$16,2,0)</f>
        <v>Услуга</v>
      </c>
      <c r="D1675" s="10" t="s">
        <v>16</v>
      </c>
      <c r="E1675" s="10" t="s">
        <v>17</v>
      </c>
      <c r="F1675" s="11">
        <v>45714.0</v>
      </c>
      <c r="G1675" s="12">
        <f t="shared" si="1"/>
        <v>2</v>
      </c>
      <c r="H1675" s="10"/>
      <c r="I1675" s="10" t="str">
        <f>IFNA(VLOOKUP($H1675,'Промокоды'!$A$2:$B$115,2,0),"")</f>
        <v/>
      </c>
      <c r="J1675" s="10" t="str">
        <f>IFNA(VLOOKUP($I1675,'Промокоды'!$E$2:$F$8,2,0),"")</f>
        <v/>
      </c>
      <c r="K1675" s="10" t="str">
        <f>IFNA(VLOOKUP($H1675,'Промокоды'!$A$2:$C$115,3,0),"")</f>
        <v/>
      </c>
      <c r="L1675" s="13">
        <f t="shared" si="2"/>
        <v>0</v>
      </c>
      <c r="M1675" s="14">
        <v>4500.0</v>
      </c>
      <c r="N1675" s="14">
        <f t="shared" si="3"/>
        <v>4500</v>
      </c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</row>
    <row r="1676" ht="15.75" customHeight="1">
      <c r="A1676" s="10">
        <v>1675.0</v>
      </c>
      <c r="B1676" s="10" t="s">
        <v>15</v>
      </c>
      <c r="C1676" s="10" t="str">
        <f>VLOOKUP($E1676,'Определяем вид'!$A$2:$B$16,2,0)</f>
        <v>Услуга</v>
      </c>
      <c r="D1676" s="10" t="s">
        <v>16</v>
      </c>
      <c r="E1676" s="10" t="s">
        <v>18</v>
      </c>
      <c r="F1676" s="11">
        <v>45714.0</v>
      </c>
      <c r="G1676" s="12">
        <f t="shared" si="1"/>
        <v>2</v>
      </c>
      <c r="H1676" s="10"/>
      <c r="I1676" s="10" t="str">
        <f>IFNA(VLOOKUP($H1676,'Промокоды'!$A$2:$B$115,2,0),"")</f>
        <v/>
      </c>
      <c r="J1676" s="10" t="str">
        <f>IFNA(VLOOKUP($I1676,'Промокоды'!$E$2:$F$8,2,0),"")</f>
        <v/>
      </c>
      <c r="K1676" s="10" t="str">
        <f>IFNA(VLOOKUP($H1676,'Промокоды'!$A$2:$C$115,3,0),"")</f>
        <v/>
      </c>
      <c r="L1676" s="13">
        <f t="shared" si="2"/>
        <v>0</v>
      </c>
      <c r="M1676" s="14">
        <v>3500.0</v>
      </c>
      <c r="N1676" s="14">
        <f t="shared" si="3"/>
        <v>3500</v>
      </c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</row>
    <row r="1677" ht="15.75" customHeight="1">
      <c r="A1677" s="10">
        <v>1676.0</v>
      </c>
      <c r="B1677" s="10" t="s">
        <v>15</v>
      </c>
      <c r="C1677" s="10" t="str">
        <f>VLOOKUP($E1677,'Определяем вид'!$A$2:$B$16,2,0)</f>
        <v>Услуга</v>
      </c>
      <c r="D1677" s="10" t="s">
        <v>16</v>
      </c>
      <c r="E1677" s="10" t="s">
        <v>21</v>
      </c>
      <c r="F1677" s="11">
        <v>45714.0</v>
      </c>
      <c r="G1677" s="12">
        <f t="shared" si="1"/>
        <v>2</v>
      </c>
      <c r="H1677" s="10"/>
      <c r="I1677" s="10" t="str">
        <f>IFNA(VLOOKUP($H1677,'Промокоды'!$A$2:$B$115,2,0),"")</f>
        <v/>
      </c>
      <c r="J1677" s="10" t="str">
        <f>IFNA(VLOOKUP($I1677,'Промокоды'!$E$2:$F$8,2,0),"")</f>
        <v/>
      </c>
      <c r="K1677" s="10" t="str">
        <f>IFNA(VLOOKUP($H1677,'Промокоды'!$A$2:$C$115,3,0),"")</f>
        <v/>
      </c>
      <c r="L1677" s="13">
        <f t="shared" si="2"/>
        <v>0</v>
      </c>
      <c r="M1677" s="14">
        <v>5500.0</v>
      </c>
      <c r="N1677" s="14">
        <f t="shared" si="3"/>
        <v>5500</v>
      </c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</row>
    <row r="1678" ht="15.75" customHeight="1">
      <c r="A1678" s="10">
        <v>1677.0</v>
      </c>
      <c r="B1678" s="10" t="s">
        <v>15</v>
      </c>
      <c r="C1678" s="10" t="str">
        <f>VLOOKUP($E1678,'Определяем вид'!$A$2:$B$16,2,0)</f>
        <v>Услуга</v>
      </c>
      <c r="D1678" s="10" t="s">
        <v>16</v>
      </c>
      <c r="E1678" s="10" t="s">
        <v>18</v>
      </c>
      <c r="F1678" s="11">
        <v>45714.0</v>
      </c>
      <c r="G1678" s="12">
        <f t="shared" si="1"/>
        <v>2</v>
      </c>
      <c r="H1678" s="10"/>
      <c r="I1678" s="10" t="str">
        <f>IFNA(VLOOKUP($H1678,'Промокоды'!$A$2:$B$115,2,0),"")</f>
        <v/>
      </c>
      <c r="J1678" s="10" t="str">
        <f>IFNA(VLOOKUP($I1678,'Промокоды'!$E$2:$F$8,2,0),"")</f>
        <v/>
      </c>
      <c r="K1678" s="10" t="str">
        <f>IFNA(VLOOKUP($H1678,'Промокоды'!$A$2:$C$115,3,0),"")</f>
        <v/>
      </c>
      <c r="L1678" s="13">
        <f t="shared" si="2"/>
        <v>0</v>
      </c>
      <c r="M1678" s="14">
        <v>3500.0</v>
      </c>
      <c r="N1678" s="14">
        <f t="shared" si="3"/>
        <v>3500</v>
      </c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</row>
    <row r="1679" ht="15.75" customHeight="1">
      <c r="A1679" s="10">
        <v>1678.0</v>
      </c>
      <c r="B1679" s="10" t="s">
        <v>15</v>
      </c>
      <c r="C1679" s="10" t="str">
        <f>VLOOKUP($E1679,'Определяем вид'!$A$2:$B$16,2,0)</f>
        <v>Услуга</v>
      </c>
      <c r="D1679" s="10" t="s">
        <v>16</v>
      </c>
      <c r="E1679" s="10" t="s">
        <v>18</v>
      </c>
      <c r="F1679" s="11">
        <v>45714.0</v>
      </c>
      <c r="G1679" s="12">
        <f t="shared" si="1"/>
        <v>2</v>
      </c>
      <c r="H1679" s="10"/>
      <c r="I1679" s="10" t="str">
        <f>IFNA(VLOOKUP($H1679,'Промокоды'!$A$2:$B$115,2,0),"")</f>
        <v/>
      </c>
      <c r="J1679" s="10" t="str">
        <f>IFNA(VLOOKUP($I1679,'Промокоды'!$E$2:$F$8,2,0),"")</f>
        <v/>
      </c>
      <c r="K1679" s="10" t="str">
        <f>IFNA(VLOOKUP($H1679,'Промокоды'!$A$2:$C$115,3,0),"")</f>
        <v/>
      </c>
      <c r="L1679" s="13">
        <f t="shared" si="2"/>
        <v>0</v>
      </c>
      <c r="M1679" s="14">
        <v>3500.0</v>
      </c>
      <c r="N1679" s="14">
        <f t="shared" si="3"/>
        <v>3500</v>
      </c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</row>
    <row r="1680" ht="15.75" customHeight="1">
      <c r="A1680" s="10">
        <v>1679.0</v>
      </c>
      <c r="B1680" s="10" t="s">
        <v>25</v>
      </c>
      <c r="C1680" s="10" t="str">
        <f>VLOOKUP($E1680,'Определяем вид'!$A$2:$B$16,2,0)</f>
        <v>Товар</v>
      </c>
      <c r="D1680" s="16" t="s">
        <v>16</v>
      </c>
      <c r="E1680" s="10" t="s">
        <v>33</v>
      </c>
      <c r="F1680" s="11">
        <v>45715.0</v>
      </c>
      <c r="G1680" s="12">
        <f t="shared" si="1"/>
        <v>2</v>
      </c>
      <c r="H1680" s="10"/>
      <c r="I1680" s="10" t="str">
        <f>IFNA(VLOOKUP($H1680,'Промокоды'!$A$2:$B$115,2,0),"")</f>
        <v/>
      </c>
      <c r="J1680" s="10" t="str">
        <f>IFNA(VLOOKUP($I1680,'Промокоды'!$E$2:$F$8,2,0),"")</f>
        <v/>
      </c>
      <c r="K1680" s="10" t="str">
        <f>IFNA(VLOOKUP($H1680,'Промокоды'!$A$2:$C$115,3,0),"")</f>
        <v/>
      </c>
      <c r="L1680" s="13">
        <f t="shared" si="2"/>
        <v>0</v>
      </c>
      <c r="M1680" s="14">
        <v>1000.0</v>
      </c>
      <c r="N1680" s="14">
        <f t="shared" si="3"/>
        <v>1000</v>
      </c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</row>
    <row r="1681" ht="15.75" customHeight="1">
      <c r="A1681" s="10">
        <v>1680.0</v>
      </c>
      <c r="B1681" s="10" t="s">
        <v>15</v>
      </c>
      <c r="C1681" s="10" t="str">
        <f>VLOOKUP($E1681,'Определяем вид'!$A$2:$B$16,2,0)</f>
        <v>Услуга</v>
      </c>
      <c r="D1681" s="10" t="s">
        <v>16</v>
      </c>
      <c r="E1681" s="10" t="s">
        <v>21</v>
      </c>
      <c r="F1681" s="11">
        <v>45715.0</v>
      </c>
      <c r="G1681" s="12">
        <f t="shared" si="1"/>
        <v>2</v>
      </c>
      <c r="H1681" s="10"/>
      <c r="I1681" s="10" t="str">
        <f>IFNA(VLOOKUP($H1681,'Промокоды'!$A$2:$B$115,2,0),"")</f>
        <v/>
      </c>
      <c r="J1681" s="10" t="str">
        <f>IFNA(VLOOKUP($I1681,'Промокоды'!$E$2:$F$8,2,0),"")</f>
        <v/>
      </c>
      <c r="K1681" s="10" t="str">
        <f>IFNA(VLOOKUP($H1681,'Промокоды'!$A$2:$C$115,3,0),"")</f>
        <v/>
      </c>
      <c r="L1681" s="13">
        <f t="shared" si="2"/>
        <v>0</v>
      </c>
      <c r="M1681" s="14">
        <v>5500.0</v>
      </c>
      <c r="N1681" s="14">
        <f t="shared" si="3"/>
        <v>5500</v>
      </c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</row>
    <row r="1682" ht="15.75" customHeight="1">
      <c r="A1682" s="10">
        <v>1681.0</v>
      </c>
      <c r="B1682" s="10" t="s">
        <v>15</v>
      </c>
      <c r="C1682" s="10" t="str">
        <f>VLOOKUP($E1682,'Определяем вид'!$A$2:$B$16,2,0)</f>
        <v>Услуга</v>
      </c>
      <c r="D1682" s="10" t="s">
        <v>16</v>
      </c>
      <c r="E1682" s="10" t="s">
        <v>17</v>
      </c>
      <c r="F1682" s="11">
        <v>45715.0</v>
      </c>
      <c r="G1682" s="12">
        <f t="shared" si="1"/>
        <v>2</v>
      </c>
      <c r="H1682" s="10" t="s">
        <v>103</v>
      </c>
      <c r="I1682" s="10">
        <f>IFNA(VLOOKUP($H1682,'Промокоды'!$A$2:$B$115,2,0),"")</f>
        <v>5</v>
      </c>
      <c r="J1682" s="10" t="str">
        <f>IFNA(VLOOKUP($I1682,'Промокоды'!$E$2:$F$8,2,0),"")</f>
        <v>Посты в VK</v>
      </c>
      <c r="K1682" s="10">
        <f>IFNA(VLOOKUP($H1682,'Промокоды'!$A$2:$C$115,3,0),"")</f>
        <v>0.15</v>
      </c>
      <c r="L1682" s="13">
        <f t="shared" si="2"/>
        <v>675</v>
      </c>
      <c r="M1682" s="14">
        <v>4500.0</v>
      </c>
      <c r="N1682" s="14">
        <f t="shared" si="3"/>
        <v>3825</v>
      </c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</row>
    <row r="1683" ht="15.75" customHeight="1">
      <c r="A1683" s="10">
        <v>1682.0</v>
      </c>
      <c r="B1683" s="10" t="s">
        <v>15</v>
      </c>
      <c r="C1683" s="10" t="str">
        <f>VLOOKUP($E1683,'Определяем вид'!$A$2:$B$16,2,0)</f>
        <v>Услуга</v>
      </c>
      <c r="D1683" s="16" t="s">
        <v>16</v>
      </c>
      <c r="E1683" s="10" t="s">
        <v>17</v>
      </c>
      <c r="F1683" s="11">
        <v>45715.0</v>
      </c>
      <c r="G1683" s="12">
        <f t="shared" si="1"/>
        <v>2</v>
      </c>
      <c r="H1683" s="10"/>
      <c r="I1683" s="10" t="str">
        <f>IFNA(VLOOKUP($H1683,'Промокоды'!$A$2:$B$115,2,0),"")</f>
        <v/>
      </c>
      <c r="J1683" s="10" t="str">
        <f>IFNA(VLOOKUP($I1683,'Промокоды'!$E$2:$F$8,2,0),"")</f>
        <v/>
      </c>
      <c r="K1683" s="10" t="str">
        <f>IFNA(VLOOKUP($H1683,'Промокоды'!$A$2:$C$115,3,0),"")</f>
        <v/>
      </c>
      <c r="L1683" s="13">
        <f t="shared" si="2"/>
        <v>0</v>
      </c>
      <c r="M1683" s="14">
        <v>4500.0</v>
      </c>
      <c r="N1683" s="14">
        <f t="shared" si="3"/>
        <v>4500</v>
      </c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</row>
    <row r="1684" ht="15.75" customHeight="1">
      <c r="A1684" s="10">
        <v>1683.0</v>
      </c>
      <c r="B1684" s="10" t="s">
        <v>15</v>
      </c>
      <c r="C1684" s="10" t="str">
        <f>VLOOKUP($E1684,'Определяем вид'!$A$2:$B$16,2,0)</f>
        <v>Услуга</v>
      </c>
      <c r="D1684" s="16" t="s">
        <v>16</v>
      </c>
      <c r="E1684" s="10" t="s">
        <v>17</v>
      </c>
      <c r="F1684" s="11">
        <v>45715.0</v>
      </c>
      <c r="G1684" s="12">
        <f t="shared" si="1"/>
        <v>2</v>
      </c>
      <c r="H1684" s="10" t="s">
        <v>104</v>
      </c>
      <c r="I1684" s="10">
        <f>IFNA(VLOOKUP($H1684,'Промокоды'!$A$2:$B$115,2,0),"")</f>
        <v>3</v>
      </c>
      <c r="J1684" s="10" t="str">
        <f>IFNA(VLOOKUP($I1684,'Промокоды'!$E$2:$F$8,2,0),"")</f>
        <v>Поисковые запросы в Яндексе</v>
      </c>
      <c r="K1684" s="10">
        <f>IFNA(VLOOKUP($H1684,'Промокоды'!$A$2:$C$115,3,0),"")</f>
        <v>0.05</v>
      </c>
      <c r="L1684" s="13">
        <f t="shared" si="2"/>
        <v>225</v>
      </c>
      <c r="M1684" s="14">
        <v>4500.0</v>
      </c>
      <c r="N1684" s="14">
        <f t="shared" si="3"/>
        <v>4275</v>
      </c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</row>
    <row r="1685" ht="15.75" customHeight="1">
      <c r="A1685" s="10">
        <v>1684.0</v>
      </c>
      <c r="B1685" s="10" t="s">
        <v>15</v>
      </c>
      <c r="C1685" s="10" t="str">
        <f>VLOOKUP($E1685,'Определяем вид'!$A$2:$B$16,2,0)</f>
        <v>Услуга</v>
      </c>
      <c r="D1685" s="16" t="s">
        <v>16</v>
      </c>
      <c r="E1685" s="10" t="s">
        <v>17</v>
      </c>
      <c r="F1685" s="11">
        <v>45715.0</v>
      </c>
      <c r="G1685" s="12">
        <f t="shared" si="1"/>
        <v>2</v>
      </c>
      <c r="H1685" s="10"/>
      <c r="I1685" s="10" t="str">
        <f>IFNA(VLOOKUP($H1685,'Промокоды'!$A$2:$B$115,2,0),"")</f>
        <v/>
      </c>
      <c r="J1685" s="10" t="str">
        <f>IFNA(VLOOKUP($I1685,'Промокоды'!$E$2:$F$8,2,0),"")</f>
        <v/>
      </c>
      <c r="K1685" s="10" t="str">
        <f>IFNA(VLOOKUP($H1685,'Промокоды'!$A$2:$C$115,3,0),"")</f>
        <v/>
      </c>
      <c r="L1685" s="13">
        <f t="shared" si="2"/>
        <v>0</v>
      </c>
      <c r="M1685" s="14">
        <v>4500.0</v>
      </c>
      <c r="N1685" s="14">
        <f t="shared" si="3"/>
        <v>4500</v>
      </c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</row>
    <row r="1686" ht="15.75" customHeight="1">
      <c r="A1686" s="10">
        <v>1685.0</v>
      </c>
      <c r="B1686" s="10" t="s">
        <v>25</v>
      </c>
      <c r="C1686" s="10" t="str">
        <f>VLOOKUP($E1686,'Определяем вид'!$A$2:$B$16,2,0)</f>
        <v>Товар</v>
      </c>
      <c r="D1686" s="16" t="s">
        <v>16</v>
      </c>
      <c r="E1686" s="10" t="s">
        <v>33</v>
      </c>
      <c r="F1686" s="11">
        <v>45715.0</v>
      </c>
      <c r="G1686" s="12">
        <f t="shared" si="1"/>
        <v>2</v>
      </c>
      <c r="H1686" s="10"/>
      <c r="I1686" s="10" t="str">
        <f>IFNA(VLOOKUP($H1686,'Промокоды'!$A$2:$B$115,2,0),"")</f>
        <v/>
      </c>
      <c r="J1686" s="10" t="str">
        <f>IFNA(VLOOKUP($I1686,'Промокоды'!$E$2:$F$8,2,0),"")</f>
        <v/>
      </c>
      <c r="K1686" s="10" t="str">
        <f>IFNA(VLOOKUP($H1686,'Промокоды'!$A$2:$C$115,3,0),"")</f>
        <v/>
      </c>
      <c r="L1686" s="13">
        <f t="shared" si="2"/>
        <v>0</v>
      </c>
      <c r="M1686" s="14">
        <v>1000.0</v>
      </c>
      <c r="N1686" s="14">
        <f t="shared" si="3"/>
        <v>1000</v>
      </c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</row>
    <row r="1687" ht="15.75" customHeight="1">
      <c r="A1687" s="10">
        <v>1686.0</v>
      </c>
      <c r="B1687" s="10" t="s">
        <v>15</v>
      </c>
      <c r="C1687" s="10" t="str">
        <f>VLOOKUP($E1687,'Определяем вид'!$A$2:$B$16,2,0)</f>
        <v>Услуга</v>
      </c>
      <c r="D1687" s="10" t="s">
        <v>16</v>
      </c>
      <c r="E1687" s="10" t="s">
        <v>17</v>
      </c>
      <c r="F1687" s="11">
        <v>45715.0</v>
      </c>
      <c r="G1687" s="12">
        <f t="shared" si="1"/>
        <v>2</v>
      </c>
      <c r="H1687" s="10" t="s">
        <v>96</v>
      </c>
      <c r="I1687" s="10">
        <f>IFNA(VLOOKUP($H1687,'Промокоды'!$A$2:$B$115,2,0),"")</f>
        <v>6</v>
      </c>
      <c r="J1687" s="10" t="str">
        <f>IFNA(VLOOKUP($I1687,'Промокоды'!$E$2:$F$8,2,0),"")</f>
        <v>Реклама в VK</v>
      </c>
      <c r="K1687" s="10">
        <f>IFNA(VLOOKUP($H1687,'Промокоды'!$A$2:$C$115,3,0),"")</f>
        <v>0.2</v>
      </c>
      <c r="L1687" s="13">
        <f t="shared" si="2"/>
        <v>900</v>
      </c>
      <c r="M1687" s="14">
        <v>4500.0</v>
      </c>
      <c r="N1687" s="14">
        <f t="shared" si="3"/>
        <v>3600</v>
      </c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</row>
    <row r="1688" ht="15.75" customHeight="1">
      <c r="A1688" s="10">
        <v>1687.0</v>
      </c>
      <c r="B1688" s="10" t="s">
        <v>15</v>
      </c>
      <c r="C1688" s="10" t="str">
        <f>VLOOKUP($E1688,'Определяем вид'!$A$2:$B$16,2,0)</f>
        <v>Товар</v>
      </c>
      <c r="D1688" s="10" t="s">
        <v>16</v>
      </c>
      <c r="E1688" s="10" t="s">
        <v>20</v>
      </c>
      <c r="F1688" s="11">
        <v>45715.0</v>
      </c>
      <c r="G1688" s="12">
        <f t="shared" si="1"/>
        <v>2</v>
      </c>
      <c r="H1688" s="10"/>
      <c r="I1688" s="10" t="str">
        <f>IFNA(VLOOKUP($H1688,'Промокоды'!$A$2:$B$115,2,0),"")</f>
        <v/>
      </c>
      <c r="J1688" s="10" t="str">
        <f>IFNA(VLOOKUP($I1688,'Промокоды'!$E$2:$F$8,2,0),"")</f>
        <v/>
      </c>
      <c r="K1688" s="10" t="str">
        <f>IFNA(VLOOKUP($H1688,'Промокоды'!$A$2:$C$115,3,0),"")</f>
        <v/>
      </c>
      <c r="L1688" s="13">
        <f t="shared" si="2"/>
        <v>0</v>
      </c>
      <c r="M1688" s="14">
        <v>500.0</v>
      </c>
      <c r="N1688" s="14">
        <f t="shared" si="3"/>
        <v>500</v>
      </c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</row>
    <row r="1689" ht="15.75" customHeight="1">
      <c r="A1689" s="10">
        <v>1688.0</v>
      </c>
      <c r="B1689" s="10" t="s">
        <v>15</v>
      </c>
      <c r="C1689" s="10" t="str">
        <f>VLOOKUP($E1689,'Определяем вид'!$A$2:$B$16,2,0)</f>
        <v>Услуга</v>
      </c>
      <c r="D1689" s="10" t="s">
        <v>19</v>
      </c>
      <c r="E1689" s="10" t="s">
        <v>17</v>
      </c>
      <c r="F1689" s="11">
        <v>45715.0</v>
      </c>
      <c r="G1689" s="12">
        <f t="shared" si="1"/>
        <v>2</v>
      </c>
      <c r="H1689" s="10"/>
      <c r="I1689" s="10" t="str">
        <f>IFNA(VLOOKUP($H1689,'Промокоды'!$A$2:$B$115,2,0),"")</f>
        <v/>
      </c>
      <c r="J1689" s="10" t="str">
        <f>IFNA(VLOOKUP($I1689,'Промокоды'!$E$2:$F$8,2,0),"")</f>
        <v/>
      </c>
      <c r="K1689" s="10" t="str">
        <f>IFNA(VLOOKUP($H1689,'Промокоды'!$A$2:$C$115,3,0),"")</f>
        <v/>
      </c>
      <c r="L1689" s="13">
        <f t="shared" si="2"/>
        <v>0</v>
      </c>
      <c r="M1689" s="14">
        <v>4500.0</v>
      </c>
      <c r="N1689" s="14">
        <f t="shared" si="3"/>
        <v>4500</v>
      </c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</row>
    <row r="1690" ht="15.75" customHeight="1">
      <c r="A1690" s="10">
        <v>1689.0</v>
      </c>
      <c r="B1690" s="10" t="s">
        <v>15</v>
      </c>
      <c r="C1690" s="10" t="str">
        <f>VLOOKUP($E1690,'Определяем вид'!$A$2:$B$16,2,0)</f>
        <v>Услуга</v>
      </c>
      <c r="D1690" s="16" t="s">
        <v>16</v>
      </c>
      <c r="E1690" s="10" t="s">
        <v>21</v>
      </c>
      <c r="F1690" s="11">
        <v>45715.0</v>
      </c>
      <c r="G1690" s="12">
        <f t="shared" si="1"/>
        <v>2</v>
      </c>
      <c r="H1690" s="10"/>
      <c r="I1690" s="10" t="str">
        <f>IFNA(VLOOKUP($H1690,'Промокоды'!$A$2:$B$115,2,0),"")</f>
        <v/>
      </c>
      <c r="J1690" s="10" t="str">
        <f>IFNA(VLOOKUP($I1690,'Промокоды'!$E$2:$F$8,2,0),"")</f>
        <v/>
      </c>
      <c r="K1690" s="10" t="str">
        <f>IFNA(VLOOKUP($H1690,'Промокоды'!$A$2:$C$115,3,0),"")</f>
        <v/>
      </c>
      <c r="L1690" s="13">
        <f t="shared" si="2"/>
        <v>0</v>
      </c>
      <c r="M1690" s="14">
        <v>5500.0</v>
      </c>
      <c r="N1690" s="14">
        <f t="shared" si="3"/>
        <v>5500</v>
      </c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</row>
    <row r="1691" ht="15.75" customHeight="1">
      <c r="A1691" s="10">
        <v>1690.0</v>
      </c>
      <c r="B1691" s="10" t="s">
        <v>15</v>
      </c>
      <c r="C1691" s="10" t="str">
        <f>VLOOKUP($E1691,'Определяем вид'!$A$2:$B$16,2,0)</f>
        <v>Товар</v>
      </c>
      <c r="D1691" s="16" t="s">
        <v>16</v>
      </c>
      <c r="E1691" s="10" t="s">
        <v>23</v>
      </c>
      <c r="F1691" s="11">
        <v>45715.0</v>
      </c>
      <c r="G1691" s="12">
        <f t="shared" si="1"/>
        <v>2</v>
      </c>
      <c r="H1691" s="10"/>
      <c r="I1691" s="10" t="str">
        <f>IFNA(VLOOKUP($H1691,'Промокоды'!$A$2:$B$115,2,0),"")</f>
        <v/>
      </c>
      <c r="J1691" s="10" t="str">
        <f>IFNA(VLOOKUP($I1691,'Промокоды'!$E$2:$F$8,2,0),"")</f>
        <v/>
      </c>
      <c r="K1691" s="10" t="str">
        <f>IFNA(VLOOKUP($H1691,'Промокоды'!$A$2:$C$115,3,0),"")</f>
        <v/>
      </c>
      <c r="L1691" s="13">
        <f t="shared" si="2"/>
        <v>0</v>
      </c>
      <c r="M1691" s="14">
        <v>1000.0</v>
      </c>
      <c r="N1691" s="14">
        <f t="shared" si="3"/>
        <v>1000</v>
      </c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</row>
    <row r="1692" ht="15.75" customHeight="1">
      <c r="A1692" s="10">
        <v>1691.0</v>
      </c>
      <c r="B1692" s="10" t="s">
        <v>15</v>
      </c>
      <c r="C1692" s="10" t="str">
        <f>VLOOKUP($E1692,'Определяем вид'!$A$2:$B$16,2,0)</f>
        <v>Услуга</v>
      </c>
      <c r="D1692" s="16" t="s">
        <v>16</v>
      </c>
      <c r="E1692" s="10" t="s">
        <v>18</v>
      </c>
      <c r="F1692" s="11">
        <v>45715.0</v>
      </c>
      <c r="G1692" s="12">
        <f t="shared" si="1"/>
        <v>2</v>
      </c>
      <c r="H1692" s="10"/>
      <c r="I1692" s="10" t="str">
        <f>IFNA(VLOOKUP($H1692,'Промокоды'!$A$2:$B$115,2,0),"")</f>
        <v/>
      </c>
      <c r="J1692" s="10" t="str">
        <f>IFNA(VLOOKUP($I1692,'Промокоды'!$E$2:$F$8,2,0),"")</f>
        <v/>
      </c>
      <c r="K1692" s="10" t="str">
        <f>IFNA(VLOOKUP($H1692,'Промокоды'!$A$2:$C$115,3,0),"")</f>
        <v/>
      </c>
      <c r="L1692" s="13">
        <f t="shared" si="2"/>
        <v>0</v>
      </c>
      <c r="M1692" s="14">
        <v>3500.0</v>
      </c>
      <c r="N1692" s="14">
        <f t="shared" si="3"/>
        <v>3500</v>
      </c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</row>
    <row r="1693" ht="15.75" customHeight="1">
      <c r="A1693" s="10">
        <v>1692.0</v>
      </c>
      <c r="B1693" s="10" t="s">
        <v>15</v>
      </c>
      <c r="C1693" s="10" t="str">
        <f>VLOOKUP($E1693,'Определяем вид'!$A$2:$B$16,2,0)</f>
        <v>Услуга</v>
      </c>
      <c r="D1693" s="16" t="s">
        <v>16</v>
      </c>
      <c r="E1693" s="10" t="s">
        <v>17</v>
      </c>
      <c r="F1693" s="11">
        <v>45715.0</v>
      </c>
      <c r="G1693" s="12">
        <f t="shared" si="1"/>
        <v>2</v>
      </c>
      <c r="H1693" s="10"/>
      <c r="I1693" s="10" t="str">
        <f>IFNA(VLOOKUP($H1693,'Промокоды'!$A$2:$B$115,2,0),"")</f>
        <v/>
      </c>
      <c r="J1693" s="10" t="str">
        <f>IFNA(VLOOKUP($I1693,'Промокоды'!$E$2:$F$8,2,0),"")</f>
        <v/>
      </c>
      <c r="K1693" s="10" t="str">
        <f>IFNA(VLOOKUP($H1693,'Промокоды'!$A$2:$C$115,3,0),"")</f>
        <v/>
      </c>
      <c r="L1693" s="13">
        <f t="shared" si="2"/>
        <v>0</v>
      </c>
      <c r="M1693" s="14">
        <v>4500.0</v>
      </c>
      <c r="N1693" s="14">
        <f t="shared" si="3"/>
        <v>4500</v>
      </c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</row>
    <row r="1694" ht="15.75" customHeight="1">
      <c r="A1694" s="10">
        <v>1693.0</v>
      </c>
      <c r="B1694" s="10" t="s">
        <v>25</v>
      </c>
      <c r="C1694" s="10" t="str">
        <f>VLOOKUP($E1694,'Определяем вид'!$A$2:$B$16,2,0)</f>
        <v>Товар</v>
      </c>
      <c r="D1694" s="16" t="s">
        <v>16</v>
      </c>
      <c r="E1694" s="10" t="s">
        <v>30</v>
      </c>
      <c r="F1694" s="11">
        <v>45715.0</v>
      </c>
      <c r="G1694" s="12">
        <f t="shared" si="1"/>
        <v>2</v>
      </c>
      <c r="H1694" s="10"/>
      <c r="I1694" s="10" t="str">
        <f>IFNA(VLOOKUP($H1694,'Промокоды'!$A$2:$B$115,2,0),"")</f>
        <v/>
      </c>
      <c r="J1694" s="10" t="str">
        <f>IFNA(VLOOKUP($I1694,'Промокоды'!$E$2:$F$8,2,0),"")</f>
        <v/>
      </c>
      <c r="K1694" s="10" t="str">
        <f>IFNA(VLOOKUP($H1694,'Промокоды'!$A$2:$C$115,3,0),"")</f>
        <v/>
      </c>
      <c r="L1694" s="13">
        <f t="shared" si="2"/>
        <v>0</v>
      </c>
      <c r="M1694" s="14">
        <v>300.0</v>
      </c>
      <c r="N1694" s="14">
        <f t="shared" si="3"/>
        <v>300</v>
      </c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</row>
    <row r="1695" ht="15.75" customHeight="1">
      <c r="A1695" s="10">
        <v>1694.0</v>
      </c>
      <c r="B1695" s="10" t="s">
        <v>15</v>
      </c>
      <c r="C1695" s="10" t="str">
        <f>VLOOKUP($E1695,'Определяем вид'!$A$2:$B$16,2,0)</f>
        <v>Услуга</v>
      </c>
      <c r="D1695" s="10" t="s">
        <v>16</v>
      </c>
      <c r="E1695" s="10" t="s">
        <v>21</v>
      </c>
      <c r="F1695" s="11">
        <v>45715.0</v>
      </c>
      <c r="G1695" s="12">
        <f t="shared" si="1"/>
        <v>2</v>
      </c>
      <c r="H1695" s="10"/>
      <c r="I1695" s="10" t="str">
        <f>IFNA(VLOOKUP($H1695,'Промокоды'!$A$2:$B$115,2,0),"")</f>
        <v/>
      </c>
      <c r="J1695" s="10" t="str">
        <f>IFNA(VLOOKUP($I1695,'Промокоды'!$E$2:$F$8,2,0),"")</f>
        <v/>
      </c>
      <c r="K1695" s="10" t="str">
        <f>IFNA(VLOOKUP($H1695,'Промокоды'!$A$2:$C$115,3,0),"")</f>
        <v/>
      </c>
      <c r="L1695" s="13">
        <f t="shared" si="2"/>
        <v>0</v>
      </c>
      <c r="M1695" s="14">
        <v>5500.0</v>
      </c>
      <c r="N1695" s="14">
        <f t="shared" si="3"/>
        <v>5500</v>
      </c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</row>
    <row r="1696" ht="15.75" customHeight="1">
      <c r="A1696" s="10">
        <v>1695.0</v>
      </c>
      <c r="B1696" s="10" t="s">
        <v>15</v>
      </c>
      <c r="C1696" s="10" t="str">
        <f>VLOOKUP($E1696,'Определяем вид'!$A$2:$B$16,2,0)</f>
        <v>Услуга</v>
      </c>
      <c r="D1696" s="10" t="s">
        <v>16</v>
      </c>
      <c r="E1696" s="10" t="s">
        <v>17</v>
      </c>
      <c r="F1696" s="11">
        <v>45715.0</v>
      </c>
      <c r="G1696" s="12">
        <f t="shared" si="1"/>
        <v>2</v>
      </c>
      <c r="H1696" s="10"/>
      <c r="I1696" s="10" t="str">
        <f>IFNA(VLOOKUP($H1696,'Промокоды'!$A$2:$B$115,2,0),"")</f>
        <v/>
      </c>
      <c r="J1696" s="10" t="str">
        <f>IFNA(VLOOKUP($I1696,'Промокоды'!$E$2:$F$8,2,0),"")</f>
        <v/>
      </c>
      <c r="K1696" s="10" t="str">
        <f>IFNA(VLOOKUP($H1696,'Промокоды'!$A$2:$C$115,3,0),"")</f>
        <v/>
      </c>
      <c r="L1696" s="13">
        <f t="shared" si="2"/>
        <v>0</v>
      </c>
      <c r="M1696" s="14">
        <v>4500.0</v>
      </c>
      <c r="N1696" s="14">
        <f t="shared" si="3"/>
        <v>4500</v>
      </c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</row>
    <row r="1697" ht="15.75" customHeight="1">
      <c r="A1697" s="10">
        <v>1696.0</v>
      </c>
      <c r="B1697" s="10" t="s">
        <v>25</v>
      </c>
      <c r="C1697" s="10" t="str">
        <f>VLOOKUP($E1697,'Определяем вид'!$A$2:$B$16,2,0)</f>
        <v>Товар</v>
      </c>
      <c r="D1697" s="10" t="s">
        <v>16</v>
      </c>
      <c r="E1697" s="10" t="s">
        <v>33</v>
      </c>
      <c r="F1697" s="11">
        <v>45715.0</v>
      </c>
      <c r="G1697" s="12">
        <f t="shared" si="1"/>
        <v>2</v>
      </c>
      <c r="H1697" s="10"/>
      <c r="I1697" s="10" t="str">
        <f>IFNA(VLOOKUP($H1697,'Промокоды'!$A$2:$B$115,2,0),"")</f>
        <v/>
      </c>
      <c r="J1697" s="10" t="str">
        <f>IFNA(VLOOKUP($I1697,'Промокоды'!$E$2:$F$8,2,0),"")</f>
        <v/>
      </c>
      <c r="K1697" s="10" t="str">
        <f>IFNA(VLOOKUP($H1697,'Промокоды'!$A$2:$C$115,3,0),"")</f>
        <v/>
      </c>
      <c r="L1697" s="13">
        <f t="shared" si="2"/>
        <v>0</v>
      </c>
      <c r="M1697" s="14">
        <v>1000.0</v>
      </c>
      <c r="N1697" s="14">
        <f t="shared" si="3"/>
        <v>1000</v>
      </c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</row>
    <row r="1698" ht="15.75" customHeight="1">
      <c r="A1698" s="10">
        <v>1697.0</v>
      </c>
      <c r="B1698" s="10" t="s">
        <v>15</v>
      </c>
      <c r="C1698" s="10" t="str">
        <f>VLOOKUP($E1698,'Определяем вид'!$A$2:$B$16,2,0)</f>
        <v>Услуга</v>
      </c>
      <c r="D1698" s="10" t="s">
        <v>16</v>
      </c>
      <c r="E1698" s="10" t="s">
        <v>21</v>
      </c>
      <c r="F1698" s="11">
        <v>45715.0</v>
      </c>
      <c r="G1698" s="12">
        <f t="shared" si="1"/>
        <v>2</v>
      </c>
      <c r="H1698" s="10"/>
      <c r="I1698" s="10" t="str">
        <f>IFNA(VLOOKUP($H1698,'Промокоды'!$A$2:$B$115,2,0),"")</f>
        <v/>
      </c>
      <c r="J1698" s="10" t="str">
        <f>IFNA(VLOOKUP($I1698,'Промокоды'!$E$2:$F$8,2,0),"")</f>
        <v/>
      </c>
      <c r="K1698" s="10" t="str">
        <f>IFNA(VLOOKUP($H1698,'Промокоды'!$A$2:$C$115,3,0),"")</f>
        <v/>
      </c>
      <c r="L1698" s="13">
        <f t="shared" si="2"/>
        <v>0</v>
      </c>
      <c r="M1698" s="14">
        <v>5500.0</v>
      </c>
      <c r="N1698" s="14">
        <f t="shared" si="3"/>
        <v>5500</v>
      </c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</row>
    <row r="1699" ht="15.75" customHeight="1">
      <c r="A1699" s="10">
        <v>1698.0</v>
      </c>
      <c r="B1699" s="10" t="s">
        <v>15</v>
      </c>
      <c r="C1699" s="10" t="str">
        <f>VLOOKUP($E1699,'Определяем вид'!$A$2:$B$16,2,0)</f>
        <v>Услуга</v>
      </c>
      <c r="D1699" s="10" t="s">
        <v>19</v>
      </c>
      <c r="E1699" s="10" t="s">
        <v>17</v>
      </c>
      <c r="F1699" s="11">
        <v>45715.0</v>
      </c>
      <c r="G1699" s="12">
        <f t="shared" si="1"/>
        <v>2</v>
      </c>
      <c r="H1699" s="10"/>
      <c r="I1699" s="10" t="str">
        <f>IFNA(VLOOKUP($H1699,'Промокоды'!$A$2:$B$115,2,0),"")</f>
        <v/>
      </c>
      <c r="J1699" s="10" t="str">
        <f>IFNA(VLOOKUP($I1699,'Промокоды'!$E$2:$F$8,2,0),"")</f>
        <v/>
      </c>
      <c r="K1699" s="10" t="str">
        <f>IFNA(VLOOKUP($H1699,'Промокоды'!$A$2:$C$115,3,0),"")</f>
        <v/>
      </c>
      <c r="L1699" s="13">
        <f t="shared" si="2"/>
        <v>0</v>
      </c>
      <c r="M1699" s="14">
        <v>4500.0</v>
      </c>
      <c r="N1699" s="14">
        <f t="shared" si="3"/>
        <v>4500</v>
      </c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</row>
    <row r="1700" ht="15.75" customHeight="1">
      <c r="A1700" s="10">
        <v>1699.0</v>
      </c>
      <c r="B1700" s="10" t="s">
        <v>15</v>
      </c>
      <c r="C1700" s="10" t="str">
        <f>VLOOKUP($E1700,'Определяем вид'!$A$2:$B$16,2,0)</f>
        <v>Услуга</v>
      </c>
      <c r="D1700" s="10" t="s">
        <v>16</v>
      </c>
      <c r="E1700" s="10" t="s">
        <v>17</v>
      </c>
      <c r="F1700" s="11">
        <v>45715.0</v>
      </c>
      <c r="G1700" s="12">
        <f t="shared" si="1"/>
        <v>2</v>
      </c>
      <c r="H1700" s="10"/>
      <c r="I1700" s="10" t="str">
        <f>IFNA(VLOOKUP($H1700,'Промокоды'!$A$2:$B$115,2,0),"")</f>
        <v/>
      </c>
      <c r="J1700" s="10" t="str">
        <f>IFNA(VLOOKUP($I1700,'Промокоды'!$E$2:$F$8,2,0),"")</f>
        <v/>
      </c>
      <c r="K1700" s="10" t="str">
        <f>IFNA(VLOOKUP($H1700,'Промокоды'!$A$2:$C$115,3,0),"")</f>
        <v/>
      </c>
      <c r="L1700" s="13">
        <f t="shared" si="2"/>
        <v>0</v>
      </c>
      <c r="M1700" s="14">
        <v>4500.0</v>
      </c>
      <c r="N1700" s="14">
        <f t="shared" si="3"/>
        <v>4500</v>
      </c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</row>
    <row r="1701" ht="15.75" customHeight="1">
      <c r="A1701" s="10">
        <v>1700.0</v>
      </c>
      <c r="B1701" s="10" t="s">
        <v>15</v>
      </c>
      <c r="C1701" s="10" t="str">
        <f>VLOOKUP($E1701,'Определяем вид'!$A$2:$B$16,2,0)</f>
        <v>Услуга</v>
      </c>
      <c r="D1701" s="10" t="s">
        <v>16</v>
      </c>
      <c r="E1701" s="10" t="s">
        <v>17</v>
      </c>
      <c r="F1701" s="11">
        <v>45715.0</v>
      </c>
      <c r="G1701" s="12">
        <f t="shared" si="1"/>
        <v>2</v>
      </c>
      <c r="H1701" s="10"/>
      <c r="I1701" s="10" t="str">
        <f>IFNA(VLOOKUP($H1701,'Промокоды'!$A$2:$B$115,2,0),"")</f>
        <v/>
      </c>
      <c r="J1701" s="10" t="str">
        <f>IFNA(VLOOKUP($I1701,'Промокоды'!$E$2:$F$8,2,0),"")</f>
        <v/>
      </c>
      <c r="K1701" s="10" t="str">
        <f>IFNA(VLOOKUP($H1701,'Промокоды'!$A$2:$C$115,3,0),"")</f>
        <v/>
      </c>
      <c r="L1701" s="13">
        <f t="shared" si="2"/>
        <v>0</v>
      </c>
      <c r="M1701" s="14">
        <v>4500.0</v>
      </c>
      <c r="N1701" s="14">
        <f t="shared" si="3"/>
        <v>4500</v>
      </c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</row>
    <row r="1702" ht="15.75" customHeight="1">
      <c r="A1702" s="10">
        <v>1701.0</v>
      </c>
      <c r="B1702" s="10" t="s">
        <v>15</v>
      </c>
      <c r="C1702" s="10" t="str">
        <f>VLOOKUP($E1702,'Определяем вид'!$A$2:$B$16,2,0)</f>
        <v>Услуга</v>
      </c>
      <c r="D1702" s="10" t="s">
        <v>19</v>
      </c>
      <c r="E1702" s="10" t="s">
        <v>21</v>
      </c>
      <c r="F1702" s="11">
        <v>45715.0</v>
      </c>
      <c r="G1702" s="12">
        <f t="shared" si="1"/>
        <v>2</v>
      </c>
      <c r="H1702" s="10"/>
      <c r="I1702" s="10" t="str">
        <f>IFNA(VLOOKUP($H1702,'Промокоды'!$A$2:$B$115,2,0),"")</f>
        <v/>
      </c>
      <c r="J1702" s="10" t="str">
        <f>IFNA(VLOOKUP($I1702,'Промокоды'!$E$2:$F$8,2,0),"")</f>
        <v/>
      </c>
      <c r="K1702" s="10" t="str">
        <f>IFNA(VLOOKUP($H1702,'Промокоды'!$A$2:$C$115,3,0),"")</f>
        <v/>
      </c>
      <c r="L1702" s="13">
        <f t="shared" si="2"/>
        <v>0</v>
      </c>
      <c r="M1702" s="14">
        <v>5500.0</v>
      </c>
      <c r="N1702" s="14">
        <f t="shared" si="3"/>
        <v>5500</v>
      </c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</row>
    <row r="1703" ht="15.75" customHeight="1">
      <c r="A1703" s="10">
        <v>1702.0</v>
      </c>
      <c r="B1703" s="10" t="s">
        <v>15</v>
      </c>
      <c r="C1703" s="10" t="str">
        <f>VLOOKUP($E1703,'Определяем вид'!$A$2:$B$16,2,0)</f>
        <v>Услуга</v>
      </c>
      <c r="D1703" s="10" t="s">
        <v>19</v>
      </c>
      <c r="E1703" s="10" t="s">
        <v>18</v>
      </c>
      <c r="F1703" s="11">
        <v>45715.0</v>
      </c>
      <c r="G1703" s="12">
        <f t="shared" si="1"/>
        <v>2</v>
      </c>
      <c r="H1703" s="10" t="s">
        <v>97</v>
      </c>
      <c r="I1703" s="10">
        <f>IFNA(VLOOKUP($H1703,'Промокоды'!$A$2:$B$115,2,0),"")</f>
        <v>5</v>
      </c>
      <c r="J1703" s="10" t="str">
        <f>IFNA(VLOOKUP($I1703,'Промокоды'!$E$2:$F$8,2,0),"")</f>
        <v>Посты в VK</v>
      </c>
      <c r="K1703" s="10">
        <f>IFNA(VLOOKUP($H1703,'Промокоды'!$A$2:$C$115,3,0),"")</f>
        <v>0.15</v>
      </c>
      <c r="L1703" s="13">
        <f t="shared" si="2"/>
        <v>525</v>
      </c>
      <c r="M1703" s="14">
        <v>3500.0</v>
      </c>
      <c r="N1703" s="14">
        <f t="shared" si="3"/>
        <v>2975</v>
      </c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</row>
    <row r="1704" ht="15.75" customHeight="1">
      <c r="A1704" s="10">
        <v>1703.0</v>
      </c>
      <c r="B1704" s="10" t="s">
        <v>15</v>
      </c>
      <c r="C1704" s="10" t="str">
        <f>VLOOKUP($E1704,'Определяем вид'!$A$2:$B$16,2,0)</f>
        <v>Услуга</v>
      </c>
      <c r="D1704" s="10" t="s">
        <v>16</v>
      </c>
      <c r="E1704" s="10" t="s">
        <v>21</v>
      </c>
      <c r="F1704" s="11">
        <v>45715.0</v>
      </c>
      <c r="G1704" s="12">
        <f t="shared" si="1"/>
        <v>2</v>
      </c>
      <c r="H1704" s="10"/>
      <c r="I1704" s="10" t="str">
        <f>IFNA(VLOOKUP($H1704,'Промокоды'!$A$2:$B$115,2,0),"")</f>
        <v/>
      </c>
      <c r="J1704" s="10" t="str">
        <f>IFNA(VLOOKUP($I1704,'Промокоды'!$E$2:$F$8,2,0),"")</f>
        <v/>
      </c>
      <c r="K1704" s="10" t="str">
        <f>IFNA(VLOOKUP($H1704,'Промокоды'!$A$2:$C$115,3,0),"")</f>
        <v/>
      </c>
      <c r="L1704" s="13">
        <f t="shared" si="2"/>
        <v>0</v>
      </c>
      <c r="M1704" s="14">
        <v>5500.0</v>
      </c>
      <c r="N1704" s="14">
        <f t="shared" si="3"/>
        <v>5500</v>
      </c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</row>
    <row r="1705" ht="15.75" customHeight="1">
      <c r="A1705" s="10">
        <v>1704.0</v>
      </c>
      <c r="B1705" s="10" t="s">
        <v>15</v>
      </c>
      <c r="C1705" s="10" t="str">
        <f>VLOOKUP($E1705,'Определяем вид'!$A$2:$B$16,2,0)</f>
        <v>Товар</v>
      </c>
      <c r="D1705" s="10" t="s">
        <v>19</v>
      </c>
      <c r="E1705" s="10" t="s">
        <v>23</v>
      </c>
      <c r="F1705" s="11">
        <v>45715.0</v>
      </c>
      <c r="G1705" s="12">
        <f t="shared" si="1"/>
        <v>2</v>
      </c>
      <c r="H1705" s="10"/>
      <c r="I1705" s="10" t="str">
        <f>IFNA(VLOOKUP($H1705,'Промокоды'!$A$2:$B$115,2,0),"")</f>
        <v/>
      </c>
      <c r="J1705" s="10" t="str">
        <f>IFNA(VLOOKUP($I1705,'Промокоды'!$E$2:$F$8,2,0),"")</f>
        <v/>
      </c>
      <c r="K1705" s="10" t="str">
        <f>IFNA(VLOOKUP($H1705,'Промокоды'!$A$2:$C$115,3,0),"")</f>
        <v/>
      </c>
      <c r="L1705" s="13">
        <f t="shared" si="2"/>
        <v>0</v>
      </c>
      <c r="M1705" s="14">
        <v>1000.0</v>
      </c>
      <c r="N1705" s="14">
        <f t="shared" si="3"/>
        <v>1000</v>
      </c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</row>
    <row r="1706" ht="15.75" customHeight="1">
      <c r="A1706" s="10">
        <v>1705.0</v>
      </c>
      <c r="B1706" s="10" t="s">
        <v>25</v>
      </c>
      <c r="C1706" s="10" t="str">
        <f>VLOOKUP($E1706,'Определяем вид'!$A$2:$B$16,2,0)</f>
        <v>Товар</v>
      </c>
      <c r="D1706" s="10" t="s">
        <v>16</v>
      </c>
      <c r="E1706" s="10" t="s">
        <v>35</v>
      </c>
      <c r="F1706" s="11">
        <v>45715.0</v>
      </c>
      <c r="G1706" s="12">
        <f t="shared" si="1"/>
        <v>2</v>
      </c>
      <c r="H1706" s="10"/>
      <c r="I1706" s="10" t="str">
        <f>IFNA(VLOOKUP($H1706,'Промокоды'!$A$2:$B$115,2,0),"")</f>
        <v/>
      </c>
      <c r="J1706" s="10" t="str">
        <f>IFNA(VLOOKUP($I1706,'Промокоды'!$E$2:$F$8,2,0),"")</f>
        <v/>
      </c>
      <c r="K1706" s="10" t="str">
        <f>IFNA(VLOOKUP($H1706,'Промокоды'!$A$2:$C$115,3,0),"")</f>
        <v/>
      </c>
      <c r="L1706" s="13">
        <f t="shared" si="2"/>
        <v>0</v>
      </c>
      <c r="M1706" s="14">
        <v>500.0</v>
      </c>
      <c r="N1706" s="14">
        <f t="shared" si="3"/>
        <v>500</v>
      </c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</row>
    <row r="1707" ht="15.75" customHeight="1">
      <c r="A1707" s="10">
        <v>1706.0</v>
      </c>
      <c r="B1707" s="10" t="s">
        <v>25</v>
      </c>
      <c r="C1707" s="10" t="str">
        <f>VLOOKUP($E1707,'Определяем вид'!$A$2:$B$16,2,0)</f>
        <v>Товар</v>
      </c>
      <c r="D1707" s="10" t="s">
        <v>16</v>
      </c>
      <c r="E1707" s="10" t="s">
        <v>30</v>
      </c>
      <c r="F1707" s="11">
        <v>45715.0</v>
      </c>
      <c r="G1707" s="12">
        <f t="shared" si="1"/>
        <v>2</v>
      </c>
      <c r="H1707" s="10"/>
      <c r="I1707" s="10" t="str">
        <f>IFNA(VLOOKUP($H1707,'Промокоды'!$A$2:$B$115,2,0),"")</f>
        <v/>
      </c>
      <c r="J1707" s="10" t="str">
        <f>IFNA(VLOOKUP($I1707,'Промокоды'!$E$2:$F$8,2,0),"")</f>
        <v/>
      </c>
      <c r="K1707" s="10" t="str">
        <f>IFNA(VLOOKUP($H1707,'Промокоды'!$A$2:$C$115,3,0),"")</f>
        <v/>
      </c>
      <c r="L1707" s="13">
        <f t="shared" si="2"/>
        <v>0</v>
      </c>
      <c r="M1707" s="14">
        <v>300.0</v>
      </c>
      <c r="N1707" s="14">
        <f t="shared" si="3"/>
        <v>300</v>
      </c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</row>
    <row r="1708" ht="15.75" customHeight="1">
      <c r="A1708" s="10">
        <v>1707.0</v>
      </c>
      <c r="B1708" s="10" t="s">
        <v>15</v>
      </c>
      <c r="C1708" s="10" t="str">
        <f>VLOOKUP($E1708,'Определяем вид'!$A$2:$B$16,2,0)</f>
        <v>Услуга</v>
      </c>
      <c r="D1708" s="10" t="s">
        <v>16</v>
      </c>
      <c r="E1708" s="10" t="s">
        <v>21</v>
      </c>
      <c r="F1708" s="11">
        <v>45715.0</v>
      </c>
      <c r="G1708" s="12">
        <f t="shared" si="1"/>
        <v>2</v>
      </c>
      <c r="H1708" s="10"/>
      <c r="I1708" s="10" t="str">
        <f>IFNA(VLOOKUP($H1708,'Промокоды'!$A$2:$B$115,2,0),"")</f>
        <v/>
      </c>
      <c r="J1708" s="10" t="str">
        <f>IFNA(VLOOKUP($I1708,'Промокоды'!$E$2:$F$8,2,0),"")</f>
        <v/>
      </c>
      <c r="K1708" s="10" t="str">
        <f>IFNA(VLOOKUP($H1708,'Промокоды'!$A$2:$C$115,3,0),"")</f>
        <v/>
      </c>
      <c r="L1708" s="13">
        <f t="shared" si="2"/>
        <v>0</v>
      </c>
      <c r="M1708" s="14">
        <v>5500.0</v>
      </c>
      <c r="N1708" s="14">
        <f t="shared" si="3"/>
        <v>5500</v>
      </c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</row>
    <row r="1709" ht="15.75" customHeight="1">
      <c r="A1709" s="10">
        <v>1708.0</v>
      </c>
      <c r="B1709" s="10" t="s">
        <v>15</v>
      </c>
      <c r="C1709" s="10" t="str">
        <f>VLOOKUP($E1709,'Определяем вид'!$A$2:$B$16,2,0)</f>
        <v>Услуга</v>
      </c>
      <c r="D1709" s="10" t="s">
        <v>16</v>
      </c>
      <c r="E1709" s="10" t="s">
        <v>18</v>
      </c>
      <c r="F1709" s="11">
        <v>45715.0</v>
      </c>
      <c r="G1709" s="12">
        <f t="shared" si="1"/>
        <v>2</v>
      </c>
      <c r="H1709" s="10"/>
      <c r="I1709" s="10" t="str">
        <f>IFNA(VLOOKUP($H1709,'Промокоды'!$A$2:$B$115,2,0),"")</f>
        <v/>
      </c>
      <c r="J1709" s="10" t="str">
        <f>IFNA(VLOOKUP($I1709,'Промокоды'!$E$2:$F$8,2,0),"")</f>
        <v/>
      </c>
      <c r="K1709" s="10" t="str">
        <f>IFNA(VLOOKUP($H1709,'Промокоды'!$A$2:$C$115,3,0),"")</f>
        <v/>
      </c>
      <c r="L1709" s="13">
        <f t="shared" si="2"/>
        <v>0</v>
      </c>
      <c r="M1709" s="14">
        <v>3500.0</v>
      </c>
      <c r="N1709" s="14">
        <f t="shared" si="3"/>
        <v>3500</v>
      </c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</row>
    <row r="1710" ht="15.75" customHeight="1">
      <c r="A1710" s="10">
        <v>1709.0</v>
      </c>
      <c r="B1710" s="10" t="s">
        <v>15</v>
      </c>
      <c r="C1710" s="10" t="str">
        <f>VLOOKUP($E1710,'Определяем вид'!$A$2:$B$16,2,0)</f>
        <v>Товар</v>
      </c>
      <c r="D1710" s="10" t="s">
        <v>16</v>
      </c>
      <c r="E1710" s="10" t="s">
        <v>23</v>
      </c>
      <c r="F1710" s="11">
        <v>45715.0</v>
      </c>
      <c r="G1710" s="12">
        <f t="shared" si="1"/>
        <v>2</v>
      </c>
      <c r="H1710" s="10"/>
      <c r="I1710" s="10" t="str">
        <f>IFNA(VLOOKUP($H1710,'Промокоды'!$A$2:$B$115,2,0),"")</f>
        <v/>
      </c>
      <c r="J1710" s="10" t="str">
        <f>IFNA(VLOOKUP($I1710,'Промокоды'!$E$2:$F$8,2,0),"")</f>
        <v/>
      </c>
      <c r="K1710" s="10" t="str">
        <f>IFNA(VLOOKUP($H1710,'Промокоды'!$A$2:$C$115,3,0),"")</f>
        <v/>
      </c>
      <c r="L1710" s="13">
        <f t="shared" si="2"/>
        <v>0</v>
      </c>
      <c r="M1710" s="14">
        <v>1000.0</v>
      </c>
      <c r="N1710" s="14">
        <f t="shared" si="3"/>
        <v>1000</v>
      </c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</row>
    <row r="1711" ht="15.75" customHeight="1">
      <c r="A1711" s="10">
        <v>1710.0</v>
      </c>
      <c r="B1711" s="10" t="s">
        <v>15</v>
      </c>
      <c r="C1711" s="10" t="str">
        <f>VLOOKUP($E1711,'Определяем вид'!$A$2:$B$16,2,0)</f>
        <v>Услуга</v>
      </c>
      <c r="D1711" s="10" t="s">
        <v>16</v>
      </c>
      <c r="E1711" s="10" t="s">
        <v>21</v>
      </c>
      <c r="F1711" s="11">
        <v>45716.0</v>
      </c>
      <c r="G1711" s="12">
        <f t="shared" si="1"/>
        <v>2</v>
      </c>
      <c r="H1711" s="10"/>
      <c r="I1711" s="10" t="str">
        <f>IFNA(VLOOKUP($H1711,'Промокоды'!$A$2:$B$115,2,0),"")</f>
        <v/>
      </c>
      <c r="J1711" s="10" t="str">
        <f>IFNA(VLOOKUP($I1711,'Промокоды'!$E$2:$F$8,2,0),"")</f>
        <v/>
      </c>
      <c r="K1711" s="10" t="str">
        <f>IFNA(VLOOKUP($H1711,'Промокоды'!$A$2:$C$115,3,0),"")</f>
        <v/>
      </c>
      <c r="L1711" s="13">
        <f t="shared" si="2"/>
        <v>0</v>
      </c>
      <c r="M1711" s="14">
        <v>5500.0</v>
      </c>
      <c r="N1711" s="14">
        <f t="shared" si="3"/>
        <v>5500</v>
      </c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</row>
    <row r="1712" ht="15.75" customHeight="1">
      <c r="A1712" s="10">
        <v>1711.0</v>
      </c>
      <c r="B1712" s="10" t="s">
        <v>15</v>
      </c>
      <c r="C1712" s="10" t="str">
        <f>VLOOKUP($E1712,'Определяем вид'!$A$2:$B$16,2,0)</f>
        <v>Услуга</v>
      </c>
      <c r="D1712" s="10" t="s">
        <v>16</v>
      </c>
      <c r="E1712" s="10" t="s">
        <v>18</v>
      </c>
      <c r="F1712" s="11">
        <v>45716.0</v>
      </c>
      <c r="G1712" s="12">
        <f t="shared" si="1"/>
        <v>2</v>
      </c>
      <c r="H1712" s="10"/>
      <c r="I1712" s="10" t="str">
        <f>IFNA(VLOOKUP($H1712,'Промокоды'!$A$2:$B$115,2,0),"")</f>
        <v/>
      </c>
      <c r="J1712" s="10" t="str">
        <f>IFNA(VLOOKUP($I1712,'Промокоды'!$E$2:$F$8,2,0),"")</f>
        <v/>
      </c>
      <c r="K1712" s="10" t="str">
        <f>IFNA(VLOOKUP($H1712,'Промокоды'!$A$2:$C$115,3,0),"")</f>
        <v/>
      </c>
      <c r="L1712" s="13">
        <f t="shared" si="2"/>
        <v>0</v>
      </c>
      <c r="M1712" s="14">
        <v>3500.0</v>
      </c>
      <c r="N1712" s="14">
        <f t="shared" si="3"/>
        <v>3500</v>
      </c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</row>
    <row r="1713" ht="15.75" customHeight="1">
      <c r="A1713" s="10">
        <v>1712.0</v>
      </c>
      <c r="B1713" s="10" t="s">
        <v>15</v>
      </c>
      <c r="C1713" s="10" t="str">
        <f>VLOOKUP($E1713,'Определяем вид'!$A$2:$B$16,2,0)</f>
        <v>Услуга</v>
      </c>
      <c r="D1713" s="10" t="s">
        <v>16</v>
      </c>
      <c r="E1713" s="10" t="s">
        <v>21</v>
      </c>
      <c r="F1713" s="11">
        <v>45716.0</v>
      </c>
      <c r="G1713" s="12">
        <f t="shared" si="1"/>
        <v>2</v>
      </c>
      <c r="H1713" s="10"/>
      <c r="I1713" s="10" t="str">
        <f>IFNA(VLOOKUP($H1713,'Промокоды'!$A$2:$B$115,2,0),"")</f>
        <v/>
      </c>
      <c r="J1713" s="10" t="str">
        <f>IFNA(VLOOKUP($I1713,'Промокоды'!$E$2:$F$8,2,0),"")</f>
        <v/>
      </c>
      <c r="K1713" s="10" t="str">
        <f>IFNA(VLOOKUP($H1713,'Промокоды'!$A$2:$C$115,3,0),"")</f>
        <v/>
      </c>
      <c r="L1713" s="13">
        <f t="shared" si="2"/>
        <v>0</v>
      </c>
      <c r="M1713" s="14">
        <v>5500.0</v>
      </c>
      <c r="N1713" s="14">
        <f t="shared" si="3"/>
        <v>5500</v>
      </c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</row>
    <row r="1714" ht="15.75" customHeight="1">
      <c r="A1714" s="10">
        <v>1713.0</v>
      </c>
      <c r="B1714" s="10" t="s">
        <v>15</v>
      </c>
      <c r="C1714" s="10" t="str">
        <f>VLOOKUP($E1714,'Определяем вид'!$A$2:$B$16,2,0)</f>
        <v>Товар</v>
      </c>
      <c r="D1714" s="10" t="s">
        <v>16</v>
      </c>
      <c r="E1714" s="10" t="s">
        <v>28</v>
      </c>
      <c r="F1714" s="11">
        <v>45716.0</v>
      </c>
      <c r="G1714" s="12">
        <f t="shared" si="1"/>
        <v>2</v>
      </c>
      <c r="H1714" s="10" t="s">
        <v>98</v>
      </c>
      <c r="I1714" s="10">
        <f>IFNA(VLOOKUP($H1714,'Промокоды'!$A$2:$B$115,2,0),"")</f>
        <v>1</v>
      </c>
      <c r="J1714" s="10" t="str">
        <f>IFNA(VLOOKUP($I1714,'Промокоды'!$E$2:$F$8,2,0),"")</f>
        <v>Обещаем скидки</v>
      </c>
      <c r="K1714" s="10">
        <f>IFNA(VLOOKUP($H1714,'Промокоды'!$A$2:$C$115,3,0),"")</f>
        <v>0.1</v>
      </c>
      <c r="L1714" s="13">
        <f t="shared" si="2"/>
        <v>30</v>
      </c>
      <c r="M1714" s="14">
        <v>300.0</v>
      </c>
      <c r="N1714" s="14">
        <f t="shared" si="3"/>
        <v>270</v>
      </c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</row>
    <row r="1715" ht="15.75" customHeight="1">
      <c r="A1715" s="10">
        <v>1714.0</v>
      </c>
      <c r="B1715" s="10" t="s">
        <v>15</v>
      </c>
      <c r="C1715" s="10" t="str">
        <f>VLOOKUP($E1715,'Определяем вид'!$A$2:$B$16,2,0)</f>
        <v>Услуга</v>
      </c>
      <c r="D1715" s="10" t="s">
        <v>16</v>
      </c>
      <c r="E1715" s="10" t="s">
        <v>18</v>
      </c>
      <c r="F1715" s="11">
        <v>45716.0</v>
      </c>
      <c r="G1715" s="12">
        <f t="shared" si="1"/>
        <v>2</v>
      </c>
      <c r="H1715" s="10" t="s">
        <v>99</v>
      </c>
      <c r="I1715" s="10">
        <f>IFNA(VLOOKUP($H1715,'Промокоды'!$A$2:$B$115,2,0),"")</f>
        <v>3</v>
      </c>
      <c r="J1715" s="10" t="str">
        <f>IFNA(VLOOKUP($I1715,'Промокоды'!$E$2:$F$8,2,0),"")</f>
        <v>Поисковые запросы в Яндексе</v>
      </c>
      <c r="K1715" s="10">
        <f>IFNA(VLOOKUP($H1715,'Промокоды'!$A$2:$C$115,3,0),"")</f>
        <v>0.05</v>
      </c>
      <c r="L1715" s="13">
        <f t="shared" si="2"/>
        <v>175</v>
      </c>
      <c r="M1715" s="14">
        <v>3500.0</v>
      </c>
      <c r="N1715" s="14">
        <f t="shared" si="3"/>
        <v>3325</v>
      </c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</row>
    <row r="1716" ht="15.75" customHeight="1">
      <c r="A1716" s="10">
        <v>1715.0</v>
      </c>
      <c r="B1716" s="10" t="s">
        <v>15</v>
      </c>
      <c r="C1716" s="10" t="str">
        <f>VLOOKUP($E1716,'Определяем вид'!$A$2:$B$16,2,0)</f>
        <v>Услуга</v>
      </c>
      <c r="D1716" s="10" t="s">
        <v>16</v>
      </c>
      <c r="E1716" s="10" t="s">
        <v>17</v>
      </c>
      <c r="F1716" s="11">
        <v>45716.0</v>
      </c>
      <c r="G1716" s="12">
        <f t="shared" si="1"/>
        <v>2</v>
      </c>
      <c r="H1716" s="10" t="s">
        <v>100</v>
      </c>
      <c r="I1716" s="10">
        <f>IFNA(VLOOKUP($H1716,'Промокоды'!$A$2:$B$115,2,0),"")</f>
        <v>5</v>
      </c>
      <c r="J1716" s="10" t="str">
        <f>IFNA(VLOOKUP($I1716,'Промокоды'!$E$2:$F$8,2,0),"")</f>
        <v>Посты в VK</v>
      </c>
      <c r="K1716" s="10">
        <f>IFNA(VLOOKUP($H1716,'Промокоды'!$A$2:$C$115,3,0),"")</f>
        <v>0.15</v>
      </c>
      <c r="L1716" s="13">
        <f t="shared" si="2"/>
        <v>675</v>
      </c>
      <c r="M1716" s="14">
        <v>4500.0</v>
      </c>
      <c r="N1716" s="14">
        <f t="shared" si="3"/>
        <v>3825</v>
      </c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</row>
    <row r="1717" ht="15.75" customHeight="1">
      <c r="A1717" s="10">
        <v>1716.0</v>
      </c>
      <c r="B1717" s="10" t="s">
        <v>15</v>
      </c>
      <c r="C1717" s="10" t="str">
        <f>VLOOKUP($E1717,'Определяем вид'!$A$2:$B$16,2,0)</f>
        <v>Услуга</v>
      </c>
      <c r="D1717" s="16" t="s">
        <v>16</v>
      </c>
      <c r="E1717" s="10" t="s">
        <v>18</v>
      </c>
      <c r="F1717" s="11">
        <v>45716.0</v>
      </c>
      <c r="G1717" s="12">
        <f t="shared" si="1"/>
        <v>2</v>
      </c>
      <c r="H1717" s="10"/>
      <c r="I1717" s="10" t="str">
        <f>IFNA(VLOOKUP($H1717,'Промокоды'!$A$2:$B$115,2,0),"")</f>
        <v/>
      </c>
      <c r="J1717" s="10" t="str">
        <f>IFNA(VLOOKUP($I1717,'Промокоды'!$E$2:$F$8,2,0),"")</f>
        <v/>
      </c>
      <c r="K1717" s="10" t="str">
        <f>IFNA(VLOOKUP($H1717,'Промокоды'!$A$2:$C$115,3,0),"")</f>
        <v/>
      </c>
      <c r="L1717" s="13">
        <f t="shared" si="2"/>
        <v>0</v>
      </c>
      <c r="M1717" s="14">
        <v>3500.0</v>
      </c>
      <c r="N1717" s="14">
        <f t="shared" si="3"/>
        <v>3500</v>
      </c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</row>
    <row r="1718" ht="15.75" customHeight="1">
      <c r="A1718" s="10">
        <v>1717.0</v>
      </c>
      <c r="B1718" s="10" t="s">
        <v>15</v>
      </c>
      <c r="C1718" s="10" t="str">
        <f>VLOOKUP($E1718,'Определяем вид'!$A$2:$B$16,2,0)</f>
        <v>Услуга</v>
      </c>
      <c r="D1718" s="10" t="s">
        <v>19</v>
      </c>
      <c r="E1718" s="10" t="s">
        <v>21</v>
      </c>
      <c r="F1718" s="11">
        <v>45716.0</v>
      </c>
      <c r="G1718" s="12">
        <f t="shared" si="1"/>
        <v>2</v>
      </c>
      <c r="H1718" s="10"/>
      <c r="I1718" s="10" t="str">
        <f>IFNA(VLOOKUP($H1718,'Промокоды'!$A$2:$B$115,2,0),"")</f>
        <v/>
      </c>
      <c r="J1718" s="10" t="str">
        <f>IFNA(VLOOKUP($I1718,'Промокоды'!$E$2:$F$8,2,0),"")</f>
        <v/>
      </c>
      <c r="K1718" s="10" t="str">
        <f>IFNA(VLOOKUP($H1718,'Промокоды'!$A$2:$C$115,3,0),"")</f>
        <v/>
      </c>
      <c r="L1718" s="13">
        <f t="shared" si="2"/>
        <v>0</v>
      </c>
      <c r="M1718" s="14">
        <v>5500.0</v>
      </c>
      <c r="N1718" s="14">
        <f t="shared" si="3"/>
        <v>5500</v>
      </c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</row>
    <row r="1719" ht="15.75" customHeight="1">
      <c r="A1719" s="10">
        <v>1718.0</v>
      </c>
      <c r="B1719" s="10" t="s">
        <v>25</v>
      </c>
      <c r="C1719" s="10" t="str">
        <f>VLOOKUP($E1719,'Определяем вид'!$A$2:$B$16,2,0)</f>
        <v>Товар</v>
      </c>
      <c r="D1719" s="16" t="s">
        <v>16</v>
      </c>
      <c r="E1719" s="10" t="s">
        <v>30</v>
      </c>
      <c r="F1719" s="11">
        <v>45716.0</v>
      </c>
      <c r="G1719" s="12">
        <f t="shared" si="1"/>
        <v>2</v>
      </c>
      <c r="H1719" s="10"/>
      <c r="I1719" s="10" t="str">
        <f>IFNA(VLOOKUP($H1719,'Промокоды'!$A$2:$B$115,2,0),"")</f>
        <v/>
      </c>
      <c r="J1719" s="10" t="str">
        <f>IFNA(VLOOKUP($I1719,'Промокоды'!$E$2:$F$8,2,0),"")</f>
        <v/>
      </c>
      <c r="K1719" s="10" t="str">
        <f>IFNA(VLOOKUP($H1719,'Промокоды'!$A$2:$C$115,3,0),"")</f>
        <v/>
      </c>
      <c r="L1719" s="13">
        <f t="shared" si="2"/>
        <v>0</v>
      </c>
      <c r="M1719" s="14">
        <v>300.0</v>
      </c>
      <c r="N1719" s="14">
        <f t="shared" si="3"/>
        <v>300</v>
      </c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</row>
    <row r="1720" ht="15.75" customHeight="1">
      <c r="A1720" s="10">
        <v>1719.0</v>
      </c>
      <c r="B1720" s="10" t="s">
        <v>15</v>
      </c>
      <c r="C1720" s="10" t="str">
        <f>VLOOKUP($E1720,'Определяем вид'!$A$2:$B$16,2,0)</f>
        <v>Услуга</v>
      </c>
      <c r="D1720" s="10" t="s">
        <v>19</v>
      </c>
      <c r="E1720" s="10" t="s">
        <v>21</v>
      </c>
      <c r="F1720" s="11">
        <v>45716.0</v>
      </c>
      <c r="G1720" s="12">
        <f t="shared" si="1"/>
        <v>2</v>
      </c>
      <c r="H1720" s="10" t="s">
        <v>101</v>
      </c>
      <c r="I1720" s="10">
        <f>IFNA(VLOOKUP($H1720,'Промокоды'!$A$2:$B$115,2,0),"")</f>
        <v>3</v>
      </c>
      <c r="J1720" s="10" t="str">
        <f>IFNA(VLOOKUP($I1720,'Промокоды'!$E$2:$F$8,2,0),"")</f>
        <v>Поисковые запросы в Яндексе</v>
      </c>
      <c r="K1720" s="10">
        <f>IFNA(VLOOKUP($H1720,'Промокоды'!$A$2:$C$115,3,0),"")</f>
        <v>0.05</v>
      </c>
      <c r="L1720" s="13">
        <f t="shared" si="2"/>
        <v>275</v>
      </c>
      <c r="M1720" s="14">
        <v>5500.0</v>
      </c>
      <c r="N1720" s="14">
        <f t="shared" si="3"/>
        <v>5225</v>
      </c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</row>
    <row r="1721" ht="15.75" customHeight="1">
      <c r="A1721" s="10">
        <v>1720.0</v>
      </c>
      <c r="B1721" s="10" t="s">
        <v>15</v>
      </c>
      <c r="C1721" s="10" t="str">
        <f>VLOOKUP($E1721,'Определяем вид'!$A$2:$B$16,2,0)</f>
        <v>Услуга</v>
      </c>
      <c r="D1721" s="10" t="s">
        <v>19</v>
      </c>
      <c r="E1721" s="10" t="s">
        <v>18</v>
      </c>
      <c r="F1721" s="11">
        <v>45716.0</v>
      </c>
      <c r="G1721" s="12">
        <f t="shared" si="1"/>
        <v>2</v>
      </c>
      <c r="H1721" s="10"/>
      <c r="I1721" s="10" t="str">
        <f>IFNA(VLOOKUP($H1721,'Промокоды'!$A$2:$B$115,2,0),"")</f>
        <v/>
      </c>
      <c r="J1721" s="10" t="str">
        <f>IFNA(VLOOKUP($I1721,'Промокоды'!$E$2:$F$8,2,0),"")</f>
        <v/>
      </c>
      <c r="K1721" s="10" t="str">
        <f>IFNA(VLOOKUP($H1721,'Промокоды'!$A$2:$C$115,3,0),"")</f>
        <v/>
      </c>
      <c r="L1721" s="13">
        <f t="shared" si="2"/>
        <v>0</v>
      </c>
      <c r="M1721" s="14">
        <v>3500.0</v>
      </c>
      <c r="N1721" s="14">
        <f t="shared" si="3"/>
        <v>3500</v>
      </c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</row>
    <row r="1722" ht="15.75" customHeight="1">
      <c r="A1722" s="10">
        <v>1721.0</v>
      </c>
      <c r="B1722" s="10" t="s">
        <v>15</v>
      </c>
      <c r="C1722" s="10" t="str">
        <f>VLOOKUP($E1722,'Определяем вид'!$A$2:$B$16,2,0)</f>
        <v>Товар</v>
      </c>
      <c r="D1722" s="10" t="s">
        <v>19</v>
      </c>
      <c r="E1722" s="10" t="s">
        <v>23</v>
      </c>
      <c r="F1722" s="11">
        <v>45716.0</v>
      </c>
      <c r="G1722" s="12">
        <f t="shared" si="1"/>
        <v>2</v>
      </c>
      <c r="H1722" s="10" t="s">
        <v>102</v>
      </c>
      <c r="I1722" s="10">
        <f>IFNA(VLOOKUP($H1722,'Промокоды'!$A$2:$B$115,2,0),"")</f>
        <v>5</v>
      </c>
      <c r="J1722" s="10" t="str">
        <f>IFNA(VLOOKUP($I1722,'Промокоды'!$E$2:$F$8,2,0),"")</f>
        <v>Посты в VK</v>
      </c>
      <c r="K1722" s="10">
        <f>IFNA(VLOOKUP($H1722,'Промокоды'!$A$2:$C$115,3,0),"")</f>
        <v>0.15</v>
      </c>
      <c r="L1722" s="13">
        <f t="shared" si="2"/>
        <v>150</v>
      </c>
      <c r="M1722" s="14">
        <v>1000.0</v>
      </c>
      <c r="N1722" s="14">
        <f t="shared" si="3"/>
        <v>850</v>
      </c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</row>
    <row r="1723" ht="15.75" customHeight="1">
      <c r="A1723" s="10">
        <v>1722.0</v>
      </c>
      <c r="B1723" s="10" t="s">
        <v>15</v>
      </c>
      <c r="C1723" s="10" t="str">
        <f>VLOOKUP($E1723,'Определяем вид'!$A$2:$B$16,2,0)</f>
        <v>Услуга</v>
      </c>
      <c r="D1723" s="10" t="s">
        <v>16</v>
      </c>
      <c r="E1723" s="10" t="s">
        <v>21</v>
      </c>
      <c r="F1723" s="11">
        <v>45716.0</v>
      </c>
      <c r="G1723" s="12">
        <f t="shared" si="1"/>
        <v>2</v>
      </c>
      <c r="H1723" s="10"/>
      <c r="I1723" s="10" t="str">
        <f>IFNA(VLOOKUP($H1723,'Промокоды'!$A$2:$B$115,2,0),"")</f>
        <v/>
      </c>
      <c r="J1723" s="10" t="str">
        <f>IFNA(VLOOKUP($I1723,'Промокоды'!$E$2:$F$8,2,0),"")</f>
        <v/>
      </c>
      <c r="K1723" s="10" t="str">
        <f>IFNA(VLOOKUP($H1723,'Промокоды'!$A$2:$C$115,3,0),"")</f>
        <v/>
      </c>
      <c r="L1723" s="13">
        <f t="shared" si="2"/>
        <v>0</v>
      </c>
      <c r="M1723" s="14">
        <v>5500.0</v>
      </c>
      <c r="N1723" s="14">
        <f t="shared" si="3"/>
        <v>5500</v>
      </c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</row>
    <row r="1724" ht="15.75" customHeight="1">
      <c r="A1724" s="10">
        <v>1723.0</v>
      </c>
      <c r="B1724" s="10" t="s">
        <v>15</v>
      </c>
      <c r="C1724" s="10" t="str">
        <f>VLOOKUP($E1724,'Определяем вид'!$A$2:$B$16,2,0)</f>
        <v>Услуга</v>
      </c>
      <c r="D1724" s="10" t="s">
        <v>16</v>
      </c>
      <c r="E1724" s="10" t="s">
        <v>17</v>
      </c>
      <c r="F1724" s="11">
        <v>45716.0</v>
      </c>
      <c r="G1724" s="12">
        <f t="shared" si="1"/>
        <v>2</v>
      </c>
      <c r="H1724" s="10"/>
      <c r="I1724" s="10" t="str">
        <f>IFNA(VLOOKUP($H1724,'Промокоды'!$A$2:$B$115,2,0),"")</f>
        <v/>
      </c>
      <c r="J1724" s="10" t="str">
        <f>IFNA(VLOOKUP($I1724,'Промокоды'!$E$2:$F$8,2,0),"")</f>
        <v/>
      </c>
      <c r="K1724" s="10" t="str">
        <f>IFNA(VLOOKUP($H1724,'Промокоды'!$A$2:$C$115,3,0),"")</f>
        <v/>
      </c>
      <c r="L1724" s="13">
        <f t="shared" si="2"/>
        <v>0</v>
      </c>
      <c r="M1724" s="14">
        <v>4500.0</v>
      </c>
      <c r="N1724" s="14">
        <f t="shared" si="3"/>
        <v>4500</v>
      </c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</row>
    <row r="1725" ht="15.75" customHeight="1">
      <c r="A1725" s="10">
        <v>1724.0</v>
      </c>
      <c r="B1725" s="10" t="s">
        <v>15</v>
      </c>
      <c r="C1725" s="10" t="str">
        <f>VLOOKUP($E1725,'Определяем вид'!$A$2:$B$16,2,0)</f>
        <v>Услуга</v>
      </c>
      <c r="D1725" s="10" t="s">
        <v>19</v>
      </c>
      <c r="E1725" s="10" t="s">
        <v>17</v>
      </c>
      <c r="F1725" s="11">
        <v>45716.0</v>
      </c>
      <c r="G1725" s="12">
        <f t="shared" si="1"/>
        <v>2</v>
      </c>
      <c r="H1725" s="10"/>
      <c r="I1725" s="10" t="str">
        <f>IFNA(VLOOKUP($H1725,'Промокоды'!$A$2:$B$115,2,0),"")</f>
        <v/>
      </c>
      <c r="J1725" s="10" t="str">
        <f>IFNA(VLOOKUP($I1725,'Промокоды'!$E$2:$F$8,2,0),"")</f>
        <v/>
      </c>
      <c r="K1725" s="10" t="str">
        <f>IFNA(VLOOKUP($H1725,'Промокоды'!$A$2:$C$115,3,0),"")</f>
        <v/>
      </c>
      <c r="L1725" s="13">
        <f t="shared" si="2"/>
        <v>0</v>
      </c>
      <c r="M1725" s="14">
        <v>4500.0</v>
      </c>
      <c r="N1725" s="14">
        <f t="shared" si="3"/>
        <v>4500</v>
      </c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</row>
    <row r="1726" ht="15.75" customHeight="1">
      <c r="A1726" s="10">
        <v>1725.0</v>
      </c>
      <c r="B1726" s="10" t="s">
        <v>25</v>
      </c>
      <c r="C1726" s="10" t="str">
        <f>VLOOKUP($E1726,'Определяем вид'!$A$2:$B$16,2,0)</f>
        <v>Товар</v>
      </c>
      <c r="D1726" s="10" t="s">
        <v>16</v>
      </c>
      <c r="E1726" s="10" t="s">
        <v>35</v>
      </c>
      <c r="F1726" s="11">
        <v>45716.0</v>
      </c>
      <c r="G1726" s="12">
        <f t="shared" si="1"/>
        <v>2</v>
      </c>
      <c r="H1726" s="10"/>
      <c r="I1726" s="10" t="str">
        <f>IFNA(VLOOKUP($H1726,'Промокоды'!$A$2:$B$115,2,0),"")</f>
        <v/>
      </c>
      <c r="J1726" s="10" t="str">
        <f>IFNA(VLOOKUP($I1726,'Промокоды'!$E$2:$F$8,2,0),"")</f>
        <v/>
      </c>
      <c r="K1726" s="10" t="str">
        <f>IFNA(VLOOKUP($H1726,'Промокоды'!$A$2:$C$115,3,0),"")</f>
        <v/>
      </c>
      <c r="L1726" s="13">
        <f t="shared" si="2"/>
        <v>0</v>
      </c>
      <c r="M1726" s="14">
        <v>500.0</v>
      </c>
      <c r="N1726" s="14">
        <f t="shared" si="3"/>
        <v>500</v>
      </c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</row>
    <row r="1727" ht="15.75" customHeight="1">
      <c r="A1727" s="10">
        <v>1726.0</v>
      </c>
      <c r="B1727" s="10" t="s">
        <v>15</v>
      </c>
      <c r="C1727" s="10" t="str">
        <f>VLOOKUP($E1727,'Определяем вид'!$A$2:$B$16,2,0)</f>
        <v>Услуга</v>
      </c>
      <c r="D1727" s="10" t="s">
        <v>16</v>
      </c>
      <c r="E1727" s="10" t="s">
        <v>18</v>
      </c>
      <c r="F1727" s="11">
        <v>45716.0</v>
      </c>
      <c r="G1727" s="12">
        <f t="shared" si="1"/>
        <v>2</v>
      </c>
      <c r="H1727" s="10"/>
      <c r="I1727" s="10" t="str">
        <f>IFNA(VLOOKUP($H1727,'Промокоды'!$A$2:$B$115,2,0),"")</f>
        <v/>
      </c>
      <c r="J1727" s="10" t="str">
        <f>IFNA(VLOOKUP($I1727,'Промокоды'!$E$2:$F$8,2,0),"")</f>
        <v/>
      </c>
      <c r="K1727" s="10" t="str">
        <f>IFNA(VLOOKUP($H1727,'Промокоды'!$A$2:$C$115,3,0),"")</f>
        <v/>
      </c>
      <c r="L1727" s="13">
        <f t="shared" si="2"/>
        <v>0</v>
      </c>
      <c r="M1727" s="14">
        <v>3500.0</v>
      </c>
      <c r="N1727" s="14">
        <f t="shared" si="3"/>
        <v>3500</v>
      </c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</row>
    <row r="1728" ht="15.75" customHeight="1">
      <c r="A1728" s="10">
        <v>1727.0</v>
      </c>
      <c r="B1728" s="10" t="s">
        <v>15</v>
      </c>
      <c r="C1728" s="10" t="str">
        <f>VLOOKUP($E1728,'Определяем вид'!$A$2:$B$16,2,0)</f>
        <v>Услуга</v>
      </c>
      <c r="D1728" s="10" t="s">
        <v>16</v>
      </c>
      <c r="E1728" s="10" t="s">
        <v>17</v>
      </c>
      <c r="F1728" s="11">
        <v>45716.0</v>
      </c>
      <c r="G1728" s="12">
        <f t="shared" si="1"/>
        <v>2</v>
      </c>
      <c r="H1728" s="10"/>
      <c r="I1728" s="10" t="str">
        <f>IFNA(VLOOKUP($H1728,'Промокоды'!$A$2:$B$115,2,0),"")</f>
        <v/>
      </c>
      <c r="J1728" s="10" t="str">
        <f>IFNA(VLOOKUP($I1728,'Промокоды'!$E$2:$F$8,2,0),"")</f>
        <v/>
      </c>
      <c r="K1728" s="10" t="str">
        <f>IFNA(VLOOKUP($H1728,'Промокоды'!$A$2:$C$115,3,0),"")</f>
        <v/>
      </c>
      <c r="L1728" s="13">
        <f t="shared" si="2"/>
        <v>0</v>
      </c>
      <c r="M1728" s="14">
        <v>4500.0</v>
      </c>
      <c r="N1728" s="14">
        <f t="shared" si="3"/>
        <v>4500</v>
      </c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</row>
    <row r="1729" ht="15.75" customHeight="1">
      <c r="A1729" s="10">
        <v>1728.0</v>
      </c>
      <c r="B1729" s="10" t="s">
        <v>15</v>
      </c>
      <c r="C1729" s="10" t="str">
        <f>VLOOKUP($E1729,'Определяем вид'!$A$2:$B$16,2,0)</f>
        <v>Товар</v>
      </c>
      <c r="D1729" s="10" t="s">
        <v>16</v>
      </c>
      <c r="E1729" s="10" t="s">
        <v>23</v>
      </c>
      <c r="F1729" s="11">
        <v>45716.0</v>
      </c>
      <c r="G1729" s="12">
        <f t="shared" si="1"/>
        <v>2</v>
      </c>
      <c r="H1729" s="10"/>
      <c r="I1729" s="10" t="str">
        <f>IFNA(VLOOKUP($H1729,'Промокоды'!$A$2:$B$115,2,0),"")</f>
        <v/>
      </c>
      <c r="J1729" s="10" t="str">
        <f>IFNA(VLOOKUP($I1729,'Промокоды'!$E$2:$F$8,2,0),"")</f>
        <v/>
      </c>
      <c r="K1729" s="10" t="str">
        <f>IFNA(VLOOKUP($H1729,'Промокоды'!$A$2:$C$115,3,0),"")</f>
        <v/>
      </c>
      <c r="L1729" s="13">
        <f t="shared" si="2"/>
        <v>0</v>
      </c>
      <c r="M1729" s="14">
        <v>1000.0</v>
      </c>
      <c r="N1729" s="14">
        <f t="shared" si="3"/>
        <v>1000</v>
      </c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</row>
    <row r="1730" ht="15.75" customHeight="1">
      <c r="A1730" s="10">
        <v>1729.0</v>
      </c>
      <c r="B1730" s="10" t="s">
        <v>15</v>
      </c>
      <c r="C1730" s="10" t="str">
        <f>VLOOKUP($E1730,'Определяем вид'!$A$2:$B$16,2,0)</f>
        <v>Услуга</v>
      </c>
      <c r="D1730" s="10" t="s">
        <v>16</v>
      </c>
      <c r="E1730" s="10" t="s">
        <v>17</v>
      </c>
      <c r="F1730" s="11">
        <v>45716.0</v>
      </c>
      <c r="G1730" s="12">
        <f t="shared" si="1"/>
        <v>2</v>
      </c>
      <c r="H1730" s="10"/>
      <c r="I1730" s="10" t="str">
        <f>IFNA(VLOOKUP($H1730,'Промокоды'!$A$2:$B$115,2,0),"")</f>
        <v/>
      </c>
      <c r="J1730" s="10" t="str">
        <f>IFNA(VLOOKUP($I1730,'Промокоды'!$E$2:$F$8,2,0),"")</f>
        <v/>
      </c>
      <c r="K1730" s="10" t="str">
        <f>IFNA(VLOOKUP($H1730,'Промокоды'!$A$2:$C$115,3,0),"")</f>
        <v/>
      </c>
      <c r="L1730" s="13">
        <f t="shared" si="2"/>
        <v>0</v>
      </c>
      <c r="M1730" s="14">
        <v>4500.0</v>
      </c>
      <c r="N1730" s="14">
        <f t="shared" si="3"/>
        <v>4500</v>
      </c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</row>
    <row r="1731" ht="15.75" customHeight="1">
      <c r="A1731" s="10">
        <v>1730.0</v>
      </c>
      <c r="B1731" s="10" t="s">
        <v>15</v>
      </c>
      <c r="C1731" s="10" t="str">
        <f>VLOOKUP($E1731,'Определяем вид'!$A$2:$B$16,2,0)</f>
        <v>Услуга</v>
      </c>
      <c r="D1731" s="10" t="s">
        <v>16</v>
      </c>
      <c r="E1731" s="10" t="s">
        <v>17</v>
      </c>
      <c r="F1731" s="11">
        <v>45716.0</v>
      </c>
      <c r="G1731" s="12">
        <f t="shared" si="1"/>
        <v>2</v>
      </c>
      <c r="H1731" s="10"/>
      <c r="I1731" s="10" t="str">
        <f>IFNA(VLOOKUP($H1731,'Промокоды'!$A$2:$B$115,2,0),"")</f>
        <v/>
      </c>
      <c r="J1731" s="10" t="str">
        <f>IFNA(VLOOKUP($I1731,'Промокоды'!$E$2:$F$8,2,0),"")</f>
        <v/>
      </c>
      <c r="K1731" s="10" t="str">
        <f>IFNA(VLOOKUP($H1731,'Промокоды'!$A$2:$C$115,3,0),"")</f>
        <v/>
      </c>
      <c r="L1731" s="13">
        <f t="shared" si="2"/>
        <v>0</v>
      </c>
      <c r="M1731" s="14">
        <v>4500.0</v>
      </c>
      <c r="N1731" s="14">
        <f t="shared" si="3"/>
        <v>4500</v>
      </c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</row>
    <row r="1732" ht="15.75" customHeight="1">
      <c r="A1732" s="10">
        <v>1731.0</v>
      </c>
      <c r="B1732" s="10" t="s">
        <v>15</v>
      </c>
      <c r="C1732" s="10" t="str">
        <f>VLOOKUP($E1732,'Определяем вид'!$A$2:$B$16,2,0)</f>
        <v>Услуга</v>
      </c>
      <c r="D1732" s="10" t="s">
        <v>16</v>
      </c>
      <c r="E1732" s="10" t="s">
        <v>18</v>
      </c>
      <c r="F1732" s="11">
        <v>45716.0</v>
      </c>
      <c r="G1732" s="12">
        <f t="shared" si="1"/>
        <v>2</v>
      </c>
      <c r="H1732" s="10"/>
      <c r="I1732" s="10" t="str">
        <f>IFNA(VLOOKUP($H1732,'Промокоды'!$A$2:$B$115,2,0),"")</f>
        <v/>
      </c>
      <c r="J1732" s="10" t="str">
        <f>IFNA(VLOOKUP($I1732,'Промокоды'!$E$2:$F$8,2,0),"")</f>
        <v/>
      </c>
      <c r="K1732" s="10" t="str">
        <f>IFNA(VLOOKUP($H1732,'Промокоды'!$A$2:$C$115,3,0),"")</f>
        <v/>
      </c>
      <c r="L1732" s="13">
        <f t="shared" si="2"/>
        <v>0</v>
      </c>
      <c r="M1732" s="14">
        <v>3500.0</v>
      </c>
      <c r="N1732" s="14">
        <f t="shared" si="3"/>
        <v>3500</v>
      </c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</row>
    <row r="1733" ht="15.75" customHeight="1">
      <c r="A1733" s="10">
        <v>1732.0</v>
      </c>
      <c r="B1733" s="10" t="s">
        <v>25</v>
      </c>
      <c r="C1733" s="10" t="str">
        <f>VLOOKUP($E1733,'Определяем вид'!$A$2:$B$16,2,0)</f>
        <v>Товар</v>
      </c>
      <c r="D1733" s="10" t="s">
        <v>16</v>
      </c>
      <c r="E1733" s="10" t="s">
        <v>33</v>
      </c>
      <c r="F1733" s="11">
        <v>45716.0</v>
      </c>
      <c r="G1733" s="12">
        <f t="shared" si="1"/>
        <v>2</v>
      </c>
      <c r="H1733" s="10"/>
      <c r="I1733" s="10" t="str">
        <f>IFNA(VLOOKUP($H1733,'Промокоды'!$A$2:$B$115,2,0),"")</f>
        <v/>
      </c>
      <c r="J1733" s="10" t="str">
        <f>IFNA(VLOOKUP($I1733,'Промокоды'!$E$2:$F$8,2,0),"")</f>
        <v/>
      </c>
      <c r="K1733" s="10" t="str">
        <f>IFNA(VLOOKUP($H1733,'Промокоды'!$A$2:$C$115,3,0),"")</f>
        <v/>
      </c>
      <c r="L1733" s="13">
        <f t="shared" si="2"/>
        <v>0</v>
      </c>
      <c r="M1733" s="14">
        <v>1000.0</v>
      </c>
      <c r="N1733" s="14">
        <f t="shared" si="3"/>
        <v>1000</v>
      </c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</row>
    <row r="1734" ht="15.75" customHeight="1">
      <c r="A1734" s="10">
        <v>1733.0</v>
      </c>
      <c r="B1734" s="10" t="s">
        <v>15</v>
      </c>
      <c r="C1734" s="10" t="str">
        <f>VLOOKUP($E1734,'Определяем вид'!$A$2:$B$16,2,0)</f>
        <v>Услуга</v>
      </c>
      <c r="D1734" s="10" t="s">
        <v>16</v>
      </c>
      <c r="E1734" s="10" t="s">
        <v>18</v>
      </c>
      <c r="F1734" s="11">
        <v>45716.0</v>
      </c>
      <c r="G1734" s="12">
        <f t="shared" si="1"/>
        <v>2</v>
      </c>
      <c r="H1734" s="10"/>
      <c r="I1734" s="10" t="str">
        <f>IFNA(VLOOKUP($H1734,'Промокоды'!$A$2:$B$115,2,0),"")</f>
        <v/>
      </c>
      <c r="J1734" s="10" t="str">
        <f>IFNA(VLOOKUP($I1734,'Промокоды'!$E$2:$F$8,2,0),"")</f>
        <v/>
      </c>
      <c r="K1734" s="10" t="str">
        <f>IFNA(VLOOKUP($H1734,'Промокоды'!$A$2:$C$115,3,0),"")</f>
        <v/>
      </c>
      <c r="L1734" s="13">
        <f t="shared" si="2"/>
        <v>0</v>
      </c>
      <c r="M1734" s="14">
        <v>3500.0</v>
      </c>
      <c r="N1734" s="14">
        <f t="shared" si="3"/>
        <v>3500</v>
      </c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</row>
    <row r="1735" ht="15.75" customHeight="1">
      <c r="A1735" s="10">
        <v>1734.0</v>
      </c>
      <c r="B1735" s="10" t="s">
        <v>15</v>
      </c>
      <c r="C1735" s="10" t="str">
        <f>VLOOKUP($E1735,'Определяем вид'!$A$2:$B$16,2,0)</f>
        <v>Услуга</v>
      </c>
      <c r="D1735" s="10" t="s">
        <v>16</v>
      </c>
      <c r="E1735" s="10" t="s">
        <v>17</v>
      </c>
      <c r="F1735" s="11">
        <v>45716.0</v>
      </c>
      <c r="G1735" s="12">
        <f t="shared" si="1"/>
        <v>2</v>
      </c>
      <c r="H1735" s="10" t="s">
        <v>103</v>
      </c>
      <c r="I1735" s="10">
        <f>IFNA(VLOOKUP($H1735,'Промокоды'!$A$2:$B$115,2,0),"")</f>
        <v>5</v>
      </c>
      <c r="J1735" s="10" t="str">
        <f>IFNA(VLOOKUP($I1735,'Промокоды'!$E$2:$F$8,2,0),"")</f>
        <v>Посты в VK</v>
      </c>
      <c r="K1735" s="10">
        <f>IFNA(VLOOKUP($H1735,'Промокоды'!$A$2:$C$115,3,0),"")</f>
        <v>0.15</v>
      </c>
      <c r="L1735" s="13">
        <f t="shared" si="2"/>
        <v>675</v>
      </c>
      <c r="M1735" s="14">
        <v>4500.0</v>
      </c>
      <c r="N1735" s="14">
        <f t="shared" si="3"/>
        <v>3825</v>
      </c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</row>
    <row r="1736" ht="15.75" customHeight="1">
      <c r="A1736" s="10">
        <v>1735.0</v>
      </c>
      <c r="B1736" s="10" t="s">
        <v>25</v>
      </c>
      <c r="C1736" s="10" t="str">
        <f>VLOOKUP($E1736,'Определяем вид'!$A$2:$B$16,2,0)</f>
        <v>Товар</v>
      </c>
      <c r="D1736" s="10" t="s">
        <v>16</v>
      </c>
      <c r="E1736" s="10" t="s">
        <v>30</v>
      </c>
      <c r="F1736" s="11">
        <v>45716.0</v>
      </c>
      <c r="G1736" s="12">
        <f t="shared" si="1"/>
        <v>2</v>
      </c>
      <c r="H1736" s="10"/>
      <c r="I1736" s="10" t="str">
        <f>IFNA(VLOOKUP($H1736,'Промокоды'!$A$2:$B$115,2,0),"")</f>
        <v/>
      </c>
      <c r="J1736" s="10" t="str">
        <f>IFNA(VLOOKUP($I1736,'Промокоды'!$E$2:$F$8,2,0),"")</f>
        <v/>
      </c>
      <c r="K1736" s="10" t="str">
        <f>IFNA(VLOOKUP($H1736,'Промокоды'!$A$2:$C$115,3,0),"")</f>
        <v/>
      </c>
      <c r="L1736" s="13">
        <f t="shared" si="2"/>
        <v>0</v>
      </c>
      <c r="M1736" s="14">
        <v>300.0</v>
      </c>
      <c r="N1736" s="14">
        <f t="shared" si="3"/>
        <v>300</v>
      </c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</row>
    <row r="1737" ht="15.75" customHeight="1">
      <c r="A1737" s="10">
        <v>1736.0</v>
      </c>
      <c r="B1737" s="10" t="s">
        <v>15</v>
      </c>
      <c r="C1737" s="10" t="str">
        <f>VLOOKUP($E1737,'Определяем вид'!$A$2:$B$16,2,0)</f>
        <v>Услуга</v>
      </c>
      <c r="D1737" s="10" t="s">
        <v>16</v>
      </c>
      <c r="E1737" s="10" t="s">
        <v>18</v>
      </c>
      <c r="F1737" s="11">
        <v>45716.0</v>
      </c>
      <c r="G1737" s="12">
        <f t="shared" si="1"/>
        <v>2</v>
      </c>
      <c r="H1737" s="10"/>
      <c r="I1737" s="10" t="str">
        <f>IFNA(VLOOKUP($H1737,'Промокоды'!$A$2:$B$115,2,0),"")</f>
        <v/>
      </c>
      <c r="J1737" s="10" t="str">
        <f>IFNA(VLOOKUP($I1737,'Промокоды'!$E$2:$F$8,2,0),"")</f>
        <v/>
      </c>
      <c r="K1737" s="10" t="str">
        <f>IFNA(VLOOKUP($H1737,'Промокоды'!$A$2:$C$115,3,0),"")</f>
        <v/>
      </c>
      <c r="L1737" s="13">
        <f t="shared" si="2"/>
        <v>0</v>
      </c>
      <c r="M1737" s="14">
        <v>3500.0</v>
      </c>
      <c r="N1737" s="14">
        <f t="shared" si="3"/>
        <v>3500</v>
      </c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</row>
    <row r="1738" ht="15.75" customHeight="1">
      <c r="A1738" s="10">
        <v>1737.0</v>
      </c>
      <c r="B1738" s="10" t="s">
        <v>15</v>
      </c>
      <c r="C1738" s="10" t="str">
        <f>VLOOKUP($E1738,'Определяем вид'!$A$2:$B$16,2,0)</f>
        <v>Услуга</v>
      </c>
      <c r="D1738" s="10" t="s">
        <v>19</v>
      </c>
      <c r="E1738" s="10" t="s">
        <v>18</v>
      </c>
      <c r="F1738" s="11">
        <v>45716.0</v>
      </c>
      <c r="G1738" s="12">
        <f t="shared" si="1"/>
        <v>2</v>
      </c>
      <c r="H1738" s="10"/>
      <c r="I1738" s="10" t="str">
        <f>IFNA(VLOOKUP($H1738,'Промокоды'!$A$2:$B$115,2,0),"")</f>
        <v/>
      </c>
      <c r="J1738" s="10" t="str">
        <f>IFNA(VLOOKUP($I1738,'Промокоды'!$E$2:$F$8,2,0),"")</f>
        <v/>
      </c>
      <c r="K1738" s="10" t="str">
        <f>IFNA(VLOOKUP($H1738,'Промокоды'!$A$2:$C$115,3,0),"")</f>
        <v/>
      </c>
      <c r="L1738" s="13">
        <f t="shared" si="2"/>
        <v>0</v>
      </c>
      <c r="M1738" s="14">
        <v>3500.0</v>
      </c>
      <c r="N1738" s="14">
        <f t="shared" si="3"/>
        <v>3500</v>
      </c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</row>
    <row r="1739" ht="15.75" customHeight="1">
      <c r="A1739" s="10">
        <v>1738.0</v>
      </c>
      <c r="B1739" s="10" t="s">
        <v>15</v>
      </c>
      <c r="C1739" s="10" t="str">
        <f>VLOOKUP($E1739,'Определяем вид'!$A$2:$B$16,2,0)</f>
        <v>Услуга</v>
      </c>
      <c r="D1739" s="10" t="s">
        <v>16</v>
      </c>
      <c r="E1739" s="10" t="s">
        <v>21</v>
      </c>
      <c r="F1739" s="11">
        <v>45717.0</v>
      </c>
      <c r="G1739" s="12">
        <f t="shared" si="1"/>
        <v>3</v>
      </c>
      <c r="H1739" s="10"/>
      <c r="I1739" s="10" t="str">
        <f>IFNA(VLOOKUP($H1739,'Промокоды'!$A$2:$B$115,2,0),"")</f>
        <v/>
      </c>
      <c r="J1739" s="10" t="str">
        <f>IFNA(VLOOKUP($I1739,'Промокоды'!$E$2:$F$8,2,0),"")</f>
        <v/>
      </c>
      <c r="K1739" s="10" t="str">
        <f>IFNA(VLOOKUP($H1739,'Промокоды'!$A$2:$C$115,3,0),"")</f>
        <v/>
      </c>
      <c r="L1739" s="13">
        <f t="shared" si="2"/>
        <v>0</v>
      </c>
      <c r="M1739" s="14">
        <v>5500.0</v>
      </c>
      <c r="N1739" s="14">
        <f t="shared" si="3"/>
        <v>5500</v>
      </c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</row>
    <row r="1740" ht="15.75" customHeight="1">
      <c r="A1740" s="10">
        <v>1739.0</v>
      </c>
      <c r="B1740" s="10" t="s">
        <v>15</v>
      </c>
      <c r="C1740" s="10" t="str">
        <f>VLOOKUP($E1740,'Определяем вид'!$A$2:$B$16,2,0)</f>
        <v>Услуга</v>
      </c>
      <c r="D1740" s="10" t="s">
        <v>16</v>
      </c>
      <c r="E1740" s="10" t="s">
        <v>18</v>
      </c>
      <c r="F1740" s="11">
        <v>45717.0</v>
      </c>
      <c r="G1740" s="12">
        <f t="shared" si="1"/>
        <v>3</v>
      </c>
      <c r="H1740" s="10"/>
      <c r="I1740" s="10" t="str">
        <f>IFNA(VLOOKUP($H1740,'Промокоды'!$A$2:$B$115,2,0),"")</f>
        <v/>
      </c>
      <c r="J1740" s="10" t="str">
        <f>IFNA(VLOOKUP($I1740,'Промокоды'!$E$2:$F$8,2,0),"")</f>
        <v/>
      </c>
      <c r="K1740" s="10" t="str">
        <f>IFNA(VLOOKUP($H1740,'Промокоды'!$A$2:$C$115,3,0),"")</f>
        <v/>
      </c>
      <c r="L1740" s="13">
        <f t="shared" si="2"/>
        <v>0</v>
      </c>
      <c r="M1740" s="14">
        <v>3500.0</v>
      </c>
      <c r="N1740" s="14">
        <f t="shared" si="3"/>
        <v>3500</v>
      </c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</row>
    <row r="1741" ht="15.75" customHeight="1">
      <c r="A1741" s="10">
        <v>1740.0</v>
      </c>
      <c r="B1741" s="10" t="s">
        <v>15</v>
      </c>
      <c r="C1741" s="10" t="str">
        <f>VLOOKUP($E1741,'Определяем вид'!$A$2:$B$16,2,0)</f>
        <v>Услуга</v>
      </c>
      <c r="D1741" s="10" t="s">
        <v>16</v>
      </c>
      <c r="E1741" s="10" t="s">
        <v>18</v>
      </c>
      <c r="F1741" s="11">
        <v>45717.0</v>
      </c>
      <c r="G1741" s="12">
        <f t="shared" si="1"/>
        <v>3</v>
      </c>
      <c r="H1741" s="10"/>
      <c r="I1741" s="10" t="str">
        <f>IFNA(VLOOKUP($H1741,'Промокоды'!$A$2:$B$115,2,0),"")</f>
        <v/>
      </c>
      <c r="J1741" s="10" t="str">
        <f>IFNA(VLOOKUP($I1741,'Промокоды'!$E$2:$F$8,2,0),"")</f>
        <v/>
      </c>
      <c r="K1741" s="10" t="str">
        <f>IFNA(VLOOKUP($H1741,'Промокоды'!$A$2:$C$115,3,0),"")</f>
        <v/>
      </c>
      <c r="L1741" s="13">
        <f t="shared" si="2"/>
        <v>0</v>
      </c>
      <c r="M1741" s="14">
        <v>3500.0</v>
      </c>
      <c r="N1741" s="14">
        <f t="shared" si="3"/>
        <v>3500</v>
      </c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</row>
    <row r="1742" ht="15.75" customHeight="1">
      <c r="A1742" s="10">
        <v>1741.0</v>
      </c>
      <c r="B1742" s="10" t="s">
        <v>25</v>
      </c>
      <c r="C1742" s="10" t="str">
        <f>VLOOKUP($E1742,'Определяем вид'!$A$2:$B$16,2,0)</f>
        <v>Товар</v>
      </c>
      <c r="D1742" s="10" t="s">
        <v>16</v>
      </c>
      <c r="E1742" s="10" t="s">
        <v>33</v>
      </c>
      <c r="F1742" s="11">
        <v>45717.0</v>
      </c>
      <c r="G1742" s="12">
        <f t="shared" si="1"/>
        <v>3</v>
      </c>
      <c r="H1742" s="10"/>
      <c r="I1742" s="10" t="str">
        <f>IFNA(VLOOKUP($H1742,'Промокоды'!$A$2:$B$115,2,0),"")</f>
        <v/>
      </c>
      <c r="J1742" s="10" t="str">
        <f>IFNA(VLOOKUP($I1742,'Промокоды'!$E$2:$F$8,2,0),"")</f>
        <v/>
      </c>
      <c r="K1742" s="10" t="str">
        <f>IFNA(VLOOKUP($H1742,'Промокоды'!$A$2:$C$115,3,0),"")</f>
        <v/>
      </c>
      <c r="L1742" s="13">
        <f t="shared" si="2"/>
        <v>0</v>
      </c>
      <c r="M1742" s="14">
        <v>1000.0</v>
      </c>
      <c r="N1742" s="14">
        <f t="shared" si="3"/>
        <v>1000</v>
      </c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</row>
    <row r="1743" ht="15.75" customHeight="1">
      <c r="A1743" s="10">
        <v>1742.0</v>
      </c>
      <c r="B1743" s="10" t="s">
        <v>15</v>
      </c>
      <c r="C1743" s="10" t="str">
        <f>VLOOKUP($E1743,'Определяем вид'!$A$2:$B$16,2,0)</f>
        <v>Услуга</v>
      </c>
      <c r="D1743" s="10" t="s">
        <v>16</v>
      </c>
      <c r="E1743" s="10" t="s">
        <v>21</v>
      </c>
      <c r="F1743" s="11">
        <v>45717.0</v>
      </c>
      <c r="G1743" s="12">
        <f t="shared" si="1"/>
        <v>3</v>
      </c>
      <c r="H1743" s="10"/>
      <c r="I1743" s="10" t="str">
        <f>IFNA(VLOOKUP($H1743,'Промокоды'!$A$2:$B$115,2,0),"")</f>
        <v/>
      </c>
      <c r="J1743" s="10" t="str">
        <f>IFNA(VLOOKUP($I1743,'Промокоды'!$E$2:$F$8,2,0),"")</f>
        <v/>
      </c>
      <c r="K1743" s="10" t="str">
        <f>IFNA(VLOOKUP($H1743,'Промокоды'!$A$2:$C$115,3,0),"")</f>
        <v/>
      </c>
      <c r="L1743" s="13">
        <f t="shared" si="2"/>
        <v>0</v>
      </c>
      <c r="M1743" s="14">
        <v>5500.0</v>
      </c>
      <c r="N1743" s="14">
        <f t="shared" si="3"/>
        <v>5500</v>
      </c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</row>
    <row r="1744" ht="15.75" customHeight="1">
      <c r="A1744" s="10">
        <v>1743.0</v>
      </c>
      <c r="B1744" s="10" t="s">
        <v>15</v>
      </c>
      <c r="C1744" s="10" t="str">
        <f>VLOOKUP($E1744,'Определяем вид'!$A$2:$B$16,2,0)</f>
        <v>Услуга</v>
      </c>
      <c r="D1744" s="10" t="s">
        <v>16</v>
      </c>
      <c r="E1744" s="10" t="s">
        <v>17</v>
      </c>
      <c r="F1744" s="11">
        <v>45717.0</v>
      </c>
      <c r="G1744" s="12">
        <f t="shared" si="1"/>
        <v>3</v>
      </c>
      <c r="H1744" s="10" t="s">
        <v>104</v>
      </c>
      <c r="I1744" s="10">
        <f>IFNA(VLOOKUP($H1744,'Промокоды'!$A$2:$B$115,2,0),"")</f>
        <v>3</v>
      </c>
      <c r="J1744" s="10" t="str">
        <f>IFNA(VLOOKUP($I1744,'Промокоды'!$E$2:$F$8,2,0),"")</f>
        <v>Поисковые запросы в Яндексе</v>
      </c>
      <c r="K1744" s="10">
        <f>IFNA(VLOOKUP($H1744,'Промокоды'!$A$2:$C$115,3,0),"")</f>
        <v>0.05</v>
      </c>
      <c r="L1744" s="13">
        <f t="shared" si="2"/>
        <v>225</v>
      </c>
      <c r="M1744" s="14">
        <v>4500.0</v>
      </c>
      <c r="N1744" s="14">
        <f t="shared" si="3"/>
        <v>4275</v>
      </c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</row>
    <row r="1745" ht="15.75" customHeight="1">
      <c r="A1745" s="10">
        <v>1744.0</v>
      </c>
      <c r="B1745" s="10" t="s">
        <v>15</v>
      </c>
      <c r="C1745" s="10" t="str">
        <f>VLOOKUP($E1745,'Определяем вид'!$A$2:$B$16,2,0)</f>
        <v>Услуга</v>
      </c>
      <c r="D1745" s="10" t="s">
        <v>16</v>
      </c>
      <c r="E1745" s="10" t="s">
        <v>17</v>
      </c>
      <c r="F1745" s="11">
        <v>45717.0</v>
      </c>
      <c r="G1745" s="12">
        <f t="shared" si="1"/>
        <v>3</v>
      </c>
      <c r="H1745" s="10"/>
      <c r="I1745" s="10" t="str">
        <f>IFNA(VLOOKUP($H1745,'Промокоды'!$A$2:$B$115,2,0),"")</f>
        <v/>
      </c>
      <c r="J1745" s="10" t="str">
        <f>IFNA(VLOOKUP($I1745,'Промокоды'!$E$2:$F$8,2,0),"")</f>
        <v/>
      </c>
      <c r="K1745" s="10" t="str">
        <f>IFNA(VLOOKUP($H1745,'Промокоды'!$A$2:$C$115,3,0),"")</f>
        <v/>
      </c>
      <c r="L1745" s="13">
        <f t="shared" si="2"/>
        <v>0</v>
      </c>
      <c r="M1745" s="14">
        <v>4500.0</v>
      </c>
      <c r="N1745" s="14">
        <f t="shared" si="3"/>
        <v>4500</v>
      </c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</row>
    <row r="1746" ht="15.75" customHeight="1">
      <c r="A1746" s="10">
        <v>1745.0</v>
      </c>
      <c r="B1746" s="10" t="s">
        <v>15</v>
      </c>
      <c r="C1746" s="10" t="str">
        <f>VLOOKUP($E1746,'Определяем вид'!$A$2:$B$16,2,0)</f>
        <v>Услуга</v>
      </c>
      <c r="D1746" s="10" t="s">
        <v>16</v>
      </c>
      <c r="E1746" s="10" t="s">
        <v>17</v>
      </c>
      <c r="F1746" s="11">
        <v>45717.0</v>
      </c>
      <c r="G1746" s="12">
        <f t="shared" si="1"/>
        <v>3</v>
      </c>
      <c r="H1746" s="10" t="s">
        <v>105</v>
      </c>
      <c r="I1746" s="10">
        <f>IFNA(VLOOKUP($H1746,'Промокоды'!$A$2:$B$115,2,0),"")</f>
        <v>4</v>
      </c>
      <c r="J1746" s="10" t="str">
        <f>IFNA(VLOOKUP($I1746,'Промокоды'!$E$2:$F$8,2,0),"")</f>
        <v>Посты в Telegram</v>
      </c>
      <c r="K1746" s="10">
        <f>IFNA(VLOOKUP($H1746,'Промокоды'!$A$2:$C$115,3,0),"")</f>
        <v>0.5</v>
      </c>
      <c r="L1746" s="13">
        <f t="shared" si="2"/>
        <v>2250</v>
      </c>
      <c r="M1746" s="14">
        <v>4500.0</v>
      </c>
      <c r="N1746" s="14">
        <f t="shared" si="3"/>
        <v>2250</v>
      </c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</row>
    <row r="1747" ht="15.75" customHeight="1">
      <c r="A1747" s="10">
        <v>1746.0</v>
      </c>
      <c r="B1747" s="10" t="s">
        <v>15</v>
      </c>
      <c r="C1747" s="10" t="str">
        <f>VLOOKUP($E1747,'Определяем вид'!$A$2:$B$16,2,0)</f>
        <v>Услуга</v>
      </c>
      <c r="D1747" s="10" t="s">
        <v>16</v>
      </c>
      <c r="E1747" s="10" t="s">
        <v>17</v>
      </c>
      <c r="F1747" s="11">
        <v>45717.0</v>
      </c>
      <c r="G1747" s="12">
        <f t="shared" si="1"/>
        <v>3</v>
      </c>
      <c r="H1747" s="10"/>
      <c r="I1747" s="10" t="str">
        <f>IFNA(VLOOKUP($H1747,'Промокоды'!$A$2:$B$115,2,0),"")</f>
        <v/>
      </c>
      <c r="J1747" s="10" t="str">
        <f>IFNA(VLOOKUP($I1747,'Промокоды'!$E$2:$F$8,2,0),"")</f>
        <v/>
      </c>
      <c r="K1747" s="10" t="str">
        <f>IFNA(VLOOKUP($H1747,'Промокоды'!$A$2:$C$115,3,0),"")</f>
        <v/>
      </c>
      <c r="L1747" s="13">
        <f t="shared" si="2"/>
        <v>0</v>
      </c>
      <c r="M1747" s="14">
        <v>4500.0</v>
      </c>
      <c r="N1747" s="14">
        <f t="shared" si="3"/>
        <v>4500</v>
      </c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</row>
    <row r="1748" ht="15.75" customHeight="1">
      <c r="A1748" s="10">
        <v>1747.0</v>
      </c>
      <c r="B1748" s="10" t="s">
        <v>25</v>
      </c>
      <c r="C1748" s="10" t="str">
        <f>VLOOKUP($E1748,'Определяем вид'!$A$2:$B$16,2,0)</f>
        <v>Товар</v>
      </c>
      <c r="D1748" s="10" t="s">
        <v>16</v>
      </c>
      <c r="E1748" s="10" t="s">
        <v>33</v>
      </c>
      <c r="F1748" s="11">
        <v>45717.0</v>
      </c>
      <c r="G1748" s="12">
        <f t="shared" si="1"/>
        <v>3</v>
      </c>
      <c r="H1748" s="10"/>
      <c r="I1748" s="10" t="str">
        <f>IFNA(VLOOKUP($H1748,'Промокоды'!$A$2:$B$115,2,0),"")</f>
        <v/>
      </c>
      <c r="J1748" s="10" t="str">
        <f>IFNA(VLOOKUP($I1748,'Промокоды'!$E$2:$F$8,2,0),"")</f>
        <v/>
      </c>
      <c r="K1748" s="10" t="str">
        <f>IFNA(VLOOKUP($H1748,'Промокоды'!$A$2:$C$115,3,0),"")</f>
        <v/>
      </c>
      <c r="L1748" s="13">
        <f t="shared" si="2"/>
        <v>0</v>
      </c>
      <c r="M1748" s="14">
        <v>1000.0</v>
      </c>
      <c r="N1748" s="14">
        <f t="shared" si="3"/>
        <v>1000</v>
      </c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</row>
    <row r="1749" ht="15.75" customHeight="1">
      <c r="A1749" s="10">
        <v>1748.0</v>
      </c>
      <c r="B1749" s="10" t="s">
        <v>15</v>
      </c>
      <c r="C1749" s="10" t="str">
        <f>VLOOKUP($E1749,'Определяем вид'!$A$2:$B$16,2,0)</f>
        <v>Услуга</v>
      </c>
      <c r="D1749" s="10" t="s">
        <v>16</v>
      </c>
      <c r="E1749" s="10" t="s">
        <v>17</v>
      </c>
      <c r="F1749" s="11">
        <v>45717.0</v>
      </c>
      <c r="G1749" s="12">
        <f t="shared" si="1"/>
        <v>3</v>
      </c>
      <c r="H1749" s="10" t="s">
        <v>106</v>
      </c>
      <c r="I1749" s="10">
        <f>IFNA(VLOOKUP($H1749,'Промокоды'!$A$2:$B$115,2,0),"")</f>
        <v>3</v>
      </c>
      <c r="J1749" s="10" t="str">
        <f>IFNA(VLOOKUP($I1749,'Промокоды'!$E$2:$F$8,2,0),"")</f>
        <v>Поисковые запросы в Яндексе</v>
      </c>
      <c r="K1749" s="10">
        <f>IFNA(VLOOKUP($H1749,'Промокоды'!$A$2:$C$115,3,0),"")</f>
        <v>0.05</v>
      </c>
      <c r="L1749" s="13">
        <f t="shared" si="2"/>
        <v>225</v>
      </c>
      <c r="M1749" s="14">
        <v>4500.0</v>
      </c>
      <c r="N1749" s="14">
        <f t="shared" si="3"/>
        <v>4275</v>
      </c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</row>
    <row r="1750" ht="15.75" customHeight="1">
      <c r="A1750" s="10">
        <v>1749.0</v>
      </c>
      <c r="B1750" s="10" t="s">
        <v>15</v>
      </c>
      <c r="C1750" s="10" t="str">
        <f>VLOOKUP($E1750,'Определяем вид'!$A$2:$B$16,2,0)</f>
        <v>Товар</v>
      </c>
      <c r="D1750" s="10" t="s">
        <v>16</v>
      </c>
      <c r="E1750" s="10" t="s">
        <v>20</v>
      </c>
      <c r="F1750" s="11">
        <v>45717.0</v>
      </c>
      <c r="G1750" s="12">
        <f t="shared" si="1"/>
        <v>3</v>
      </c>
      <c r="H1750" s="10"/>
      <c r="I1750" s="10" t="str">
        <f>IFNA(VLOOKUP($H1750,'Промокоды'!$A$2:$B$115,2,0),"")</f>
        <v/>
      </c>
      <c r="J1750" s="10" t="str">
        <f>IFNA(VLOOKUP($I1750,'Промокоды'!$E$2:$F$8,2,0),"")</f>
        <v/>
      </c>
      <c r="K1750" s="10" t="str">
        <f>IFNA(VLOOKUP($H1750,'Промокоды'!$A$2:$C$115,3,0),"")</f>
        <v/>
      </c>
      <c r="L1750" s="13">
        <f t="shared" si="2"/>
        <v>0</v>
      </c>
      <c r="M1750" s="14">
        <v>500.0</v>
      </c>
      <c r="N1750" s="14">
        <f t="shared" si="3"/>
        <v>500</v>
      </c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</row>
    <row r="1751" ht="15.75" customHeight="1">
      <c r="A1751" s="10">
        <v>1750.0</v>
      </c>
      <c r="B1751" s="10" t="s">
        <v>15</v>
      </c>
      <c r="C1751" s="10" t="str">
        <f>VLOOKUP($E1751,'Определяем вид'!$A$2:$B$16,2,0)</f>
        <v>Услуга</v>
      </c>
      <c r="D1751" s="10" t="s">
        <v>19</v>
      </c>
      <c r="E1751" s="10" t="s">
        <v>17</v>
      </c>
      <c r="F1751" s="11">
        <v>45717.0</v>
      </c>
      <c r="G1751" s="12">
        <f t="shared" si="1"/>
        <v>3</v>
      </c>
      <c r="H1751" s="10"/>
      <c r="I1751" s="10" t="str">
        <f>IFNA(VLOOKUP($H1751,'Промокоды'!$A$2:$B$115,2,0),"")</f>
        <v/>
      </c>
      <c r="J1751" s="10" t="str">
        <f>IFNA(VLOOKUP($I1751,'Промокоды'!$E$2:$F$8,2,0),"")</f>
        <v/>
      </c>
      <c r="K1751" s="10" t="str">
        <f>IFNA(VLOOKUP($H1751,'Промокоды'!$A$2:$C$115,3,0),"")</f>
        <v/>
      </c>
      <c r="L1751" s="13">
        <f t="shared" si="2"/>
        <v>0</v>
      </c>
      <c r="M1751" s="14">
        <v>4500.0</v>
      </c>
      <c r="N1751" s="14">
        <f t="shared" si="3"/>
        <v>4500</v>
      </c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</row>
    <row r="1752" ht="15.75" customHeight="1">
      <c r="A1752" s="10">
        <v>1751.0</v>
      </c>
      <c r="B1752" s="10" t="s">
        <v>15</v>
      </c>
      <c r="C1752" s="10" t="str">
        <f>VLOOKUP($E1752,'Определяем вид'!$A$2:$B$16,2,0)</f>
        <v>Услуга</v>
      </c>
      <c r="D1752" s="10" t="s">
        <v>16</v>
      </c>
      <c r="E1752" s="10" t="s">
        <v>21</v>
      </c>
      <c r="F1752" s="11">
        <v>45717.0</v>
      </c>
      <c r="G1752" s="12">
        <f t="shared" si="1"/>
        <v>3</v>
      </c>
      <c r="H1752" s="10"/>
      <c r="I1752" s="10" t="str">
        <f>IFNA(VLOOKUP($H1752,'Промокоды'!$A$2:$B$115,2,0),"")</f>
        <v/>
      </c>
      <c r="J1752" s="10" t="str">
        <f>IFNA(VLOOKUP($I1752,'Промокоды'!$E$2:$F$8,2,0),"")</f>
        <v/>
      </c>
      <c r="K1752" s="10" t="str">
        <f>IFNA(VLOOKUP($H1752,'Промокоды'!$A$2:$C$115,3,0),"")</f>
        <v/>
      </c>
      <c r="L1752" s="13">
        <f t="shared" si="2"/>
        <v>0</v>
      </c>
      <c r="M1752" s="14">
        <v>5500.0</v>
      </c>
      <c r="N1752" s="14">
        <f t="shared" si="3"/>
        <v>5500</v>
      </c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</row>
    <row r="1753" ht="15.75" customHeight="1">
      <c r="A1753" s="10">
        <v>1752.0</v>
      </c>
      <c r="B1753" s="10" t="s">
        <v>15</v>
      </c>
      <c r="C1753" s="10" t="str">
        <f>VLOOKUP($E1753,'Определяем вид'!$A$2:$B$16,2,0)</f>
        <v>Товар</v>
      </c>
      <c r="D1753" s="10" t="s">
        <v>16</v>
      </c>
      <c r="E1753" s="10" t="s">
        <v>23</v>
      </c>
      <c r="F1753" s="11">
        <v>45717.0</v>
      </c>
      <c r="G1753" s="12">
        <f t="shared" si="1"/>
        <v>3</v>
      </c>
      <c r="H1753" s="10"/>
      <c r="I1753" s="10" t="str">
        <f>IFNA(VLOOKUP($H1753,'Промокоды'!$A$2:$B$115,2,0),"")</f>
        <v/>
      </c>
      <c r="J1753" s="10" t="str">
        <f>IFNA(VLOOKUP($I1753,'Промокоды'!$E$2:$F$8,2,0),"")</f>
        <v/>
      </c>
      <c r="K1753" s="10" t="str">
        <f>IFNA(VLOOKUP($H1753,'Промокоды'!$A$2:$C$115,3,0),"")</f>
        <v/>
      </c>
      <c r="L1753" s="13">
        <f t="shared" si="2"/>
        <v>0</v>
      </c>
      <c r="M1753" s="14">
        <v>1000.0</v>
      </c>
      <c r="N1753" s="14">
        <f t="shared" si="3"/>
        <v>1000</v>
      </c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</row>
    <row r="1754" ht="15.75" customHeight="1">
      <c r="A1754" s="10">
        <v>1753.0</v>
      </c>
      <c r="B1754" s="10" t="s">
        <v>15</v>
      </c>
      <c r="C1754" s="10" t="str">
        <f>VLOOKUP($E1754,'Определяем вид'!$A$2:$B$16,2,0)</f>
        <v>Услуга</v>
      </c>
      <c r="D1754" s="10" t="s">
        <v>16</v>
      </c>
      <c r="E1754" s="10" t="s">
        <v>18</v>
      </c>
      <c r="F1754" s="11">
        <v>45717.0</v>
      </c>
      <c r="G1754" s="12">
        <f t="shared" si="1"/>
        <v>3</v>
      </c>
      <c r="H1754" s="10"/>
      <c r="I1754" s="10" t="str">
        <f>IFNA(VLOOKUP($H1754,'Промокоды'!$A$2:$B$115,2,0),"")</f>
        <v/>
      </c>
      <c r="J1754" s="10" t="str">
        <f>IFNA(VLOOKUP($I1754,'Промокоды'!$E$2:$F$8,2,0),"")</f>
        <v/>
      </c>
      <c r="K1754" s="10" t="str">
        <f>IFNA(VLOOKUP($H1754,'Промокоды'!$A$2:$C$115,3,0),"")</f>
        <v/>
      </c>
      <c r="L1754" s="13">
        <f t="shared" si="2"/>
        <v>0</v>
      </c>
      <c r="M1754" s="14">
        <v>3500.0</v>
      </c>
      <c r="N1754" s="14">
        <f t="shared" si="3"/>
        <v>3500</v>
      </c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</row>
    <row r="1755" ht="15.75" customHeight="1">
      <c r="A1755" s="10">
        <v>1754.0</v>
      </c>
      <c r="B1755" s="10" t="s">
        <v>15</v>
      </c>
      <c r="C1755" s="10" t="str">
        <f>VLOOKUP($E1755,'Определяем вид'!$A$2:$B$16,2,0)</f>
        <v>Услуга</v>
      </c>
      <c r="D1755" s="10" t="s">
        <v>16</v>
      </c>
      <c r="E1755" s="10" t="s">
        <v>17</v>
      </c>
      <c r="F1755" s="11">
        <v>45717.0</v>
      </c>
      <c r="G1755" s="12">
        <f t="shared" si="1"/>
        <v>3</v>
      </c>
      <c r="H1755" s="10"/>
      <c r="I1755" s="10" t="str">
        <f>IFNA(VLOOKUP($H1755,'Промокоды'!$A$2:$B$115,2,0),"")</f>
        <v/>
      </c>
      <c r="J1755" s="10" t="str">
        <f>IFNA(VLOOKUP($I1755,'Промокоды'!$E$2:$F$8,2,0),"")</f>
        <v/>
      </c>
      <c r="K1755" s="10" t="str">
        <f>IFNA(VLOOKUP($H1755,'Промокоды'!$A$2:$C$115,3,0),"")</f>
        <v/>
      </c>
      <c r="L1755" s="13">
        <f t="shared" si="2"/>
        <v>0</v>
      </c>
      <c r="M1755" s="14">
        <v>4500.0</v>
      </c>
      <c r="N1755" s="14">
        <f t="shared" si="3"/>
        <v>4500</v>
      </c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</row>
    <row r="1756" ht="15.75" customHeight="1">
      <c r="A1756" s="10">
        <v>1755.0</v>
      </c>
      <c r="B1756" s="10" t="s">
        <v>25</v>
      </c>
      <c r="C1756" s="10" t="str">
        <f>VLOOKUP($E1756,'Определяем вид'!$A$2:$B$16,2,0)</f>
        <v>Товар</v>
      </c>
      <c r="D1756" s="10" t="s">
        <v>16</v>
      </c>
      <c r="E1756" s="10" t="s">
        <v>30</v>
      </c>
      <c r="F1756" s="11">
        <v>45717.0</v>
      </c>
      <c r="G1756" s="12">
        <f t="shared" si="1"/>
        <v>3</v>
      </c>
      <c r="H1756" s="10"/>
      <c r="I1756" s="10" t="str">
        <f>IFNA(VLOOKUP($H1756,'Промокоды'!$A$2:$B$115,2,0),"")</f>
        <v/>
      </c>
      <c r="J1756" s="10" t="str">
        <f>IFNA(VLOOKUP($I1756,'Промокоды'!$E$2:$F$8,2,0),"")</f>
        <v/>
      </c>
      <c r="K1756" s="10" t="str">
        <f>IFNA(VLOOKUP($H1756,'Промокоды'!$A$2:$C$115,3,0),"")</f>
        <v/>
      </c>
      <c r="L1756" s="13">
        <f t="shared" si="2"/>
        <v>0</v>
      </c>
      <c r="M1756" s="14">
        <v>300.0</v>
      </c>
      <c r="N1756" s="14">
        <f t="shared" si="3"/>
        <v>300</v>
      </c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</row>
    <row r="1757" ht="15.75" customHeight="1">
      <c r="A1757" s="10">
        <v>1756.0</v>
      </c>
      <c r="B1757" s="10" t="s">
        <v>15</v>
      </c>
      <c r="C1757" s="10" t="str">
        <f>VLOOKUP($E1757,'Определяем вид'!$A$2:$B$16,2,0)</f>
        <v>Услуга</v>
      </c>
      <c r="D1757" s="10" t="s">
        <v>16</v>
      </c>
      <c r="E1757" s="10" t="s">
        <v>21</v>
      </c>
      <c r="F1757" s="11">
        <v>45717.0</v>
      </c>
      <c r="G1757" s="12">
        <f t="shared" si="1"/>
        <v>3</v>
      </c>
      <c r="H1757" s="10"/>
      <c r="I1757" s="10" t="str">
        <f>IFNA(VLOOKUP($H1757,'Промокоды'!$A$2:$B$115,2,0),"")</f>
        <v/>
      </c>
      <c r="J1757" s="10" t="str">
        <f>IFNA(VLOOKUP($I1757,'Промокоды'!$E$2:$F$8,2,0),"")</f>
        <v/>
      </c>
      <c r="K1757" s="10" t="str">
        <f>IFNA(VLOOKUP($H1757,'Промокоды'!$A$2:$C$115,3,0),"")</f>
        <v/>
      </c>
      <c r="L1757" s="13">
        <f t="shared" si="2"/>
        <v>0</v>
      </c>
      <c r="M1757" s="14">
        <v>5500.0</v>
      </c>
      <c r="N1757" s="14">
        <f t="shared" si="3"/>
        <v>5500</v>
      </c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</row>
    <row r="1758" ht="15.75" customHeight="1">
      <c r="A1758" s="10">
        <v>1757.0</v>
      </c>
      <c r="B1758" s="10" t="s">
        <v>15</v>
      </c>
      <c r="C1758" s="10" t="str">
        <f>VLOOKUP($E1758,'Определяем вид'!$A$2:$B$16,2,0)</f>
        <v>Услуга</v>
      </c>
      <c r="D1758" s="10" t="s">
        <v>16</v>
      </c>
      <c r="E1758" s="10" t="s">
        <v>17</v>
      </c>
      <c r="F1758" s="11">
        <v>45717.0</v>
      </c>
      <c r="G1758" s="12">
        <f t="shared" si="1"/>
        <v>3</v>
      </c>
      <c r="H1758" s="10"/>
      <c r="I1758" s="10" t="str">
        <f>IFNA(VLOOKUP($H1758,'Промокоды'!$A$2:$B$115,2,0),"")</f>
        <v/>
      </c>
      <c r="J1758" s="10" t="str">
        <f>IFNA(VLOOKUP($I1758,'Промокоды'!$E$2:$F$8,2,0),"")</f>
        <v/>
      </c>
      <c r="K1758" s="10" t="str">
        <f>IFNA(VLOOKUP($H1758,'Промокоды'!$A$2:$C$115,3,0),"")</f>
        <v/>
      </c>
      <c r="L1758" s="13">
        <f t="shared" si="2"/>
        <v>0</v>
      </c>
      <c r="M1758" s="14">
        <v>4500.0</v>
      </c>
      <c r="N1758" s="14">
        <f t="shared" si="3"/>
        <v>4500</v>
      </c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</row>
    <row r="1759" ht="15.75" customHeight="1">
      <c r="A1759" s="10">
        <v>1758.0</v>
      </c>
      <c r="B1759" s="10" t="s">
        <v>25</v>
      </c>
      <c r="C1759" s="10" t="str">
        <f>VLOOKUP($E1759,'Определяем вид'!$A$2:$B$16,2,0)</f>
        <v>Товар</v>
      </c>
      <c r="D1759" s="10" t="s">
        <v>16</v>
      </c>
      <c r="E1759" s="10" t="s">
        <v>33</v>
      </c>
      <c r="F1759" s="11">
        <v>45717.0</v>
      </c>
      <c r="G1759" s="12">
        <f t="shared" si="1"/>
        <v>3</v>
      </c>
      <c r="H1759" s="10"/>
      <c r="I1759" s="10" t="str">
        <f>IFNA(VLOOKUP($H1759,'Промокоды'!$A$2:$B$115,2,0),"")</f>
        <v/>
      </c>
      <c r="J1759" s="10" t="str">
        <f>IFNA(VLOOKUP($I1759,'Промокоды'!$E$2:$F$8,2,0),"")</f>
        <v/>
      </c>
      <c r="K1759" s="10" t="str">
        <f>IFNA(VLOOKUP($H1759,'Промокоды'!$A$2:$C$115,3,0),"")</f>
        <v/>
      </c>
      <c r="L1759" s="13">
        <f t="shared" si="2"/>
        <v>0</v>
      </c>
      <c r="M1759" s="14">
        <v>1000.0</v>
      </c>
      <c r="N1759" s="14">
        <f t="shared" si="3"/>
        <v>1000</v>
      </c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</row>
    <row r="1760" ht="15.75" customHeight="1">
      <c r="A1760" s="10">
        <v>1759.0</v>
      </c>
      <c r="B1760" s="10" t="s">
        <v>15</v>
      </c>
      <c r="C1760" s="10" t="str">
        <f>VLOOKUP($E1760,'Определяем вид'!$A$2:$B$16,2,0)</f>
        <v>Услуга</v>
      </c>
      <c r="D1760" s="10" t="s">
        <v>16</v>
      </c>
      <c r="E1760" s="10" t="s">
        <v>21</v>
      </c>
      <c r="F1760" s="11">
        <v>45717.0</v>
      </c>
      <c r="G1760" s="12">
        <f t="shared" si="1"/>
        <v>3</v>
      </c>
      <c r="H1760" s="10"/>
      <c r="I1760" s="10" t="str">
        <f>IFNA(VLOOKUP($H1760,'Промокоды'!$A$2:$B$115,2,0),"")</f>
        <v/>
      </c>
      <c r="J1760" s="10" t="str">
        <f>IFNA(VLOOKUP($I1760,'Промокоды'!$E$2:$F$8,2,0),"")</f>
        <v/>
      </c>
      <c r="K1760" s="10" t="str">
        <f>IFNA(VLOOKUP($H1760,'Промокоды'!$A$2:$C$115,3,0),"")</f>
        <v/>
      </c>
      <c r="L1760" s="13">
        <f t="shared" si="2"/>
        <v>0</v>
      </c>
      <c r="M1760" s="14">
        <v>5500.0</v>
      </c>
      <c r="N1760" s="14">
        <f t="shared" si="3"/>
        <v>5500</v>
      </c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</row>
    <row r="1761" ht="15.75" customHeight="1">
      <c r="A1761" s="10">
        <v>1760.0</v>
      </c>
      <c r="B1761" s="10" t="s">
        <v>15</v>
      </c>
      <c r="C1761" s="10" t="str">
        <f>VLOOKUP($E1761,'Определяем вид'!$A$2:$B$16,2,0)</f>
        <v>Услуга</v>
      </c>
      <c r="D1761" s="10" t="s">
        <v>19</v>
      </c>
      <c r="E1761" s="10" t="s">
        <v>17</v>
      </c>
      <c r="F1761" s="11">
        <v>45717.0</v>
      </c>
      <c r="G1761" s="12">
        <f t="shared" si="1"/>
        <v>3</v>
      </c>
      <c r="H1761" s="10"/>
      <c r="I1761" s="10" t="str">
        <f>IFNA(VLOOKUP($H1761,'Промокоды'!$A$2:$B$115,2,0),"")</f>
        <v/>
      </c>
      <c r="J1761" s="10" t="str">
        <f>IFNA(VLOOKUP($I1761,'Промокоды'!$E$2:$F$8,2,0),"")</f>
        <v/>
      </c>
      <c r="K1761" s="10" t="str">
        <f>IFNA(VLOOKUP($H1761,'Промокоды'!$A$2:$C$115,3,0),"")</f>
        <v/>
      </c>
      <c r="L1761" s="13">
        <f t="shared" si="2"/>
        <v>0</v>
      </c>
      <c r="M1761" s="14">
        <v>4500.0</v>
      </c>
      <c r="N1761" s="14">
        <f t="shared" si="3"/>
        <v>4500</v>
      </c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</row>
    <row r="1762" ht="15.75" customHeight="1">
      <c r="A1762" s="10">
        <v>1761.0</v>
      </c>
      <c r="B1762" s="10" t="s">
        <v>15</v>
      </c>
      <c r="C1762" s="10" t="str">
        <f>VLOOKUP($E1762,'Определяем вид'!$A$2:$B$16,2,0)</f>
        <v>Услуга</v>
      </c>
      <c r="D1762" s="10" t="s">
        <v>16</v>
      </c>
      <c r="E1762" s="10" t="s">
        <v>17</v>
      </c>
      <c r="F1762" s="11">
        <v>45717.0</v>
      </c>
      <c r="G1762" s="12">
        <f t="shared" si="1"/>
        <v>3</v>
      </c>
      <c r="H1762" s="10"/>
      <c r="I1762" s="10" t="str">
        <f>IFNA(VLOOKUP($H1762,'Промокоды'!$A$2:$B$115,2,0),"")</f>
        <v/>
      </c>
      <c r="J1762" s="10" t="str">
        <f>IFNA(VLOOKUP($I1762,'Промокоды'!$E$2:$F$8,2,0),"")</f>
        <v/>
      </c>
      <c r="K1762" s="10" t="str">
        <f>IFNA(VLOOKUP($H1762,'Промокоды'!$A$2:$C$115,3,0),"")</f>
        <v/>
      </c>
      <c r="L1762" s="13">
        <f t="shared" si="2"/>
        <v>0</v>
      </c>
      <c r="M1762" s="14">
        <v>4500.0</v>
      </c>
      <c r="N1762" s="14">
        <f t="shared" si="3"/>
        <v>4500</v>
      </c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</row>
    <row r="1763" ht="15.75" customHeight="1">
      <c r="A1763" s="10">
        <v>1762.0</v>
      </c>
      <c r="B1763" s="10" t="s">
        <v>15</v>
      </c>
      <c r="C1763" s="10" t="str">
        <f>VLOOKUP($E1763,'Определяем вид'!$A$2:$B$16,2,0)</f>
        <v>Услуга</v>
      </c>
      <c r="D1763" s="10" t="s">
        <v>16</v>
      </c>
      <c r="E1763" s="10" t="s">
        <v>17</v>
      </c>
      <c r="F1763" s="11">
        <v>45717.0</v>
      </c>
      <c r="G1763" s="12">
        <f t="shared" si="1"/>
        <v>3</v>
      </c>
      <c r="H1763" s="10"/>
      <c r="I1763" s="10" t="str">
        <f>IFNA(VLOOKUP($H1763,'Промокоды'!$A$2:$B$115,2,0),"")</f>
        <v/>
      </c>
      <c r="J1763" s="10" t="str">
        <f>IFNA(VLOOKUP($I1763,'Промокоды'!$E$2:$F$8,2,0),"")</f>
        <v/>
      </c>
      <c r="K1763" s="10" t="str">
        <f>IFNA(VLOOKUP($H1763,'Промокоды'!$A$2:$C$115,3,0),"")</f>
        <v/>
      </c>
      <c r="L1763" s="13">
        <f t="shared" si="2"/>
        <v>0</v>
      </c>
      <c r="M1763" s="14">
        <v>4500.0</v>
      </c>
      <c r="N1763" s="14">
        <f t="shared" si="3"/>
        <v>4500</v>
      </c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</row>
    <row r="1764" ht="15.75" customHeight="1">
      <c r="A1764" s="10">
        <v>1763.0</v>
      </c>
      <c r="B1764" s="10" t="s">
        <v>15</v>
      </c>
      <c r="C1764" s="10" t="str">
        <f>VLOOKUP($E1764,'Определяем вид'!$A$2:$B$16,2,0)</f>
        <v>Услуга</v>
      </c>
      <c r="D1764" s="10" t="s">
        <v>19</v>
      </c>
      <c r="E1764" s="10" t="s">
        <v>21</v>
      </c>
      <c r="F1764" s="11">
        <v>45717.0</v>
      </c>
      <c r="G1764" s="12">
        <f t="shared" si="1"/>
        <v>3</v>
      </c>
      <c r="H1764" s="10"/>
      <c r="I1764" s="10" t="str">
        <f>IFNA(VLOOKUP($H1764,'Промокоды'!$A$2:$B$115,2,0),"")</f>
        <v/>
      </c>
      <c r="J1764" s="10" t="str">
        <f>IFNA(VLOOKUP($I1764,'Промокоды'!$E$2:$F$8,2,0),"")</f>
        <v/>
      </c>
      <c r="K1764" s="10" t="str">
        <f>IFNA(VLOOKUP($H1764,'Промокоды'!$A$2:$C$115,3,0),"")</f>
        <v/>
      </c>
      <c r="L1764" s="13">
        <f t="shared" si="2"/>
        <v>0</v>
      </c>
      <c r="M1764" s="14">
        <v>5500.0</v>
      </c>
      <c r="N1764" s="14">
        <f t="shared" si="3"/>
        <v>5500</v>
      </c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</row>
    <row r="1765" ht="15.75" customHeight="1">
      <c r="A1765" s="10">
        <v>1764.0</v>
      </c>
      <c r="B1765" s="10" t="s">
        <v>15</v>
      </c>
      <c r="C1765" s="10" t="str">
        <f>VLOOKUP($E1765,'Определяем вид'!$A$2:$B$16,2,0)</f>
        <v>Услуга</v>
      </c>
      <c r="D1765" s="10" t="s">
        <v>19</v>
      </c>
      <c r="E1765" s="10" t="s">
        <v>18</v>
      </c>
      <c r="F1765" s="11">
        <v>45717.0</v>
      </c>
      <c r="G1765" s="12">
        <f t="shared" si="1"/>
        <v>3</v>
      </c>
      <c r="H1765" s="10" t="s">
        <v>107</v>
      </c>
      <c r="I1765" s="10">
        <f>IFNA(VLOOKUP($H1765,'Промокоды'!$A$2:$B$115,2,0),"")</f>
        <v>7</v>
      </c>
      <c r="J1765" s="10" t="str">
        <f>IFNA(VLOOKUP($I1765,'Промокоды'!$E$2:$F$8,2,0),"")</f>
        <v>Сторис в VK</v>
      </c>
      <c r="K1765" s="10">
        <f>IFNA(VLOOKUP($H1765,'Промокоды'!$A$2:$C$115,3,0),"")</f>
        <v>0.15</v>
      </c>
      <c r="L1765" s="13">
        <f t="shared" si="2"/>
        <v>525</v>
      </c>
      <c r="M1765" s="14">
        <v>3500.0</v>
      </c>
      <c r="N1765" s="14">
        <f t="shared" si="3"/>
        <v>2975</v>
      </c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</row>
    <row r="1766" ht="15.75" customHeight="1">
      <c r="A1766" s="10">
        <v>1765.0</v>
      </c>
      <c r="B1766" s="10" t="s">
        <v>15</v>
      </c>
      <c r="C1766" s="10" t="str">
        <f>VLOOKUP($E1766,'Определяем вид'!$A$2:$B$16,2,0)</f>
        <v>Услуга</v>
      </c>
      <c r="D1766" s="10" t="s">
        <v>16</v>
      </c>
      <c r="E1766" s="10" t="s">
        <v>21</v>
      </c>
      <c r="F1766" s="11">
        <v>45717.0</v>
      </c>
      <c r="G1766" s="12">
        <f t="shared" si="1"/>
        <v>3</v>
      </c>
      <c r="H1766" s="10"/>
      <c r="I1766" s="10" t="str">
        <f>IFNA(VLOOKUP($H1766,'Промокоды'!$A$2:$B$115,2,0),"")</f>
        <v/>
      </c>
      <c r="J1766" s="10" t="str">
        <f>IFNA(VLOOKUP($I1766,'Промокоды'!$E$2:$F$8,2,0),"")</f>
        <v/>
      </c>
      <c r="K1766" s="10" t="str">
        <f>IFNA(VLOOKUP($H1766,'Промокоды'!$A$2:$C$115,3,0),"")</f>
        <v/>
      </c>
      <c r="L1766" s="13">
        <f t="shared" si="2"/>
        <v>0</v>
      </c>
      <c r="M1766" s="14">
        <v>5500.0</v>
      </c>
      <c r="N1766" s="14">
        <f t="shared" si="3"/>
        <v>5500</v>
      </c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</row>
    <row r="1767" ht="15.75" customHeight="1">
      <c r="A1767" s="10">
        <v>1766.0</v>
      </c>
      <c r="B1767" s="10" t="s">
        <v>15</v>
      </c>
      <c r="C1767" s="10" t="str">
        <f>VLOOKUP($E1767,'Определяем вид'!$A$2:$B$16,2,0)</f>
        <v>Товар</v>
      </c>
      <c r="D1767" s="10" t="s">
        <v>19</v>
      </c>
      <c r="E1767" s="10" t="s">
        <v>23</v>
      </c>
      <c r="F1767" s="11">
        <v>45717.0</v>
      </c>
      <c r="G1767" s="12">
        <f t="shared" si="1"/>
        <v>3</v>
      </c>
      <c r="H1767" s="10"/>
      <c r="I1767" s="10" t="str">
        <f>IFNA(VLOOKUP($H1767,'Промокоды'!$A$2:$B$115,2,0),"")</f>
        <v/>
      </c>
      <c r="J1767" s="10" t="str">
        <f>IFNA(VLOOKUP($I1767,'Промокоды'!$E$2:$F$8,2,0),"")</f>
        <v/>
      </c>
      <c r="K1767" s="10" t="str">
        <f>IFNA(VLOOKUP($H1767,'Промокоды'!$A$2:$C$115,3,0),"")</f>
        <v/>
      </c>
      <c r="L1767" s="13">
        <f t="shared" si="2"/>
        <v>0</v>
      </c>
      <c r="M1767" s="14">
        <v>1000.0</v>
      </c>
      <c r="N1767" s="14">
        <f t="shared" si="3"/>
        <v>1000</v>
      </c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</row>
    <row r="1768" ht="15.75" customHeight="1">
      <c r="A1768" s="10">
        <v>1767.0</v>
      </c>
      <c r="B1768" s="10" t="s">
        <v>25</v>
      </c>
      <c r="C1768" s="10" t="str">
        <f>VLOOKUP($E1768,'Определяем вид'!$A$2:$B$16,2,0)</f>
        <v>Товар</v>
      </c>
      <c r="D1768" s="10" t="s">
        <v>16</v>
      </c>
      <c r="E1768" s="10" t="s">
        <v>35</v>
      </c>
      <c r="F1768" s="11">
        <v>45717.0</v>
      </c>
      <c r="G1768" s="12">
        <f t="shared" si="1"/>
        <v>3</v>
      </c>
      <c r="H1768" s="10"/>
      <c r="I1768" s="10" t="str">
        <f>IFNA(VLOOKUP($H1768,'Промокоды'!$A$2:$B$115,2,0),"")</f>
        <v/>
      </c>
      <c r="J1768" s="10" t="str">
        <f>IFNA(VLOOKUP($I1768,'Промокоды'!$E$2:$F$8,2,0),"")</f>
        <v/>
      </c>
      <c r="K1768" s="10" t="str">
        <f>IFNA(VLOOKUP($H1768,'Промокоды'!$A$2:$C$115,3,0),"")</f>
        <v/>
      </c>
      <c r="L1768" s="13">
        <f t="shared" si="2"/>
        <v>0</v>
      </c>
      <c r="M1768" s="14">
        <v>500.0</v>
      </c>
      <c r="N1768" s="14">
        <f t="shared" si="3"/>
        <v>500</v>
      </c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</row>
    <row r="1769" ht="15.75" customHeight="1">
      <c r="A1769" s="10">
        <v>1768.0</v>
      </c>
      <c r="B1769" s="10" t="s">
        <v>25</v>
      </c>
      <c r="C1769" s="10" t="str">
        <f>VLOOKUP($E1769,'Определяем вид'!$A$2:$B$16,2,0)</f>
        <v>Товар</v>
      </c>
      <c r="D1769" s="10" t="s">
        <v>16</v>
      </c>
      <c r="E1769" s="10" t="s">
        <v>30</v>
      </c>
      <c r="F1769" s="11">
        <v>45718.0</v>
      </c>
      <c r="G1769" s="12">
        <f t="shared" si="1"/>
        <v>3</v>
      </c>
      <c r="H1769" s="10"/>
      <c r="I1769" s="10" t="str">
        <f>IFNA(VLOOKUP($H1769,'Промокоды'!$A$2:$B$115,2,0),"")</f>
        <v/>
      </c>
      <c r="J1769" s="10" t="str">
        <f>IFNA(VLOOKUP($I1769,'Промокоды'!$E$2:$F$8,2,0),"")</f>
        <v/>
      </c>
      <c r="K1769" s="10" t="str">
        <f>IFNA(VLOOKUP($H1769,'Промокоды'!$A$2:$C$115,3,0),"")</f>
        <v/>
      </c>
      <c r="L1769" s="13">
        <f t="shared" si="2"/>
        <v>0</v>
      </c>
      <c r="M1769" s="14">
        <v>300.0</v>
      </c>
      <c r="N1769" s="14">
        <f t="shared" si="3"/>
        <v>300</v>
      </c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</row>
    <row r="1770" ht="15.75" customHeight="1">
      <c r="A1770" s="10">
        <v>1769.0</v>
      </c>
      <c r="B1770" s="10" t="s">
        <v>15</v>
      </c>
      <c r="C1770" s="10" t="str">
        <f>VLOOKUP($E1770,'Определяем вид'!$A$2:$B$16,2,0)</f>
        <v>Услуга</v>
      </c>
      <c r="D1770" s="10" t="s">
        <v>16</v>
      </c>
      <c r="E1770" s="10" t="s">
        <v>21</v>
      </c>
      <c r="F1770" s="11">
        <v>45718.0</v>
      </c>
      <c r="G1770" s="12">
        <f t="shared" si="1"/>
        <v>3</v>
      </c>
      <c r="H1770" s="10"/>
      <c r="I1770" s="10" t="str">
        <f>IFNA(VLOOKUP($H1770,'Промокоды'!$A$2:$B$115,2,0),"")</f>
        <v/>
      </c>
      <c r="J1770" s="10" t="str">
        <f>IFNA(VLOOKUP($I1770,'Промокоды'!$E$2:$F$8,2,0),"")</f>
        <v/>
      </c>
      <c r="K1770" s="10" t="str">
        <f>IFNA(VLOOKUP($H1770,'Промокоды'!$A$2:$C$115,3,0),"")</f>
        <v/>
      </c>
      <c r="L1770" s="13">
        <f t="shared" si="2"/>
        <v>0</v>
      </c>
      <c r="M1770" s="14">
        <v>5500.0</v>
      </c>
      <c r="N1770" s="14">
        <f t="shared" si="3"/>
        <v>5500</v>
      </c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</row>
    <row r="1771" ht="15.75" customHeight="1">
      <c r="A1771" s="10">
        <v>1770.0</v>
      </c>
      <c r="B1771" s="10" t="s">
        <v>15</v>
      </c>
      <c r="C1771" s="10" t="str">
        <f>VLOOKUP($E1771,'Определяем вид'!$A$2:$B$16,2,0)</f>
        <v>Услуга</v>
      </c>
      <c r="D1771" s="10" t="s">
        <v>16</v>
      </c>
      <c r="E1771" s="10" t="s">
        <v>18</v>
      </c>
      <c r="F1771" s="11">
        <v>45718.0</v>
      </c>
      <c r="G1771" s="12">
        <f t="shared" si="1"/>
        <v>3</v>
      </c>
      <c r="H1771" s="10"/>
      <c r="I1771" s="10" t="str">
        <f>IFNA(VLOOKUP($H1771,'Промокоды'!$A$2:$B$115,2,0),"")</f>
        <v/>
      </c>
      <c r="J1771" s="10" t="str">
        <f>IFNA(VLOOKUP($I1771,'Промокоды'!$E$2:$F$8,2,0),"")</f>
        <v/>
      </c>
      <c r="K1771" s="10" t="str">
        <f>IFNA(VLOOKUP($H1771,'Промокоды'!$A$2:$C$115,3,0),"")</f>
        <v/>
      </c>
      <c r="L1771" s="13">
        <f t="shared" si="2"/>
        <v>0</v>
      </c>
      <c r="M1771" s="14">
        <v>3500.0</v>
      </c>
      <c r="N1771" s="14">
        <f t="shared" si="3"/>
        <v>3500</v>
      </c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</row>
    <row r="1772" ht="15.75" customHeight="1">
      <c r="A1772" s="10">
        <v>1771.0</v>
      </c>
      <c r="B1772" s="10" t="s">
        <v>15</v>
      </c>
      <c r="C1772" s="10" t="str">
        <f>VLOOKUP($E1772,'Определяем вид'!$A$2:$B$16,2,0)</f>
        <v>Товар</v>
      </c>
      <c r="D1772" s="10" t="s">
        <v>16</v>
      </c>
      <c r="E1772" s="10" t="s">
        <v>23</v>
      </c>
      <c r="F1772" s="11">
        <v>45718.0</v>
      </c>
      <c r="G1772" s="12">
        <f t="shared" si="1"/>
        <v>3</v>
      </c>
      <c r="H1772" s="10"/>
      <c r="I1772" s="10" t="str">
        <f>IFNA(VLOOKUP($H1772,'Промокоды'!$A$2:$B$115,2,0),"")</f>
        <v/>
      </c>
      <c r="J1772" s="10" t="str">
        <f>IFNA(VLOOKUP($I1772,'Промокоды'!$E$2:$F$8,2,0),"")</f>
        <v/>
      </c>
      <c r="K1772" s="10" t="str">
        <f>IFNA(VLOOKUP($H1772,'Промокоды'!$A$2:$C$115,3,0),"")</f>
        <v/>
      </c>
      <c r="L1772" s="13">
        <f t="shared" si="2"/>
        <v>0</v>
      </c>
      <c r="M1772" s="14">
        <v>1000.0</v>
      </c>
      <c r="N1772" s="14">
        <f t="shared" si="3"/>
        <v>1000</v>
      </c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</row>
    <row r="1773" ht="15.75" customHeight="1">
      <c r="A1773" s="10">
        <v>1772.0</v>
      </c>
      <c r="B1773" s="10" t="s">
        <v>15</v>
      </c>
      <c r="C1773" s="10" t="str">
        <f>VLOOKUP($E1773,'Определяем вид'!$A$2:$B$16,2,0)</f>
        <v>Услуга</v>
      </c>
      <c r="D1773" s="10" t="s">
        <v>16</v>
      </c>
      <c r="E1773" s="10" t="s">
        <v>21</v>
      </c>
      <c r="F1773" s="11">
        <v>45718.0</v>
      </c>
      <c r="G1773" s="12">
        <f t="shared" si="1"/>
        <v>3</v>
      </c>
      <c r="H1773" s="10"/>
      <c r="I1773" s="10" t="str">
        <f>IFNA(VLOOKUP($H1773,'Промокоды'!$A$2:$B$115,2,0),"")</f>
        <v/>
      </c>
      <c r="J1773" s="10" t="str">
        <f>IFNA(VLOOKUP($I1773,'Промокоды'!$E$2:$F$8,2,0),"")</f>
        <v/>
      </c>
      <c r="K1773" s="10" t="str">
        <f>IFNA(VLOOKUP($H1773,'Промокоды'!$A$2:$C$115,3,0),"")</f>
        <v/>
      </c>
      <c r="L1773" s="13">
        <f t="shared" si="2"/>
        <v>0</v>
      </c>
      <c r="M1773" s="14">
        <v>5500.0</v>
      </c>
      <c r="N1773" s="14">
        <f t="shared" si="3"/>
        <v>5500</v>
      </c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</row>
    <row r="1774" ht="15.75" customHeight="1">
      <c r="A1774" s="10">
        <v>1773.0</v>
      </c>
      <c r="B1774" s="10" t="s">
        <v>15</v>
      </c>
      <c r="C1774" s="10" t="str">
        <f>VLOOKUP($E1774,'Определяем вид'!$A$2:$B$16,2,0)</f>
        <v>Услуга</v>
      </c>
      <c r="D1774" s="10" t="s">
        <v>16</v>
      </c>
      <c r="E1774" s="10" t="s">
        <v>18</v>
      </c>
      <c r="F1774" s="11">
        <v>45718.0</v>
      </c>
      <c r="G1774" s="12">
        <f t="shared" si="1"/>
        <v>3</v>
      </c>
      <c r="H1774" s="10"/>
      <c r="I1774" s="10" t="str">
        <f>IFNA(VLOOKUP($H1774,'Промокоды'!$A$2:$B$115,2,0),"")</f>
        <v/>
      </c>
      <c r="J1774" s="10" t="str">
        <f>IFNA(VLOOKUP($I1774,'Промокоды'!$E$2:$F$8,2,0),"")</f>
        <v/>
      </c>
      <c r="K1774" s="10" t="str">
        <f>IFNA(VLOOKUP($H1774,'Промокоды'!$A$2:$C$115,3,0),"")</f>
        <v/>
      </c>
      <c r="L1774" s="13">
        <f t="shared" si="2"/>
        <v>0</v>
      </c>
      <c r="M1774" s="14">
        <v>3500.0</v>
      </c>
      <c r="N1774" s="14">
        <f t="shared" si="3"/>
        <v>3500</v>
      </c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</row>
    <row r="1775" ht="15.75" customHeight="1">
      <c r="A1775" s="10">
        <v>1774.0</v>
      </c>
      <c r="B1775" s="10" t="s">
        <v>15</v>
      </c>
      <c r="C1775" s="10" t="str">
        <f>VLOOKUP($E1775,'Определяем вид'!$A$2:$B$16,2,0)</f>
        <v>Услуга</v>
      </c>
      <c r="D1775" s="10" t="s">
        <v>16</v>
      </c>
      <c r="E1775" s="10" t="s">
        <v>21</v>
      </c>
      <c r="F1775" s="11">
        <v>45718.0</v>
      </c>
      <c r="G1775" s="12">
        <f t="shared" si="1"/>
        <v>3</v>
      </c>
      <c r="H1775" s="10"/>
      <c r="I1775" s="10" t="str">
        <f>IFNA(VLOOKUP($H1775,'Промокоды'!$A$2:$B$115,2,0),"")</f>
        <v/>
      </c>
      <c r="J1775" s="10" t="str">
        <f>IFNA(VLOOKUP($I1775,'Промокоды'!$E$2:$F$8,2,0),"")</f>
        <v/>
      </c>
      <c r="K1775" s="10" t="str">
        <f>IFNA(VLOOKUP($H1775,'Промокоды'!$A$2:$C$115,3,0),"")</f>
        <v/>
      </c>
      <c r="L1775" s="13">
        <f t="shared" si="2"/>
        <v>0</v>
      </c>
      <c r="M1775" s="14">
        <v>5500.0</v>
      </c>
      <c r="N1775" s="14">
        <f t="shared" si="3"/>
        <v>5500</v>
      </c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</row>
    <row r="1776" ht="15.75" customHeight="1">
      <c r="A1776" s="10">
        <v>1775.0</v>
      </c>
      <c r="B1776" s="10" t="s">
        <v>15</v>
      </c>
      <c r="C1776" s="10" t="str">
        <f>VLOOKUP($E1776,'Определяем вид'!$A$2:$B$16,2,0)</f>
        <v>Товар</v>
      </c>
      <c r="D1776" s="10" t="s">
        <v>16</v>
      </c>
      <c r="E1776" s="10" t="s">
        <v>28</v>
      </c>
      <c r="F1776" s="11">
        <v>45718.0</v>
      </c>
      <c r="G1776" s="12">
        <f t="shared" si="1"/>
        <v>3</v>
      </c>
      <c r="H1776" s="10" t="s">
        <v>108</v>
      </c>
      <c r="I1776" s="10">
        <f>IFNA(VLOOKUP($H1776,'Промокоды'!$A$2:$B$115,2,0),"")</f>
        <v>3</v>
      </c>
      <c r="J1776" s="10" t="str">
        <f>IFNA(VLOOKUP($I1776,'Промокоды'!$E$2:$F$8,2,0),"")</f>
        <v>Поисковые запросы в Яндексе</v>
      </c>
      <c r="K1776" s="10">
        <f>IFNA(VLOOKUP($H1776,'Промокоды'!$A$2:$C$115,3,0),"")</f>
        <v>0.05</v>
      </c>
      <c r="L1776" s="13">
        <f t="shared" si="2"/>
        <v>15</v>
      </c>
      <c r="M1776" s="14">
        <v>300.0</v>
      </c>
      <c r="N1776" s="14">
        <f t="shared" si="3"/>
        <v>285</v>
      </c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</row>
    <row r="1777" ht="15.75" customHeight="1">
      <c r="A1777" s="10">
        <v>1776.0</v>
      </c>
      <c r="B1777" s="10" t="s">
        <v>15</v>
      </c>
      <c r="C1777" s="10" t="str">
        <f>VLOOKUP($E1777,'Определяем вид'!$A$2:$B$16,2,0)</f>
        <v>Услуга</v>
      </c>
      <c r="D1777" s="10" t="s">
        <v>16</v>
      </c>
      <c r="E1777" s="10" t="s">
        <v>18</v>
      </c>
      <c r="F1777" s="11">
        <v>45718.0</v>
      </c>
      <c r="G1777" s="12">
        <f t="shared" si="1"/>
        <v>3</v>
      </c>
      <c r="H1777" s="10" t="s">
        <v>109</v>
      </c>
      <c r="I1777" s="10">
        <f>IFNA(VLOOKUP($H1777,'Промокоды'!$A$2:$B$115,2,0),"")</f>
        <v>5</v>
      </c>
      <c r="J1777" s="10" t="str">
        <f>IFNA(VLOOKUP($I1777,'Промокоды'!$E$2:$F$8,2,0),"")</f>
        <v>Посты в VK</v>
      </c>
      <c r="K1777" s="10">
        <f>IFNA(VLOOKUP($H1777,'Промокоды'!$A$2:$C$115,3,0),"")</f>
        <v>0.15</v>
      </c>
      <c r="L1777" s="13">
        <f t="shared" si="2"/>
        <v>525</v>
      </c>
      <c r="M1777" s="14">
        <v>3500.0</v>
      </c>
      <c r="N1777" s="14">
        <f t="shared" si="3"/>
        <v>2975</v>
      </c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</row>
    <row r="1778" ht="15.75" customHeight="1">
      <c r="A1778" s="10">
        <v>1777.0</v>
      </c>
      <c r="B1778" s="10" t="s">
        <v>15</v>
      </c>
      <c r="C1778" s="10" t="str">
        <f>VLOOKUP($E1778,'Определяем вид'!$A$2:$B$16,2,0)</f>
        <v>Услуга</v>
      </c>
      <c r="D1778" s="10" t="s">
        <v>16</v>
      </c>
      <c r="E1778" s="10" t="s">
        <v>17</v>
      </c>
      <c r="F1778" s="11">
        <v>45718.0</v>
      </c>
      <c r="G1778" s="12">
        <f t="shared" si="1"/>
        <v>3</v>
      </c>
      <c r="H1778" s="10" t="s">
        <v>110</v>
      </c>
      <c r="I1778" s="10">
        <f>IFNA(VLOOKUP($H1778,'Промокоды'!$A$2:$B$115,2,0),"")</f>
        <v>7</v>
      </c>
      <c r="J1778" s="10" t="str">
        <f>IFNA(VLOOKUP($I1778,'Промокоды'!$E$2:$F$8,2,0),"")</f>
        <v>Сторис в VK</v>
      </c>
      <c r="K1778" s="10">
        <f>IFNA(VLOOKUP($H1778,'Промокоды'!$A$2:$C$115,3,0),"")</f>
        <v>0.15</v>
      </c>
      <c r="L1778" s="13">
        <f t="shared" si="2"/>
        <v>675</v>
      </c>
      <c r="M1778" s="14">
        <v>4500.0</v>
      </c>
      <c r="N1778" s="14">
        <f t="shared" si="3"/>
        <v>3825</v>
      </c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</row>
    <row r="1779" ht="15.75" customHeight="1">
      <c r="A1779" s="10">
        <v>1778.0</v>
      </c>
      <c r="B1779" s="10" t="s">
        <v>15</v>
      </c>
      <c r="C1779" s="10" t="str">
        <f>VLOOKUP($E1779,'Определяем вид'!$A$2:$B$16,2,0)</f>
        <v>Услуга</v>
      </c>
      <c r="D1779" s="10" t="s">
        <v>16</v>
      </c>
      <c r="E1779" s="10" t="s">
        <v>18</v>
      </c>
      <c r="F1779" s="11">
        <v>45718.0</v>
      </c>
      <c r="G1779" s="12">
        <f t="shared" si="1"/>
        <v>3</v>
      </c>
      <c r="H1779" s="10"/>
      <c r="I1779" s="10" t="str">
        <f>IFNA(VLOOKUP($H1779,'Промокоды'!$A$2:$B$115,2,0),"")</f>
        <v/>
      </c>
      <c r="J1779" s="10" t="str">
        <f>IFNA(VLOOKUP($I1779,'Промокоды'!$E$2:$F$8,2,0),"")</f>
        <v/>
      </c>
      <c r="K1779" s="10" t="str">
        <f>IFNA(VLOOKUP($H1779,'Промокоды'!$A$2:$C$115,3,0),"")</f>
        <v/>
      </c>
      <c r="L1779" s="13">
        <f t="shared" si="2"/>
        <v>0</v>
      </c>
      <c r="M1779" s="14">
        <v>3500.0</v>
      </c>
      <c r="N1779" s="14">
        <f t="shared" si="3"/>
        <v>3500</v>
      </c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</row>
    <row r="1780" ht="15.75" customHeight="1">
      <c r="A1780" s="10">
        <v>1779.0</v>
      </c>
      <c r="B1780" s="10" t="s">
        <v>15</v>
      </c>
      <c r="C1780" s="10" t="str">
        <f>VLOOKUP($E1780,'Определяем вид'!$A$2:$B$16,2,0)</f>
        <v>Услуга</v>
      </c>
      <c r="D1780" s="10" t="s">
        <v>19</v>
      </c>
      <c r="E1780" s="10" t="s">
        <v>21</v>
      </c>
      <c r="F1780" s="11">
        <v>45718.0</v>
      </c>
      <c r="G1780" s="12">
        <f t="shared" si="1"/>
        <v>3</v>
      </c>
      <c r="H1780" s="10"/>
      <c r="I1780" s="10" t="str">
        <f>IFNA(VLOOKUP($H1780,'Промокоды'!$A$2:$B$115,2,0),"")</f>
        <v/>
      </c>
      <c r="J1780" s="10" t="str">
        <f>IFNA(VLOOKUP($I1780,'Промокоды'!$E$2:$F$8,2,0),"")</f>
        <v/>
      </c>
      <c r="K1780" s="10" t="str">
        <f>IFNA(VLOOKUP($H1780,'Промокоды'!$A$2:$C$115,3,0),"")</f>
        <v/>
      </c>
      <c r="L1780" s="13">
        <f t="shared" si="2"/>
        <v>0</v>
      </c>
      <c r="M1780" s="14">
        <v>5500.0</v>
      </c>
      <c r="N1780" s="14">
        <f t="shared" si="3"/>
        <v>5500</v>
      </c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</row>
    <row r="1781" ht="15.75" customHeight="1">
      <c r="A1781" s="10">
        <v>1780.0</v>
      </c>
      <c r="B1781" s="10" t="s">
        <v>25</v>
      </c>
      <c r="C1781" s="10" t="str">
        <f>VLOOKUP($E1781,'Определяем вид'!$A$2:$B$16,2,0)</f>
        <v>Товар</v>
      </c>
      <c r="D1781" s="10" t="s">
        <v>16</v>
      </c>
      <c r="E1781" s="10" t="s">
        <v>30</v>
      </c>
      <c r="F1781" s="11">
        <v>45718.0</v>
      </c>
      <c r="G1781" s="12">
        <f t="shared" si="1"/>
        <v>3</v>
      </c>
      <c r="H1781" s="10"/>
      <c r="I1781" s="10" t="str">
        <f>IFNA(VLOOKUP($H1781,'Промокоды'!$A$2:$B$115,2,0),"")</f>
        <v/>
      </c>
      <c r="J1781" s="10" t="str">
        <f>IFNA(VLOOKUP($I1781,'Промокоды'!$E$2:$F$8,2,0),"")</f>
        <v/>
      </c>
      <c r="K1781" s="10" t="str">
        <f>IFNA(VLOOKUP($H1781,'Промокоды'!$A$2:$C$115,3,0),"")</f>
        <v/>
      </c>
      <c r="L1781" s="13">
        <f t="shared" si="2"/>
        <v>0</v>
      </c>
      <c r="M1781" s="14">
        <v>300.0</v>
      </c>
      <c r="N1781" s="14">
        <f t="shared" si="3"/>
        <v>300</v>
      </c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</row>
    <row r="1782" ht="15.75" customHeight="1">
      <c r="A1782" s="10">
        <v>1781.0</v>
      </c>
      <c r="B1782" s="10" t="s">
        <v>15</v>
      </c>
      <c r="C1782" s="10" t="str">
        <f>VLOOKUP($E1782,'Определяем вид'!$A$2:$B$16,2,0)</f>
        <v>Услуга</v>
      </c>
      <c r="D1782" s="10" t="s">
        <v>19</v>
      </c>
      <c r="E1782" s="10" t="s">
        <v>21</v>
      </c>
      <c r="F1782" s="11">
        <v>45718.0</v>
      </c>
      <c r="G1782" s="12">
        <f t="shared" si="1"/>
        <v>3</v>
      </c>
      <c r="H1782" s="10" t="s">
        <v>111</v>
      </c>
      <c r="I1782" s="10">
        <f>IFNA(VLOOKUP($H1782,'Промокоды'!$A$2:$B$115,2,0),"")</f>
        <v>1</v>
      </c>
      <c r="J1782" s="10" t="str">
        <f>IFNA(VLOOKUP($I1782,'Промокоды'!$E$2:$F$8,2,0),"")</f>
        <v>Обещаем скидки</v>
      </c>
      <c r="K1782" s="10">
        <f>IFNA(VLOOKUP($H1782,'Промокоды'!$A$2:$C$115,3,0),"")</f>
        <v>0.1</v>
      </c>
      <c r="L1782" s="13">
        <f t="shared" si="2"/>
        <v>550</v>
      </c>
      <c r="M1782" s="14">
        <v>5500.0</v>
      </c>
      <c r="N1782" s="14">
        <f t="shared" si="3"/>
        <v>4950</v>
      </c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</row>
    <row r="1783" ht="15.75" customHeight="1">
      <c r="A1783" s="10">
        <v>1782.0</v>
      </c>
      <c r="B1783" s="10" t="s">
        <v>15</v>
      </c>
      <c r="C1783" s="10" t="str">
        <f>VLOOKUP($E1783,'Определяем вид'!$A$2:$B$16,2,0)</f>
        <v>Услуга</v>
      </c>
      <c r="D1783" s="10" t="s">
        <v>19</v>
      </c>
      <c r="E1783" s="10" t="s">
        <v>18</v>
      </c>
      <c r="F1783" s="11">
        <v>45718.0</v>
      </c>
      <c r="G1783" s="12">
        <f t="shared" si="1"/>
        <v>3</v>
      </c>
      <c r="H1783" s="10"/>
      <c r="I1783" s="10" t="str">
        <f>IFNA(VLOOKUP($H1783,'Промокоды'!$A$2:$B$115,2,0),"")</f>
        <v/>
      </c>
      <c r="J1783" s="10" t="str">
        <f>IFNA(VLOOKUP($I1783,'Промокоды'!$E$2:$F$8,2,0),"")</f>
        <v/>
      </c>
      <c r="K1783" s="10" t="str">
        <f>IFNA(VLOOKUP($H1783,'Промокоды'!$A$2:$C$115,3,0),"")</f>
        <v/>
      </c>
      <c r="L1783" s="13">
        <f t="shared" si="2"/>
        <v>0</v>
      </c>
      <c r="M1783" s="14">
        <v>3500.0</v>
      </c>
      <c r="N1783" s="14">
        <f t="shared" si="3"/>
        <v>3500</v>
      </c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</row>
    <row r="1784" ht="15.75" customHeight="1">
      <c r="A1784" s="10">
        <v>1783.0</v>
      </c>
      <c r="B1784" s="10" t="s">
        <v>15</v>
      </c>
      <c r="C1784" s="10" t="str">
        <f>VLOOKUP($E1784,'Определяем вид'!$A$2:$B$16,2,0)</f>
        <v>Товар</v>
      </c>
      <c r="D1784" s="10" t="s">
        <v>19</v>
      </c>
      <c r="E1784" s="10" t="s">
        <v>23</v>
      </c>
      <c r="F1784" s="11">
        <v>45718.0</v>
      </c>
      <c r="G1784" s="12">
        <f t="shared" si="1"/>
        <v>3</v>
      </c>
      <c r="H1784" s="10" t="s">
        <v>114</v>
      </c>
      <c r="I1784" s="10">
        <f>IFNA(VLOOKUP($H1784,'Промокоды'!$A$2:$B$115,2,0),"")</f>
        <v>2</v>
      </c>
      <c r="J1784" s="10" t="str">
        <f>IFNA(VLOOKUP($I1784,'Промокоды'!$E$2:$F$8,2,0),"")</f>
        <v>Поисковые запросы в Гугле</v>
      </c>
      <c r="K1784" s="10">
        <f>IFNA(VLOOKUP($H1784,'Промокоды'!$A$2:$C$115,3,0),"")</f>
        <v>0.1</v>
      </c>
      <c r="L1784" s="13">
        <f t="shared" si="2"/>
        <v>100</v>
      </c>
      <c r="M1784" s="14">
        <v>1000.0</v>
      </c>
      <c r="N1784" s="14">
        <f t="shared" si="3"/>
        <v>900</v>
      </c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</row>
    <row r="1785" ht="15.75" customHeight="1">
      <c r="A1785" s="10">
        <v>1784.0</v>
      </c>
      <c r="B1785" s="10" t="s">
        <v>15</v>
      </c>
      <c r="C1785" s="10" t="str">
        <f>VLOOKUP($E1785,'Определяем вид'!$A$2:$B$16,2,0)</f>
        <v>Услуга</v>
      </c>
      <c r="D1785" s="10" t="s">
        <v>16</v>
      </c>
      <c r="E1785" s="10" t="s">
        <v>21</v>
      </c>
      <c r="F1785" s="11">
        <v>45718.0</v>
      </c>
      <c r="G1785" s="12">
        <f t="shared" si="1"/>
        <v>3</v>
      </c>
      <c r="H1785" s="10"/>
      <c r="I1785" s="10" t="str">
        <f>IFNA(VLOOKUP($H1785,'Промокоды'!$A$2:$B$115,2,0),"")</f>
        <v/>
      </c>
      <c r="J1785" s="10" t="str">
        <f>IFNA(VLOOKUP($I1785,'Промокоды'!$E$2:$F$8,2,0),"")</f>
        <v/>
      </c>
      <c r="K1785" s="10" t="str">
        <f>IFNA(VLOOKUP($H1785,'Промокоды'!$A$2:$C$115,3,0),"")</f>
        <v/>
      </c>
      <c r="L1785" s="13">
        <f t="shared" si="2"/>
        <v>0</v>
      </c>
      <c r="M1785" s="14">
        <v>5500.0</v>
      </c>
      <c r="N1785" s="14">
        <f t="shared" si="3"/>
        <v>5500</v>
      </c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</row>
    <row r="1786" ht="15.75" customHeight="1">
      <c r="A1786" s="10">
        <v>1785.0</v>
      </c>
      <c r="B1786" s="10" t="s">
        <v>15</v>
      </c>
      <c r="C1786" s="10" t="str">
        <f>VLOOKUP($E1786,'Определяем вид'!$A$2:$B$16,2,0)</f>
        <v>Услуга</v>
      </c>
      <c r="D1786" s="10" t="s">
        <v>16</v>
      </c>
      <c r="E1786" s="10" t="s">
        <v>17</v>
      </c>
      <c r="F1786" s="11">
        <v>45718.0</v>
      </c>
      <c r="G1786" s="12">
        <f t="shared" si="1"/>
        <v>3</v>
      </c>
      <c r="H1786" s="10"/>
      <c r="I1786" s="10" t="str">
        <f>IFNA(VLOOKUP($H1786,'Промокоды'!$A$2:$B$115,2,0),"")</f>
        <v/>
      </c>
      <c r="J1786" s="10" t="str">
        <f>IFNA(VLOOKUP($I1786,'Промокоды'!$E$2:$F$8,2,0),"")</f>
        <v/>
      </c>
      <c r="K1786" s="10" t="str">
        <f>IFNA(VLOOKUP($H1786,'Промокоды'!$A$2:$C$115,3,0),"")</f>
        <v/>
      </c>
      <c r="L1786" s="13">
        <f t="shared" si="2"/>
        <v>0</v>
      </c>
      <c r="M1786" s="14">
        <v>4500.0</v>
      </c>
      <c r="N1786" s="14">
        <f t="shared" si="3"/>
        <v>4500</v>
      </c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</row>
    <row r="1787" ht="15.75" customHeight="1">
      <c r="A1787" s="10">
        <v>1786.0</v>
      </c>
      <c r="B1787" s="10" t="s">
        <v>15</v>
      </c>
      <c r="C1787" s="10" t="str">
        <f>VLOOKUP($E1787,'Определяем вид'!$A$2:$B$16,2,0)</f>
        <v>Услуга</v>
      </c>
      <c r="D1787" s="10" t="s">
        <v>19</v>
      </c>
      <c r="E1787" s="10" t="s">
        <v>17</v>
      </c>
      <c r="F1787" s="11">
        <v>45718.0</v>
      </c>
      <c r="G1787" s="12">
        <f t="shared" si="1"/>
        <v>3</v>
      </c>
      <c r="H1787" s="10"/>
      <c r="I1787" s="10" t="str">
        <f>IFNA(VLOOKUP($H1787,'Промокоды'!$A$2:$B$115,2,0),"")</f>
        <v/>
      </c>
      <c r="J1787" s="10" t="str">
        <f>IFNA(VLOOKUP($I1787,'Промокоды'!$E$2:$F$8,2,0),"")</f>
        <v/>
      </c>
      <c r="K1787" s="10" t="str">
        <f>IFNA(VLOOKUP($H1787,'Промокоды'!$A$2:$C$115,3,0),"")</f>
        <v/>
      </c>
      <c r="L1787" s="13">
        <f t="shared" si="2"/>
        <v>0</v>
      </c>
      <c r="M1787" s="14">
        <v>4500.0</v>
      </c>
      <c r="N1787" s="14">
        <f t="shared" si="3"/>
        <v>4500</v>
      </c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</row>
    <row r="1788" ht="15.75" customHeight="1">
      <c r="A1788" s="10">
        <v>1787.0</v>
      </c>
      <c r="B1788" s="10" t="s">
        <v>25</v>
      </c>
      <c r="C1788" s="10" t="str">
        <f>VLOOKUP($E1788,'Определяем вид'!$A$2:$B$16,2,0)</f>
        <v>Товар</v>
      </c>
      <c r="D1788" s="10" t="s">
        <v>16</v>
      </c>
      <c r="E1788" s="10" t="s">
        <v>35</v>
      </c>
      <c r="F1788" s="11">
        <v>45718.0</v>
      </c>
      <c r="G1788" s="12">
        <f t="shared" si="1"/>
        <v>3</v>
      </c>
      <c r="H1788" s="10"/>
      <c r="I1788" s="10" t="str">
        <f>IFNA(VLOOKUP($H1788,'Промокоды'!$A$2:$B$115,2,0),"")</f>
        <v/>
      </c>
      <c r="J1788" s="10" t="str">
        <f>IFNA(VLOOKUP($I1788,'Промокоды'!$E$2:$F$8,2,0),"")</f>
        <v/>
      </c>
      <c r="K1788" s="10" t="str">
        <f>IFNA(VLOOKUP($H1788,'Промокоды'!$A$2:$C$115,3,0),"")</f>
        <v/>
      </c>
      <c r="L1788" s="13">
        <f t="shared" si="2"/>
        <v>0</v>
      </c>
      <c r="M1788" s="14">
        <v>500.0</v>
      </c>
      <c r="N1788" s="14">
        <f t="shared" si="3"/>
        <v>500</v>
      </c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</row>
    <row r="1789" ht="15.75" customHeight="1">
      <c r="A1789" s="10">
        <v>1788.0</v>
      </c>
      <c r="B1789" s="10" t="s">
        <v>15</v>
      </c>
      <c r="C1789" s="10" t="str">
        <f>VLOOKUP($E1789,'Определяем вид'!$A$2:$B$16,2,0)</f>
        <v>Услуга</v>
      </c>
      <c r="D1789" s="10" t="s">
        <v>16</v>
      </c>
      <c r="E1789" s="10" t="s">
        <v>18</v>
      </c>
      <c r="F1789" s="11">
        <v>45718.0</v>
      </c>
      <c r="G1789" s="12">
        <f t="shared" si="1"/>
        <v>3</v>
      </c>
      <c r="H1789" s="10"/>
      <c r="I1789" s="10" t="str">
        <f>IFNA(VLOOKUP($H1789,'Промокоды'!$A$2:$B$115,2,0),"")</f>
        <v/>
      </c>
      <c r="J1789" s="10" t="str">
        <f>IFNA(VLOOKUP($I1789,'Промокоды'!$E$2:$F$8,2,0),"")</f>
        <v/>
      </c>
      <c r="K1789" s="10" t="str">
        <f>IFNA(VLOOKUP($H1789,'Промокоды'!$A$2:$C$115,3,0),"")</f>
        <v/>
      </c>
      <c r="L1789" s="13">
        <f t="shared" si="2"/>
        <v>0</v>
      </c>
      <c r="M1789" s="14">
        <v>3500.0</v>
      </c>
      <c r="N1789" s="14">
        <f t="shared" si="3"/>
        <v>3500</v>
      </c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</row>
    <row r="1790" ht="15.75" customHeight="1">
      <c r="A1790" s="10">
        <v>1789.0</v>
      </c>
      <c r="B1790" s="10" t="s">
        <v>15</v>
      </c>
      <c r="C1790" s="10" t="str">
        <f>VLOOKUP($E1790,'Определяем вид'!$A$2:$B$16,2,0)</f>
        <v>Услуга</v>
      </c>
      <c r="D1790" s="10" t="s">
        <v>16</v>
      </c>
      <c r="E1790" s="10" t="s">
        <v>17</v>
      </c>
      <c r="F1790" s="11">
        <v>45718.0</v>
      </c>
      <c r="G1790" s="12">
        <f t="shared" si="1"/>
        <v>3</v>
      </c>
      <c r="H1790" s="10"/>
      <c r="I1790" s="10" t="str">
        <f>IFNA(VLOOKUP($H1790,'Промокоды'!$A$2:$B$115,2,0),"")</f>
        <v/>
      </c>
      <c r="J1790" s="10" t="str">
        <f>IFNA(VLOOKUP($I1790,'Промокоды'!$E$2:$F$8,2,0),"")</f>
        <v/>
      </c>
      <c r="K1790" s="10" t="str">
        <f>IFNA(VLOOKUP($H1790,'Промокоды'!$A$2:$C$115,3,0),"")</f>
        <v/>
      </c>
      <c r="L1790" s="13">
        <f t="shared" si="2"/>
        <v>0</v>
      </c>
      <c r="M1790" s="14">
        <v>4500.0</v>
      </c>
      <c r="N1790" s="14">
        <f t="shared" si="3"/>
        <v>4500</v>
      </c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</row>
    <row r="1791" ht="15.75" customHeight="1">
      <c r="A1791" s="10">
        <v>1790.0</v>
      </c>
      <c r="B1791" s="10" t="s">
        <v>15</v>
      </c>
      <c r="C1791" s="10" t="str">
        <f>VLOOKUP($E1791,'Определяем вид'!$A$2:$B$16,2,0)</f>
        <v>Товар</v>
      </c>
      <c r="D1791" s="10" t="s">
        <v>16</v>
      </c>
      <c r="E1791" s="10" t="s">
        <v>23</v>
      </c>
      <c r="F1791" s="11">
        <v>45718.0</v>
      </c>
      <c r="G1791" s="12">
        <f t="shared" si="1"/>
        <v>3</v>
      </c>
      <c r="H1791" s="10"/>
      <c r="I1791" s="10" t="str">
        <f>IFNA(VLOOKUP($H1791,'Промокоды'!$A$2:$B$115,2,0),"")</f>
        <v/>
      </c>
      <c r="J1791" s="10" t="str">
        <f>IFNA(VLOOKUP($I1791,'Промокоды'!$E$2:$F$8,2,0),"")</f>
        <v/>
      </c>
      <c r="K1791" s="10" t="str">
        <f>IFNA(VLOOKUP($H1791,'Промокоды'!$A$2:$C$115,3,0),"")</f>
        <v/>
      </c>
      <c r="L1791" s="13">
        <f t="shared" si="2"/>
        <v>0</v>
      </c>
      <c r="M1791" s="14">
        <v>1000.0</v>
      </c>
      <c r="N1791" s="14">
        <f t="shared" si="3"/>
        <v>1000</v>
      </c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</row>
    <row r="1792" ht="15.75" customHeight="1">
      <c r="A1792" s="10">
        <v>1791.0</v>
      </c>
      <c r="B1792" s="10" t="s">
        <v>15</v>
      </c>
      <c r="C1792" s="10" t="str">
        <f>VLOOKUP($E1792,'Определяем вид'!$A$2:$B$16,2,0)</f>
        <v>Услуга</v>
      </c>
      <c r="D1792" s="10" t="s">
        <v>16</v>
      </c>
      <c r="E1792" s="10" t="s">
        <v>17</v>
      </c>
      <c r="F1792" s="11">
        <v>45718.0</v>
      </c>
      <c r="G1792" s="12">
        <f t="shared" si="1"/>
        <v>3</v>
      </c>
      <c r="H1792" s="10"/>
      <c r="I1792" s="10" t="str">
        <f>IFNA(VLOOKUP($H1792,'Промокоды'!$A$2:$B$115,2,0),"")</f>
        <v/>
      </c>
      <c r="J1792" s="10" t="str">
        <f>IFNA(VLOOKUP($I1792,'Промокоды'!$E$2:$F$8,2,0),"")</f>
        <v/>
      </c>
      <c r="K1792" s="10" t="str">
        <f>IFNA(VLOOKUP($H1792,'Промокоды'!$A$2:$C$115,3,0),"")</f>
        <v/>
      </c>
      <c r="L1792" s="13">
        <f t="shared" si="2"/>
        <v>0</v>
      </c>
      <c r="M1792" s="14">
        <v>4500.0</v>
      </c>
      <c r="N1792" s="14">
        <f t="shared" si="3"/>
        <v>4500</v>
      </c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</row>
    <row r="1793" ht="15.75" customHeight="1">
      <c r="A1793" s="10">
        <v>1792.0</v>
      </c>
      <c r="B1793" s="10" t="s">
        <v>15</v>
      </c>
      <c r="C1793" s="10" t="str">
        <f>VLOOKUP($E1793,'Определяем вид'!$A$2:$B$16,2,0)</f>
        <v>Услуга</v>
      </c>
      <c r="D1793" s="10" t="s">
        <v>16</v>
      </c>
      <c r="E1793" s="10" t="s">
        <v>17</v>
      </c>
      <c r="F1793" s="11">
        <v>45718.0</v>
      </c>
      <c r="G1793" s="12">
        <f t="shared" si="1"/>
        <v>3</v>
      </c>
      <c r="H1793" s="10"/>
      <c r="I1793" s="10" t="str">
        <f>IFNA(VLOOKUP($H1793,'Промокоды'!$A$2:$B$115,2,0),"")</f>
        <v/>
      </c>
      <c r="J1793" s="10" t="str">
        <f>IFNA(VLOOKUP($I1793,'Промокоды'!$E$2:$F$8,2,0),"")</f>
        <v/>
      </c>
      <c r="K1793" s="10" t="str">
        <f>IFNA(VLOOKUP($H1793,'Промокоды'!$A$2:$C$115,3,0),"")</f>
        <v/>
      </c>
      <c r="L1793" s="13">
        <f t="shared" si="2"/>
        <v>0</v>
      </c>
      <c r="M1793" s="14">
        <v>4500.0</v>
      </c>
      <c r="N1793" s="14">
        <f t="shared" si="3"/>
        <v>4500</v>
      </c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</row>
    <row r="1794" ht="15.75" customHeight="1">
      <c r="A1794" s="10">
        <v>1793.0</v>
      </c>
      <c r="B1794" s="10" t="s">
        <v>15</v>
      </c>
      <c r="C1794" s="10" t="str">
        <f>VLOOKUP($E1794,'Определяем вид'!$A$2:$B$16,2,0)</f>
        <v>Услуга</v>
      </c>
      <c r="D1794" s="10" t="s">
        <v>16</v>
      </c>
      <c r="E1794" s="10" t="s">
        <v>18</v>
      </c>
      <c r="F1794" s="11">
        <v>45718.0</v>
      </c>
      <c r="G1794" s="12">
        <f t="shared" si="1"/>
        <v>3</v>
      </c>
      <c r="H1794" s="10"/>
      <c r="I1794" s="10" t="str">
        <f>IFNA(VLOOKUP($H1794,'Промокоды'!$A$2:$B$115,2,0),"")</f>
        <v/>
      </c>
      <c r="J1794" s="10" t="str">
        <f>IFNA(VLOOKUP($I1794,'Промокоды'!$E$2:$F$8,2,0),"")</f>
        <v/>
      </c>
      <c r="K1794" s="10" t="str">
        <f>IFNA(VLOOKUP($H1794,'Промокоды'!$A$2:$C$115,3,0),"")</f>
        <v/>
      </c>
      <c r="L1794" s="13">
        <f t="shared" si="2"/>
        <v>0</v>
      </c>
      <c r="M1794" s="14">
        <v>3500.0</v>
      </c>
      <c r="N1794" s="14">
        <f t="shared" si="3"/>
        <v>3500</v>
      </c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</row>
    <row r="1795" ht="15.75" customHeight="1">
      <c r="A1795" s="10">
        <v>1794.0</v>
      </c>
      <c r="B1795" s="10" t="s">
        <v>25</v>
      </c>
      <c r="C1795" s="10" t="str">
        <f>VLOOKUP($E1795,'Определяем вид'!$A$2:$B$16,2,0)</f>
        <v>Товар</v>
      </c>
      <c r="D1795" s="10" t="s">
        <v>16</v>
      </c>
      <c r="E1795" s="10" t="s">
        <v>33</v>
      </c>
      <c r="F1795" s="11">
        <v>45718.0</v>
      </c>
      <c r="G1795" s="12">
        <f t="shared" si="1"/>
        <v>3</v>
      </c>
      <c r="H1795" s="10"/>
      <c r="I1795" s="10" t="str">
        <f>IFNA(VLOOKUP($H1795,'Промокоды'!$A$2:$B$115,2,0),"")</f>
        <v/>
      </c>
      <c r="J1795" s="10" t="str">
        <f>IFNA(VLOOKUP($I1795,'Промокоды'!$E$2:$F$8,2,0),"")</f>
        <v/>
      </c>
      <c r="K1795" s="10" t="str">
        <f>IFNA(VLOOKUP($H1795,'Промокоды'!$A$2:$C$115,3,0),"")</f>
        <v/>
      </c>
      <c r="L1795" s="13">
        <f t="shared" si="2"/>
        <v>0</v>
      </c>
      <c r="M1795" s="14">
        <v>1000.0</v>
      </c>
      <c r="N1795" s="14">
        <f t="shared" si="3"/>
        <v>1000</v>
      </c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</row>
    <row r="1796" ht="15.75" customHeight="1">
      <c r="A1796" s="10">
        <v>1795.0</v>
      </c>
      <c r="B1796" s="10" t="s">
        <v>15</v>
      </c>
      <c r="C1796" s="10" t="str">
        <f>VLOOKUP($E1796,'Определяем вид'!$A$2:$B$16,2,0)</f>
        <v>Услуга</v>
      </c>
      <c r="D1796" s="10" t="s">
        <v>16</v>
      </c>
      <c r="E1796" s="10" t="s">
        <v>18</v>
      </c>
      <c r="F1796" s="11">
        <v>45718.0</v>
      </c>
      <c r="G1796" s="12">
        <f t="shared" si="1"/>
        <v>3</v>
      </c>
      <c r="H1796" s="10"/>
      <c r="I1796" s="10" t="str">
        <f>IFNA(VLOOKUP($H1796,'Промокоды'!$A$2:$B$115,2,0),"")</f>
        <v/>
      </c>
      <c r="J1796" s="10" t="str">
        <f>IFNA(VLOOKUP($I1796,'Промокоды'!$E$2:$F$8,2,0),"")</f>
        <v/>
      </c>
      <c r="K1796" s="10" t="str">
        <f>IFNA(VLOOKUP($H1796,'Промокоды'!$A$2:$C$115,3,0),"")</f>
        <v/>
      </c>
      <c r="L1796" s="13">
        <f t="shared" si="2"/>
        <v>0</v>
      </c>
      <c r="M1796" s="14">
        <v>3500.0</v>
      </c>
      <c r="N1796" s="14">
        <f t="shared" si="3"/>
        <v>3500</v>
      </c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</row>
    <row r="1797" ht="15.75" customHeight="1">
      <c r="A1797" s="10">
        <v>1796.0</v>
      </c>
      <c r="B1797" s="10" t="s">
        <v>15</v>
      </c>
      <c r="C1797" s="10" t="str">
        <f>VLOOKUP($E1797,'Определяем вид'!$A$2:$B$16,2,0)</f>
        <v>Услуга</v>
      </c>
      <c r="D1797" s="10" t="s">
        <v>16</v>
      </c>
      <c r="E1797" s="10" t="s">
        <v>17</v>
      </c>
      <c r="F1797" s="11">
        <v>45718.0</v>
      </c>
      <c r="G1797" s="12">
        <f t="shared" si="1"/>
        <v>3</v>
      </c>
      <c r="H1797" s="10" t="s">
        <v>115</v>
      </c>
      <c r="I1797" s="10">
        <f>IFNA(VLOOKUP($H1797,'Промокоды'!$A$2:$B$115,2,0),"")</f>
        <v>3</v>
      </c>
      <c r="J1797" s="10" t="str">
        <f>IFNA(VLOOKUP($I1797,'Промокоды'!$E$2:$F$8,2,0),"")</f>
        <v>Поисковые запросы в Яндексе</v>
      </c>
      <c r="K1797" s="10">
        <f>IFNA(VLOOKUP($H1797,'Промокоды'!$A$2:$C$115,3,0),"")</f>
        <v>0.05</v>
      </c>
      <c r="L1797" s="13">
        <f t="shared" si="2"/>
        <v>225</v>
      </c>
      <c r="M1797" s="14">
        <v>4500.0</v>
      </c>
      <c r="N1797" s="14">
        <f t="shared" si="3"/>
        <v>4275</v>
      </c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</row>
    <row r="1798" ht="15.75" customHeight="1">
      <c r="A1798" s="10">
        <v>1797.0</v>
      </c>
      <c r="B1798" s="10" t="s">
        <v>25</v>
      </c>
      <c r="C1798" s="10" t="str">
        <f>VLOOKUP($E1798,'Определяем вид'!$A$2:$B$16,2,0)</f>
        <v>Товар</v>
      </c>
      <c r="D1798" s="10" t="s">
        <v>16</v>
      </c>
      <c r="E1798" s="10" t="s">
        <v>30</v>
      </c>
      <c r="F1798" s="11">
        <v>45718.0</v>
      </c>
      <c r="G1798" s="12">
        <f t="shared" si="1"/>
        <v>3</v>
      </c>
      <c r="H1798" s="10"/>
      <c r="I1798" s="10" t="str">
        <f>IFNA(VLOOKUP($H1798,'Промокоды'!$A$2:$B$115,2,0),"")</f>
        <v/>
      </c>
      <c r="J1798" s="10" t="str">
        <f>IFNA(VLOOKUP($I1798,'Промокоды'!$E$2:$F$8,2,0),"")</f>
        <v/>
      </c>
      <c r="K1798" s="10" t="str">
        <f>IFNA(VLOOKUP($H1798,'Промокоды'!$A$2:$C$115,3,0),"")</f>
        <v/>
      </c>
      <c r="L1798" s="13">
        <f t="shared" si="2"/>
        <v>0</v>
      </c>
      <c r="M1798" s="14">
        <v>300.0</v>
      </c>
      <c r="N1798" s="14">
        <f t="shared" si="3"/>
        <v>300</v>
      </c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</row>
    <row r="1799" ht="15.75" customHeight="1">
      <c r="A1799" s="10">
        <v>1798.0</v>
      </c>
      <c r="B1799" s="10" t="s">
        <v>15</v>
      </c>
      <c r="C1799" s="10" t="str">
        <f>VLOOKUP($E1799,'Определяем вид'!$A$2:$B$16,2,0)</f>
        <v>Услуга</v>
      </c>
      <c r="D1799" s="10" t="s">
        <v>16</v>
      </c>
      <c r="E1799" s="10" t="s">
        <v>18</v>
      </c>
      <c r="F1799" s="11">
        <v>45719.0</v>
      </c>
      <c r="G1799" s="12">
        <f t="shared" si="1"/>
        <v>3</v>
      </c>
      <c r="H1799" s="10"/>
      <c r="I1799" s="10" t="str">
        <f>IFNA(VLOOKUP($H1799,'Промокоды'!$A$2:$B$115,2,0),"")</f>
        <v/>
      </c>
      <c r="J1799" s="10" t="str">
        <f>IFNA(VLOOKUP($I1799,'Промокоды'!$E$2:$F$8,2,0),"")</f>
        <v/>
      </c>
      <c r="K1799" s="10" t="str">
        <f>IFNA(VLOOKUP($H1799,'Промокоды'!$A$2:$C$115,3,0),"")</f>
        <v/>
      </c>
      <c r="L1799" s="13">
        <f t="shared" si="2"/>
        <v>0</v>
      </c>
      <c r="M1799" s="14">
        <v>3500.0</v>
      </c>
      <c r="N1799" s="14">
        <f t="shared" si="3"/>
        <v>3500</v>
      </c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  <c r="Z1799" s="9"/>
      <c r="AA1799" s="9"/>
      <c r="AB1799" s="9"/>
      <c r="AC1799" s="9"/>
    </row>
    <row r="1800" ht="15.75" customHeight="1">
      <c r="A1800" s="10">
        <v>1799.0</v>
      </c>
      <c r="B1800" s="10" t="s">
        <v>15</v>
      </c>
      <c r="C1800" s="10" t="str">
        <f>VLOOKUP($E1800,'Определяем вид'!$A$2:$B$16,2,0)</f>
        <v>Услуга</v>
      </c>
      <c r="D1800" s="10" t="s">
        <v>19</v>
      </c>
      <c r="E1800" s="10" t="s">
        <v>18</v>
      </c>
      <c r="F1800" s="11">
        <v>45719.0</v>
      </c>
      <c r="G1800" s="12">
        <f t="shared" si="1"/>
        <v>3</v>
      </c>
      <c r="H1800" s="10"/>
      <c r="I1800" s="10" t="str">
        <f>IFNA(VLOOKUP($H1800,'Промокоды'!$A$2:$B$115,2,0),"")</f>
        <v/>
      </c>
      <c r="J1800" s="10" t="str">
        <f>IFNA(VLOOKUP($I1800,'Промокоды'!$E$2:$F$8,2,0),"")</f>
        <v/>
      </c>
      <c r="K1800" s="10" t="str">
        <f>IFNA(VLOOKUP($H1800,'Промокоды'!$A$2:$C$115,3,0),"")</f>
        <v/>
      </c>
      <c r="L1800" s="13">
        <f t="shared" si="2"/>
        <v>0</v>
      </c>
      <c r="M1800" s="14">
        <v>3500.0</v>
      </c>
      <c r="N1800" s="14">
        <f t="shared" si="3"/>
        <v>3500</v>
      </c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  <c r="AA1800" s="9"/>
      <c r="AB1800" s="9"/>
      <c r="AC1800" s="9"/>
    </row>
    <row r="1801" ht="15.75" customHeight="1">
      <c r="A1801" s="10">
        <v>1800.0</v>
      </c>
      <c r="B1801" s="10" t="s">
        <v>15</v>
      </c>
      <c r="C1801" s="10" t="str">
        <f>VLOOKUP($E1801,'Определяем вид'!$A$2:$B$16,2,0)</f>
        <v>Услуга</v>
      </c>
      <c r="D1801" s="10" t="s">
        <v>16</v>
      </c>
      <c r="E1801" s="10" t="s">
        <v>17</v>
      </c>
      <c r="F1801" s="11">
        <v>45719.0</v>
      </c>
      <c r="G1801" s="12">
        <f t="shared" si="1"/>
        <v>3</v>
      </c>
      <c r="H1801" s="10"/>
      <c r="I1801" s="10" t="str">
        <f>IFNA(VLOOKUP($H1801,'Промокоды'!$A$2:$B$115,2,0),"")</f>
        <v/>
      </c>
      <c r="J1801" s="10" t="str">
        <f>IFNA(VLOOKUP($I1801,'Промокоды'!$E$2:$F$8,2,0),"")</f>
        <v/>
      </c>
      <c r="K1801" s="10" t="str">
        <f>IFNA(VLOOKUP($H1801,'Промокоды'!$A$2:$C$115,3,0),"")</f>
        <v/>
      </c>
      <c r="L1801" s="13">
        <f t="shared" si="2"/>
        <v>0</v>
      </c>
      <c r="M1801" s="14">
        <v>4500.0</v>
      </c>
      <c r="N1801" s="14">
        <f t="shared" si="3"/>
        <v>4500</v>
      </c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  <c r="Z1801" s="9"/>
      <c r="AA1801" s="9"/>
      <c r="AB1801" s="9"/>
      <c r="AC1801" s="9"/>
    </row>
    <row r="1802" ht="15.75" customHeight="1">
      <c r="A1802" s="10">
        <v>1801.0</v>
      </c>
      <c r="B1802" s="10" t="s">
        <v>25</v>
      </c>
      <c r="C1802" s="10" t="str">
        <f>VLOOKUP($E1802,'Определяем вид'!$A$2:$B$16,2,0)</f>
        <v>Товар</v>
      </c>
      <c r="D1802" s="10" t="s">
        <v>16</v>
      </c>
      <c r="E1802" s="10" t="s">
        <v>33</v>
      </c>
      <c r="F1802" s="11">
        <v>45719.0</v>
      </c>
      <c r="G1802" s="12">
        <f t="shared" si="1"/>
        <v>3</v>
      </c>
      <c r="H1802" s="10"/>
      <c r="I1802" s="10" t="str">
        <f>IFNA(VLOOKUP($H1802,'Промокоды'!$A$2:$B$115,2,0),"")</f>
        <v/>
      </c>
      <c r="J1802" s="10" t="str">
        <f>IFNA(VLOOKUP($I1802,'Промокоды'!$E$2:$F$8,2,0),"")</f>
        <v/>
      </c>
      <c r="K1802" s="10" t="str">
        <f>IFNA(VLOOKUP($H1802,'Промокоды'!$A$2:$C$115,3,0),"")</f>
        <v/>
      </c>
      <c r="L1802" s="13">
        <f t="shared" si="2"/>
        <v>0</v>
      </c>
      <c r="M1802" s="14">
        <v>1000.0</v>
      </c>
      <c r="N1802" s="14">
        <f t="shared" si="3"/>
        <v>1000</v>
      </c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</row>
    <row r="1803" ht="15.75" customHeight="1">
      <c r="A1803" s="10">
        <v>1802.0</v>
      </c>
      <c r="B1803" s="10" t="s">
        <v>15</v>
      </c>
      <c r="C1803" s="10" t="str">
        <f>VLOOKUP($E1803,'Определяем вид'!$A$2:$B$16,2,0)</f>
        <v>Услуга</v>
      </c>
      <c r="D1803" s="10" t="s">
        <v>16</v>
      </c>
      <c r="E1803" s="10" t="s">
        <v>18</v>
      </c>
      <c r="F1803" s="11">
        <v>45719.0</v>
      </c>
      <c r="G1803" s="12">
        <f t="shared" si="1"/>
        <v>3</v>
      </c>
      <c r="H1803" s="10"/>
      <c r="I1803" s="10" t="str">
        <f>IFNA(VLOOKUP($H1803,'Промокоды'!$A$2:$B$115,2,0),"")</f>
        <v/>
      </c>
      <c r="J1803" s="10" t="str">
        <f>IFNA(VLOOKUP($I1803,'Промокоды'!$E$2:$F$8,2,0),"")</f>
        <v/>
      </c>
      <c r="K1803" s="10" t="str">
        <f>IFNA(VLOOKUP($H1803,'Промокоды'!$A$2:$C$115,3,0),"")</f>
        <v/>
      </c>
      <c r="L1803" s="13">
        <f t="shared" si="2"/>
        <v>0</v>
      </c>
      <c r="M1803" s="14">
        <v>3500.0</v>
      </c>
      <c r="N1803" s="14">
        <f t="shared" si="3"/>
        <v>3500</v>
      </c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</row>
    <row r="1804" ht="15.75" customHeight="1">
      <c r="A1804" s="10">
        <v>1803.0</v>
      </c>
      <c r="B1804" s="10" t="s">
        <v>15</v>
      </c>
      <c r="C1804" s="10" t="str">
        <f>VLOOKUP($E1804,'Определяем вид'!$A$2:$B$16,2,0)</f>
        <v>Услуга</v>
      </c>
      <c r="D1804" s="10" t="s">
        <v>16</v>
      </c>
      <c r="E1804" s="10" t="s">
        <v>18</v>
      </c>
      <c r="F1804" s="11">
        <v>45719.0</v>
      </c>
      <c r="G1804" s="12">
        <f t="shared" si="1"/>
        <v>3</v>
      </c>
      <c r="H1804" s="10"/>
      <c r="I1804" s="10" t="str">
        <f>IFNA(VLOOKUP($H1804,'Промокоды'!$A$2:$B$115,2,0),"")</f>
        <v/>
      </c>
      <c r="J1804" s="10" t="str">
        <f>IFNA(VLOOKUP($I1804,'Промокоды'!$E$2:$F$8,2,0),"")</f>
        <v/>
      </c>
      <c r="K1804" s="10" t="str">
        <f>IFNA(VLOOKUP($H1804,'Промокоды'!$A$2:$C$115,3,0),"")</f>
        <v/>
      </c>
      <c r="L1804" s="13">
        <f t="shared" si="2"/>
        <v>0</v>
      </c>
      <c r="M1804" s="14">
        <v>3500.0</v>
      </c>
      <c r="N1804" s="14">
        <f t="shared" si="3"/>
        <v>3500</v>
      </c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</row>
    <row r="1805" ht="15.75" customHeight="1">
      <c r="A1805" s="10">
        <v>1804.0</v>
      </c>
      <c r="B1805" s="10" t="s">
        <v>15</v>
      </c>
      <c r="C1805" s="10" t="str">
        <f>VLOOKUP($E1805,'Определяем вид'!$A$2:$B$16,2,0)</f>
        <v>Услуга</v>
      </c>
      <c r="D1805" s="10" t="s">
        <v>19</v>
      </c>
      <c r="E1805" s="10" t="s">
        <v>21</v>
      </c>
      <c r="F1805" s="11">
        <v>45719.0</v>
      </c>
      <c r="G1805" s="12">
        <f t="shared" si="1"/>
        <v>3</v>
      </c>
      <c r="H1805" s="10"/>
      <c r="I1805" s="10" t="str">
        <f>IFNA(VLOOKUP($H1805,'Промокоды'!$A$2:$B$115,2,0),"")</f>
        <v/>
      </c>
      <c r="J1805" s="10" t="str">
        <f>IFNA(VLOOKUP($I1805,'Промокоды'!$E$2:$F$8,2,0),"")</f>
        <v/>
      </c>
      <c r="K1805" s="10" t="str">
        <f>IFNA(VLOOKUP($H1805,'Промокоды'!$A$2:$C$115,3,0),"")</f>
        <v/>
      </c>
      <c r="L1805" s="13">
        <f t="shared" si="2"/>
        <v>0</v>
      </c>
      <c r="M1805" s="14">
        <v>5500.0</v>
      </c>
      <c r="N1805" s="14">
        <f t="shared" si="3"/>
        <v>5500</v>
      </c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</row>
    <row r="1806" ht="15.75" customHeight="1">
      <c r="A1806" s="10">
        <v>1805.0</v>
      </c>
      <c r="B1806" s="10" t="s">
        <v>15</v>
      </c>
      <c r="C1806" s="10" t="str">
        <f>VLOOKUP($E1806,'Определяем вид'!$A$2:$B$16,2,0)</f>
        <v>Услуга</v>
      </c>
      <c r="D1806" s="10" t="s">
        <v>19</v>
      </c>
      <c r="E1806" s="10" t="s">
        <v>21</v>
      </c>
      <c r="F1806" s="11">
        <v>45719.0</v>
      </c>
      <c r="G1806" s="12">
        <f t="shared" si="1"/>
        <v>3</v>
      </c>
      <c r="H1806" s="10" t="s">
        <v>116</v>
      </c>
      <c r="I1806" s="10">
        <f>IFNA(VLOOKUP($H1806,'Промокоды'!$A$2:$B$115,2,0),"")</f>
        <v>3</v>
      </c>
      <c r="J1806" s="10" t="str">
        <f>IFNA(VLOOKUP($I1806,'Промокоды'!$E$2:$F$8,2,0),"")</f>
        <v>Поисковые запросы в Яндексе</v>
      </c>
      <c r="K1806" s="10">
        <f>IFNA(VLOOKUP($H1806,'Промокоды'!$A$2:$C$115,3,0),"")</f>
        <v>0.05</v>
      </c>
      <c r="L1806" s="13">
        <f t="shared" si="2"/>
        <v>275</v>
      </c>
      <c r="M1806" s="14">
        <v>5500.0</v>
      </c>
      <c r="N1806" s="14">
        <f t="shared" si="3"/>
        <v>5225</v>
      </c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</row>
    <row r="1807" ht="15.75" customHeight="1">
      <c r="A1807" s="10">
        <v>1806.0</v>
      </c>
      <c r="B1807" s="10" t="s">
        <v>15</v>
      </c>
      <c r="C1807" s="10" t="str">
        <f>VLOOKUP($E1807,'Определяем вид'!$A$2:$B$16,2,0)</f>
        <v>Товар</v>
      </c>
      <c r="D1807" s="10" t="s">
        <v>16</v>
      </c>
      <c r="E1807" s="10" t="s">
        <v>28</v>
      </c>
      <c r="F1807" s="11">
        <v>45719.0</v>
      </c>
      <c r="G1807" s="12">
        <f t="shared" si="1"/>
        <v>3</v>
      </c>
      <c r="H1807" s="10" t="s">
        <v>117</v>
      </c>
      <c r="I1807" s="10">
        <f>IFNA(VLOOKUP($H1807,'Промокоды'!$A$2:$B$115,2,0),"")</f>
        <v>5</v>
      </c>
      <c r="J1807" s="10" t="str">
        <f>IFNA(VLOOKUP($I1807,'Промокоды'!$E$2:$F$8,2,0),"")</f>
        <v>Посты в VK</v>
      </c>
      <c r="K1807" s="10">
        <f>IFNA(VLOOKUP($H1807,'Промокоды'!$A$2:$C$115,3,0),"")</f>
        <v>0.15</v>
      </c>
      <c r="L1807" s="13">
        <f t="shared" si="2"/>
        <v>45</v>
      </c>
      <c r="M1807" s="14">
        <v>300.0</v>
      </c>
      <c r="N1807" s="14">
        <f t="shared" si="3"/>
        <v>255</v>
      </c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</row>
    <row r="1808" ht="15.75" customHeight="1">
      <c r="A1808" s="10">
        <v>1807.0</v>
      </c>
      <c r="B1808" s="10" t="s">
        <v>15</v>
      </c>
      <c r="C1808" s="10" t="str">
        <f>VLOOKUP($E1808,'Определяем вид'!$A$2:$B$16,2,0)</f>
        <v>Услуга</v>
      </c>
      <c r="D1808" s="10" t="s">
        <v>16</v>
      </c>
      <c r="E1808" s="10" t="s">
        <v>18</v>
      </c>
      <c r="F1808" s="11">
        <v>45719.0</v>
      </c>
      <c r="G1808" s="12">
        <f t="shared" si="1"/>
        <v>3</v>
      </c>
      <c r="H1808" s="10"/>
      <c r="I1808" s="10" t="str">
        <f>IFNA(VLOOKUP($H1808,'Промокоды'!$A$2:$B$115,2,0),"")</f>
        <v/>
      </c>
      <c r="J1808" s="10" t="str">
        <f>IFNA(VLOOKUP($I1808,'Промокоды'!$E$2:$F$8,2,0),"")</f>
        <v/>
      </c>
      <c r="K1808" s="10" t="str">
        <f>IFNA(VLOOKUP($H1808,'Промокоды'!$A$2:$C$115,3,0),"")</f>
        <v/>
      </c>
      <c r="L1808" s="13">
        <f t="shared" si="2"/>
        <v>0</v>
      </c>
      <c r="M1808" s="14">
        <v>3500.0</v>
      </c>
      <c r="N1808" s="14">
        <f t="shared" si="3"/>
        <v>3500</v>
      </c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</row>
    <row r="1809" ht="15.75" customHeight="1">
      <c r="A1809" s="10">
        <v>1808.0</v>
      </c>
      <c r="B1809" s="10" t="s">
        <v>15</v>
      </c>
      <c r="C1809" s="10" t="str">
        <f>VLOOKUP($E1809,'Определяем вид'!$A$2:$B$16,2,0)</f>
        <v>Товар</v>
      </c>
      <c r="D1809" s="10" t="s">
        <v>16</v>
      </c>
      <c r="E1809" s="10" t="s">
        <v>23</v>
      </c>
      <c r="F1809" s="11">
        <v>45719.0</v>
      </c>
      <c r="G1809" s="12">
        <f t="shared" si="1"/>
        <v>3</v>
      </c>
      <c r="H1809" s="10"/>
      <c r="I1809" s="10" t="str">
        <f>IFNA(VLOOKUP($H1809,'Промокоды'!$A$2:$B$115,2,0),"")</f>
        <v/>
      </c>
      <c r="J1809" s="10" t="str">
        <f>IFNA(VLOOKUP($I1809,'Промокоды'!$E$2:$F$8,2,0),"")</f>
        <v/>
      </c>
      <c r="K1809" s="10" t="str">
        <f>IFNA(VLOOKUP($H1809,'Промокоды'!$A$2:$C$115,3,0),"")</f>
        <v/>
      </c>
      <c r="L1809" s="13">
        <f t="shared" si="2"/>
        <v>0</v>
      </c>
      <c r="M1809" s="14">
        <v>1000.0</v>
      </c>
      <c r="N1809" s="14">
        <f t="shared" si="3"/>
        <v>1000</v>
      </c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</row>
    <row r="1810" ht="15.75" customHeight="1">
      <c r="A1810" s="10">
        <v>1809.0</v>
      </c>
      <c r="B1810" s="10" t="s">
        <v>15</v>
      </c>
      <c r="C1810" s="10" t="str">
        <f>VLOOKUP($E1810,'Определяем вид'!$A$2:$B$16,2,0)</f>
        <v>Товар</v>
      </c>
      <c r="D1810" s="10" t="s">
        <v>16</v>
      </c>
      <c r="E1810" s="10" t="s">
        <v>23</v>
      </c>
      <c r="F1810" s="11">
        <v>45719.0</v>
      </c>
      <c r="G1810" s="12">
        <f t="shared" si="1"/>
        <v>3</v>
      </c>
      <c r="H1810" s="10"/>
      <c r="I1810" s="10" t="str">
        <f>IFNA(VLOOKUP($H1810,'Промокоды'!$A$2:$B$115,2,0),"")</f>
        <v/>
      </c>
      <c r="J1810" s="10" t="str">
        <f>IFNA(VLOOKUP($I1810,'Промокоды'!$E$2:$F$8,2,0),"")</f>
        <v/>
      </c>
      <c r="K1810" s="10" t="str">
        <f>IFNA(VLOOKUP($H1810,'Промокоды'!$A$2:$C$115,3,0),"")</f>
        <v/>
      </c>
      <c r="L1810" s="13">
        <f t="shared" si="2"/>
        <v>0</v>
      </c>
      <c r="M1810" s="14">
        <v>1000.0</v>
      </c>
      <c r="N1810" s="14">
        <f t="shared" si="3"/>
        <v>1000</v>
      </c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</row>
    <row r="1811" ht="15.75" customHeight="1">
      <c r="A1811" s="10">
        <v>1810.0</v>
      </c>
      <c r="B1811" s="10" t="s">
        <v>25</v>
      </c>
      <c r="C1811" s="10" t="str">
        <f>VLOOKUP($E1811,'Определяем вид'!$A$2:$B$16,2,0)</f>
        <v>Услуга</v>
      </c>
      <c r="D1811" s="10" t="s">
        <v>16</v>
      </c>
      <c r="E1811" s="10" t="s">
        <v>112</v>
      </c>
      <c r="F1811" s="11">
        <v>45719.0</v>
      </c>
      <c r="G1811" s="12">
        <f t="shared" si="1"/>
        <v>3</v>
      </c>
      <c r="H1811" s="10"/>
      <c r="I1811" s="10" t="str">
        <f>IFNA(VLOOKUP($H1811,'Промокоды'!$A$2:$B$115,2,0),"")</f>
        <v/>
      </c>
      <c r="J1811" s="10" t="str">
        <f>IFNA(VLOOKUP($I1811,'Промокоды'!$E$2:$F$8,2,0),"")</f>
        <v/>
      </c>
      <c r="K1811" s="10" t="str">
        <f>IFNA(VLOOKUP($H1811,'Промокоды'!$A$2:$C$115,3,0),"")</f>
        <v/>
      </c>
      <c r="L1811" s="13">
        <f t="shared" si="2"/>
        <v>0</v>
      </c>
      <c r="M1811" s="14">
        <v>70000.0</v>
      </c>
      <c r="N1811" s="14">
        <f t="shared" si="3"/>
        <v>70000</v>
      </c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</row>
    <row r="1812" ht="15.75" customHeight="1">
      <c r="A1812" s="10">
        <v>1811.0</v>
      </c>
      <c r="B1812" s="10" t="s">
        <v>25</v>
      </c>
      <c r="C1812" s="10" t="str">
        <f>VLOOKUP($E1812,'Определяем вид'!$A$2:$B$16,2,0)</f>
        <v>Услуга</v>
      </c>
      <c r="D1812" s="10" t="s">
        <v>16</v>
      </c>
      <c r="E1812" s="10" t="s">
        <v>113</v>
      </c>
      <c r="F1812" s="11">
        <v>45719.0</v>
      </c>
      <c r="G1812" s="12">
        <f t="shared" si="1"/>
        <v>3</v>
      </c>
      <c r="H1812" s="10"/>
      <c r="I1812" s="10" t="str">
        <f>IFNA(VLOOKUP($H1812,'Промокоды'!$A$2:$B$115,2,0),"")</f>
        <v/>
      </c>
      <c r="J1812" s="10" t="str">
        <f>IFNA(VLOOKUP($I1812,'Промокоды'!$E$2:$F$8,2,0),"")</f>
        <v/>
      </c>
      <c r="K1812" s="10" t="str">
        <f>IFNA(VLOOKUP($H1812,'Промокоды'!$A$2:$C$115,3,0),"")</f>
        <v/>
      </c>
      <c r="L1812" s="13">
        <f t="shared" si="2"/>
        <v>0</v>
      </c>
      <c r="M1812" s="14">
        <v>7000.0</v>
      </c>
      <c r="N1812" s="14">
        <f t="shared" si="3"/>
        <v>7000</v>
      </c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</row>
    <row r="1813" ht="15.75" customHeight="1">
      <c r="A1813" s="10">
        <v>1812.0</v>
      </c>
      <c r="B1813" s="10" t="s">
        <v>15</v>
      </c>
      <c r="C1813" s="10" t="str">
        <f>VLOOKUP($E1813,'Определяем вид'!$A$2:$B$16,2,0)</f>
        <v>Услуга</v>
      </c>
      <c r="D1813" s="10" t="s">
        <v>16</v>
      </c>
      <c r="E1813" s="10" t="s">
        <v>21</v>
      </c>
      <c r="F1813" s="11">
        <v>45719.0</v>
      </c>
      <c r="G1813" s="12">
        <f t="shared" si="1"/>
        <v>3</v>
      </c>
      <c r="H1813" s="10"/>
      <c r="I1813" s="10" t="str">
        <f>IFNA(VLOOKUP($H1813,'Промокоды'!$A$2:$B$115,2,0),"")</f>
        <v/>
      </c>
      <c r="J1813" s="10" t="str">
        <f>IFNA(VLOOKUP($I1813,'Промокоды'!$E$2:$F$8,2,0),"")</f>
        <v/>
      </c>
      <c r="K1813" s="10" t="str">
        <f>IFNA(VLOOKUP($H1813,'Промокоды'!$A$2:$C$115,3,0),"")</f>
        <v/>
      </c>
      <c r="L1813" s="13">
        <f t="shared" si="2"/>
        <v>0</v>
      </c>
      <c r="M1813" s="14">
        <v>5500.0</v>
      </c>
      <c r="N1813" s="14">
        <f t="shared" si="3"/>
        <v>5500</v>
      </c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</row>
    <row r="1814" ht="15.75" customHeight="1">
      <c r="A1814" s="10">
        <v>1813.0</v>
      </c>
      <c r="B1814" s="10" t="s">
        <v>15</v>
      </c>
      <c r="C1814" s="10" t="str">
        <f>VLOOKUP($E1814,'Определяем вид'!$A$2:$B$16,2,0)</f>
        <v>Услуга</v>
      </c>
      <c r="D1814" s="10" t="s">
        <v>16</v>
      </c>
      <c r="E1814" s="10" t="s">
        <v>17</v>
      </c>
      <c r="F1814" s="11">
        <v>45719.0</v>
      </c>
      <c r="G1814" s="12">
        <f t="shared" si="1"/>
        <v>3</v>
      </c>
      <c r="H1814" s="10" t="s">
        <v>118</v>
      </c>
      <c r="I1814" s="10">
        <f>IFNA(VLOOKUP($H1814,'Промокоды'!$A$2:$B$115,2,0),"")</f>
        <v>6</v>
      </c>
      <c r="J1814" s="10" t="str">
        <f>IFNA(VLOOKUP($I1814,'Промокоды'!$E$2:$F$8,2,0),"")</f>
        <v>Реклама в VK</v>
      </c>
      <c r="K1814" s="10">
        <f>IFNA(VLOOKUP($H1814,'Промокоды'!$A$2:$C$115,3,0),"")</f>
        <v>0.2</v>
      </c>
      <c r="L1814" s="13">
        <f t="shared" si="2"/>
        <v>900</v>
      </c>
      <c r="M1814" s="14">
        <v>4500.0</v>
      </c>
      <c r="N1814" s="14">
        <f t="shared" si="3"/>
        <v>3600</v>
      </c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</row>
    <row r="1815" ht="15.75" customHeight="1">
      <c r="A1815" s="10">
        <v>1814.0</v>
      </c>
      <c r="B1815" s="10" t="s">
        <v>15</v>
      </c>
      <c r="C1815" s="10" t="str">
        <f>VLOOKUP($E1815,'Определяем вид'!$A$2:$B$16,2,0)</f>
        <v>Товар</v>
      </c>
      <c r="D1815" s="10" t="s">
        <v>16</v>
      </c>
      <c r="E1815" s="10" t="s">
        <v>23</v>
      </c>
      <c r="F1815" s="11">
        <v>45719.0</v>
      </c>
      <c r="G1815" s="12">
        <f t="shared" si="1"/>
        <v>3</v>
      </c>
      <c r="H1815" s="10"/>
      <c r="I1815" s="10" t="str">
        <f>IFNA(VLOOKUP($H1815,'Промокоды'!$A$2:$B$115,2,0),"")</f>
        <v/>
      </c>
      <c r="J1815" s="10" t="str">
        <f>IFNA(VLOOKUP($I1815,'Промокоды'!$E$2:$F$8,2,0),"")</f>
        <v/>
      </c>
      <c r="K1815" s="10" t="str">
        <f>IFNA(VLOOKUP($H1815,'Промокоды'!$A$2:$C$115,3,0),"")</f>
        <v/>
      </c>
      <c r="L1815" s="13">
        <f t="shared" si="2"/>
        <v>0</v>
      </c>
      <c r="M1815" s="14">
        <v>1000.0</v>
      </c>
      <c r="N1815" s="14">
        <f t="shared" si="3"/>
        <v>1000</v>
      </c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</row>
    <row r="1816" ht="15.75" customHeight="1">
      <c r="A1816" s="10">
        <v>1815.0</v>
      </c>
      <c r="B1816" s="10" t="s">
        <v>25</v>
      </c>
      <c r="C1816" s="10" t="str">
        <f>VLOOKUP($E1816,'Определяем вид'!$A$2:$B$16,2,0)</f>
        <v>Товар</v>
      </c>
      <c r="D1816" s="10" t="s">
        <v>16</v>
      </c>
      <c r="E1816" s="10" t="s">
        <v>33</v>
      </c>
      <c r="F1816" s="11">
        <v>45719.0</v>
      </c>
      <c r="G1816" s="12">
        <f t="shared" si="1"/>
        <v>3</v>
      </c>
      <c r="H1816" s="10"/>
      <c r="I1816" s="10" t="str">
        <f>IFNA(VLOOKUP($H1816,'Промокоды'!$A$2:$B$115,2,0),"")</f>
        <v/>
      </c>
      <c r="J1816" s="10" t="str">
        <f>IFNA(VLOOKUP($I1816,'Промокоды'!$E$2:$F$8,2,0),"")</f>
        <v/>
      </c>
      <c r="K1816" s="10" t="str">
        <f>IFNA(VLOOKUP($H1816,'Промокоды'!$A$2:$C$115,3,0),"")</f>
        <v/>
      </c>
      <c r="L1816" s="13">
        <f t="shared" si="2"/>
        <v>0</v>
      </c>
      <c r="M1816" s="14">
        <v>1000.0</v>
      </c>
      <c r="N1816" s="14">
        <f t="shared" si="3"/>
        <v>1000</v>
      </c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</row>
    <row r="1817" ht="15.75" customHeight="1">
      <c r="A1817" s="10">
        <v>1816.0</v>
      </c>
      <c r="B1817" s="10" t="s">
        <v>25</v>
      </c>
      <c r="C1817" s="10" t="str">
        <f>VLOOKUP($E1817,'Определяем вид'!$A$2:$B$16,2,0)</f>
        <v>Товар</v>
      </c>
      <c r="D1817" s="10" t="s">
        <v>19</v>
      </c>
      <c r="E1817" s="10" t="s">
        <v>30</v>
      </c>
      <c r="F1817" s="11">
        <v>45719.0</v>
      </c>
      <c r="G1817" s="12">
        <f t="shared" si="1"/>
        <v>3</v>
      </c>
      <c r="H1817" s="10"/>
      <c r="I1817" s="10" t="str">
        <f>IFNA(VLOOKUP($H1817,'Промокоды'!$A$2:$B$115,2,0),"")</f>
        <v/>
      </c>
      <c r="J1817" s="10" t="str">
        <f>IFNA(VLOOKUP($I1817,'Промокоды'!$E$2:$F$8,2,0),"")</f>
        <v/>
      </c>
      <c r="K1817" s="10" t="str">
        <f>IFNA(VLOOKUP($H1817,'Промокоды'!$A$2:$C$115,3,0),"")</f>
        <v/>
      </c>
      <c r="L1817" s="13">
        <f t="shared" si="2"/>
        <v>0</v>
      </c>
      <c r="M1817" s="14">
        <v>300.0</v>
      </c>
      <c r="N1817" s="14">
        <f t="shared" si="3"/>
        <v>300</v>
      </c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</row>
    <row r="1818" ht="15.75" customHeight="1">
      <c r="A1818" s="10">
        <v>1817.0</v>
      </c>
      <c r="B1818" s="10" t="s">
        <v>15</v>
      </c>
      <c r="C1818" s="10" t="str">
        <f>VLOOKUP($E1818,'Определяем вид'!$A$2:$B$16,2,0)</f>
        <v>Услуга</v>
      </c>
      <c r="D1818" s="10" t="s">
        <v>16</v>
      </c>
      <c r="E1818" s="10" t="s">
        <v>17</v>
      </c>
      <c r="F1818" s="11">
        <v>45719.0</v>
      </c>
      <c r="G1818" s="12">
        <f t="shared" si="1"/>
        <v>3</v>
      </c>
      <c r="H1818" s="10"/>
      <c r="I1818" s="10" t="str">
        <f>IFNA(VLOOKUP($H1818,'Промокоды'!$A$2:$B$115,2,0),"")</f>
        <v/>
      </c>
      <c r="J1818" s="10" t="str">
        <f>IFNA(VLOOKUP($I1818,'Промокоды'!$E$2:$F$8,2,0),"")</f>
        <v/>
      </c>
      <c r="K1818" s="10" t="str">
        <f>IFNA(VLOOKUP($H1818,'Промокоды'!$A$2:$C$115,3,0),"")</f>
        <v/>
      </c>
      <c r="L1818" s="13">
        <f t="shared" si="2"/>
        <v>0</v>
      </c>
      <c r="M1818" s="14">
        <v>4500.0</v>
      </c>
      <c r="N1818" s="14">
        <f t="shared" si="3"/>
        <v>4500</v>
      </c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</row>
    <row r="1819" ht="15.75" customHeight="1">
      <c r="A1819" s="10">
        <v>1818.0</v>
      </c>
      <c r="B1819" s="10" t="s">
        <v>25</v>
      </c>
      <c r="C1819" s="10" t="str">
        <f>VLOOKUP($E1819,'Определяем вид'!$A$2:$B$16,2,0)</f>
        <v>Товар</v>
      </c>
      <c r="D1819" s="10" t="s">
        <v>19</v>
      </c>
      <c r="E1819" s="10" t="s">
        <v>33</v>
      </c>
      <c r="F1819" s="11">
        <v>45719.0</v>
      </c>
      <c r="G1819" s="12">
        <f t="shared" si="1"/>
        <v>3</v>
      </c>
      <c r="H1819" s="10"/>
      <c r="I1819" s="10" t="str">
        <f>IFNA(VLOOKUP($H1819,'Промокоды'!$A$2:$B$115,2,0),"")</f>
        <v/>
      </c>
      <c r="J1819" s="10" t="str">
        <f>IFNA(VLOOKUP($I1819,'Промокоды'!$E$2:$F$8,2,0),"")</f>
        <v/>
      </c>
      <c r="K1819" s="10" t="str">
        <f>IFNA(VLOOKUP($H1819,'Промокоды'!$A$2:$C$115,3,0),"")</f>
        <v/>
      </c>
      <c r="L1819" s="13">
        <f t="shared" si="2"/>
        <v>0</v>
      </c>
      <c r="M1819" s="14">
        <v>1000.0</v>
      </c>
      <c r="N1819" s="14">
        <f t="shared" si="3"/>
        <v>1000</v>
      </c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</row>
    <row r="1820" ht="15.75" customHeight="1">
      <c r="A1820" s="10">
        <v>1819.0</v>
      </c>
      <c r="B1820" s="10" t="s">
        <v>15</v>
      </c>
      <c r="C1820" s="10" t="str">
        <f>VLOOKUP($E1820,'Определяем вид'!$A$2:$B$16,2,0)</f>
        <v>Услуга</v>
      </c>
      <c r="D1820" s="10" t="s">
        <v>16</v>
      </c>
      <c r="E1820" s="10" t="s">
        <v>21</v>
      </c>
      <c r="F1820" s="11">
        <v>45719.0</v>
      </c>
      <c r="G1820" s="12">
        <f t="shared" si="1"/>
        <v>3</v>
      </c>
      <c r="H1820" s="10"/>
      <c r="I1820" s="10" t="str">
        <f>IFNA(VLOOKUP($H1820,'Промокоды'!$A$2:$B$115,2,0),"")</f>
        <v/>
      </c>
      <c r="J1820" s="10" t="str">
        <f>IFNA(VLOOKUP($I1820,'Промокоды'!$E$2:$F$8,2,0),"")</f>
        <v/>
      </c>
      <c r="K1820" s="10" t="str">
        <f>IFNA(VLOOKUP($H1820,'Промокоды'!$A$2:$C$115,3,0),"")</f>
        <v/>
      </c>
      <c r="L1820" s="13">
        <f t="shared" si="2"/>
        <v>0</v>
      </c>
      <c r="M1820" s="14">
        <v>5500.0</v>
      </c>
      <c r="N1820" s="14">
        <f t="shared" si="3"/>
        <v>5500</v>
      </c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</row>
    <row r="1821" ht="15.75" customHeight="1">
      <c r="A1821" s="10">
        <v>1820.0</v>
      </c>
      <c r="B1821" s="10" t="s">
        <v>15</v>
      </c>
      <c r="C1821" s="10" t="str">
        <f>VLOOKUP($E1821,'Определяем вид'!$A$2:$B$16,2,0)</f>
        <v>Товар</v>
      </c>
      <c r="D1821" s="10" t="s">
        <v>16</v>
      </c>
      <c r="E1821" s="10" t="s">
        <v>23</v>
      </c>
      <c r="F1821" s="11">
        <v>45719.0</v>
      </c>
      <c r="G1821" s="12">
        <f t="shared" si="1"/>
        <v>3</v>
      </c>
      <c r="H1821" s="10"/>
      <c r="I1821" s="10" t="str">
        <f>IFNA(VLOOKUP($H1821,'Промокоды'!$A$2:$B$115,2,0),"")</f>
        <v/>
      </c>
      <c r="J1821" s="10" t="str">
        <f>IFNA(VLOOKUP($I1821,'Промокоды'!$E$2:$F$8,2,0),"")</f>
        <v/>
      </c>
      <c r="K1821" s="10" t="str">
        <f>IFNA(VLOOKUP($H1821,'Промокоды'!$A$2:$C$115,3,0),"")</f>
        <v/>
      </c>
      <c r="L1821" s="13">
        <f t="shared" si="2"/>
        <v>0</v>
      </c>
      <c r="M1821" s="14">
        <v>1000.0</v>
      </c>
      <c r="N1821" s="14">
        <f t="shared" si="3"/>
        <v>1000</v>
      </c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</row>
    <row r="1822" ht="15.75" customHeight="1">
      <c r="A1822" s="10">
        <v>1821.0</v>
      </c>
      <c r="B1822" s="10" t="s">
        <v>15</v>
      </c>
      <c r="C1822" s="10" t="str">
        <f>VLOOKUP($E1822,'Определяем вид'!$A$2:$B$16,2,0)</f>
        <v>Товар</v>
      </c>
      <c r="D1822" s="10" t="s">
        <v>19</v>
      </c>
      <c r="E1822" s="10" t="s">
        <v>28</v>
      </c>
      <c r="F1822" s="11">
        <v>45719.0</v>
      </c>
      <c r="G1822" s="12">
        <f t="shared" si="1"/>
        <v>3</v>
      </c>
      <c r="H1822" s="10"/>
      <c r="I1822" s="10" t="str">
        <f>IFNA(VLOOKUP($H1822,'Промокоды'!$A$2:$B$115,2,0),"")</f>
        <v/>
      </c>
      <c r="J1822" s="10" t="str">
        <f>IFNA(VLOOKUP($I1822,'Промокоды'!$E$2:$F$8,2,0),"")</f>
        <v/>
      </c>
      <c r="K1822" s="10" t="str">
        <f>IFNA(VLOOKUP($H1822,'Промокоды'!$A$2:$C$115,3,0),"")</f>
        <v/>
      </c>
      <c r="L1822" s="13">
        <f t="shared" si="2"/>
        <v>0</v>
      </c>
      <c r="M1822" s="14">
        <v>300.0</v>
      </c>
      <c r="N1822" s="14">
        <f t="shared" si="3"/>
        <v>300</v>
      </c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</row>
    <row r="1823" ht="15.75" customHeight="1">
      <c r="A1823" s="10">
        <v>1822.0</v>
      </c>
      <c r="B1823" s="10" t="s">
        <v>15</v>
      </c>
      <c r="C1823" s="10" t="str">
        <f>VLOOKUP($E1823,'Определяем вид'!$A$2:$B$16,2,0)</f>
        <v>Услуга</v>
      </c>
      <c r="D1823" s="10" t="s">
        <v>16</v>
      </c>
      <c r="E1823" s="10" t="s">
        <v>17</v>
      </c>
      <c r="F1823" s="11">
        <v>45719.0</v>
      </c>
      <c r="G1823" s="12">
        <f t="shared" si="1"/>
        <v>3</v>
      </c>
      <c r="H1823" s="10"/>
      <c r="I1823" s="10" t="str">
        <f>IFNA(VLOOKUP($H1823,'Промокоды'!$A$2:$B$115,2,0),"")</f>
        <v/>
      </c>
      <c r="J1823" s="10" t="str">
        <f>IFNA(VLOOKUP($I1823,'Промокоды'!$E$2:$F$8,2,0),"")</f>
        <v/>
      </c>
      <c r="K1823" s="10" t="str">
        <f>IFNA(VLOOKUP($H1823,'Промокоды'!$A$2:$C$115,3,0),"")</f>
        <v/>
      </c>
      <c r="L1823" s="13">
        <f t="shared" si="2"/>
        <v>0</v>
      </c>
      <c r="M1823" s="14">
        <v>4500.0</v>
      </c>
      <c r="N1823" s="14">
        <f t="shared" si="3"/>
        <v>4500</v>
      </c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</row>
    <row r="1824" ht="15.75" customHeight="1">
      <c r="A1824" s="10">
        <v>1823.0</v>
      </c>
      <c r="B1824" s="10" t="s">
        <v>15</v>
      </c>
      <c r="C1824" s="10" t="str">
        <f>VLOOKUP($E1824,'Определяем вид'!$A$2:$B$16,2,0)</f>
        <v>Услуга</v>
      </c>
      <c r="D1824" s="10" t="s">
        <v>16</v>
      </c>
      <c r="E1824" s="10" t="s">
        <v>21</v>
      </c>
      <c r="F1824" s="11">
        <v>45719.0</v>
      </c>
      <c r="G1824" s="12">
        <f t="shared" si="1"/>
        <v>3</v>
      </c>
      <c r="H1824" s="10"/>
      <c r="I1824" s="10" t="str">
        <f>IFNA(VLOOKUP($H1824,'Промокоды'!$A$2:$B$115,2,0),"")</f>
        <v/>
      </c>
      <c r="J1824" s="10" t="str">
        <f>IFNA(VLOOKUP($I1824,'Промокоды'!$E$2:$F$8,2,0),"")</f>
        <v/>
      </c>
      <c r="K1824" s="10" t="str">
        <f>IFNA(VLOOKUP($H1824,'Промокоды'!$A$2:$C$115,3,0),"")</f>
        <v/>
      </c>
      <c r="L1824" s="13">
        <f t="shared" si="2"/>
        <v>0</v>
      </c>
      <c r="M1824" s="14">
        <v>5500.0</v>
      </c>
      <c r="N1824" s="14">
        <f t="shared" si="3"/>
        <v>5500</v>
      </c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</row>
    <row r="1825" ht="15.75" customHeight="1">
      <c r="A1825" s="10">
        <v>1824.0</v>
      </c>
      <c r="B1825" s="10" t="s">
        <v>15</v>
      </c>
      <c r="C1825" s="10" t="str">
        <f>VLOOKUP($E1825,'Определяем вид'!$A$2:$B$16,2,0)</f>
        <v>Услуга</v>
      </c>
      <c r="D1825" s="10" t="s">
        <v>16</v>
      </c>
      <c r="E1825" s="10" t="s">
        <v>21</v>
      </c>
      <c r="F1825" s="11">
        <v>45719.0</v>
      </c>
      <c r="G1825" s="12">
        <f t="shared" si="1"/>
        <v>3</v>
      </c>
      <c r="H1825" s="10" t="s">
        <v>119</v>
      </c>
      <c r="I1825" s="10">
        <f>IFNA(VLOOKUP($H1825,'Промокоды'!$A$2:$B$115,2,0),"")</f>
        <v>1</v>
      </c>
      <c r="J1825" s="10" t="str">
        <f>IFNA(VLOOKUP($I1825,'Промокоды'!$E$2:$F$8,2,0),"")</f>
        <v>Обещаем скидки</v>
      </c>
      <c r="K1825" s="10">
        <f>IFNA(VLOOKUP($H1825,'Промокоды'!$A$2:$C$115,3,0),"")</f>
        <v>0.1</v>
      </c>
      <c r="L1825" s="13">
        <f t="shared" si="2"/>
        <v>550</v>
      </c>
      <c r="M1825" s="14">
        <v>5500.0</v>
      </c>
      <c r="N1825" s="14">
        <f t="shared" si="3"/>
        <v>4950</v>
      </c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</row>
    <row r="1826" ht="15.75" customHeight="1">
      <c r="A1826" s="10">
        <v>1825.0</v>
      </c>
      <c r="B1826" s="10" t="s">
        <v>15</v>
      </c>
      <c r="C1826" s="10" t="str">
        <f>VLOOKUP($E1826,'Определяем вид'!$A$2:$B$16,2,0)</f>
        <v>Услуга</v>
      </c>
      <c r="D1826" s="10" t="s">
        <v>16</v>
      </c>
      <c r="E1826" s="10" t="s">
        <v>18</v>
      </c>
      <c r="F1826" s="11">
        <v>45719.0</v>
      </c>
      <c r="G1826" s="12">
        <f t="shared" si="1"/>
        <v>3</v>
      </c>
      <c r="H1826" s="10"/>
      <c r="I1826" s="10" t="str">
        <f>IFNA(VLOOKUP($H1826,'Промокоды'!$A$2:$B$115,2,0),"")</f>
        <v/>
      </c>
      <c r="J1826" s="10" t="str">
        <f>IFNA(VLOOKUP($I1826,'Промокоды'!$E$2:$F$8,2,0),"")</f>
        <v/>
      </c>
      <c r="K1826" s="10" t="str">
        <f>IFNA(VLOOKUP($H1826,'Промокоды'!$A$2:$C$115,3,0),"")</f>
        <v/>
      </c>
      <c r="L1826" s="13">
        <f t="shared" si="2"/>
        <v>0</v>
      </c>
      <c r="M1826" s="14">
        <v>3500.0</v>
      </c>
      <c r="N1826" s="14">
        <f t="shared" si="3"/>
        <v>3500</v>
      </c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</row>
    <row r="1827" ht="15.75" customHeight="1">
      <c r="A1827" s="10">
        <v>1826.0</v>
      </c>
      <c r="B1827" s="10" t="s">
        <v>25</v>
      </c>
      <c r="C1827" s="10" t="str">
        <f>VLOOKUP($E1827,'Определяем вид'!$A$2:$B$16,2,0)</f>
        <v>Товар</v>
      </c>
      <c r="D1827" s="10" t="s">
        <v>16</v>
      </c>
      <c r="E1827" s="10" t="s">
        <v>35</v>
      </c>
      <c r="F1827" s="11">
        <v>45719.0</v>
      </c>
      <c r="G1827" s="12">
        <f t="shared" si="1"/>
        <v>3</v>
      </c>
      <c r="H1827" s="10"/>
      <c r="I1827" s="10" t="str">
        <f>IFNA(VLOOKUP($H1827,'Промокоды'!$A$2:$B$115,2,0),"")</f>
        <v/>
      </c>
      <c r="J1827" s="10" t="str">
        <f>IFNA(VLOOKUP($I1827,'Промокоды'!$E$2:$F$8,2,0),"")</f>
        <v/>
      </c>
      <c r="K1827" s="10" t="str">
        <f>IFNA(VLOOKUP($H1827,'Промокоды'!$A$2:$C$115,3,0),"")</f>
        <v/>
      </c>
      <c r="L1827" s="13">
        <f t="shared" si="2"/>
        <v>0</v>
      </c>
      <c r="M1827" s="14">
        <v>500.0</v>
      </c>
      <c r="N1827" s="14">
        <f t="shared" si="3"/>
        <v>500</v>
      </c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</row>
    <row r="1828" ht="15.75" customHeight="1">
      <c r="A1828" s="10">
        <v>1827.0</v>
      </c>
      <c r="B1828" s="10" t="s">
        <v>15</v>
      </c>
      <c r="C1828" s="10" t="str">
        <f>VLOOKUP($E1828,'Определяем вид'!$A$2:$B$16,2,0)</f>
        <v>Товар</v>
      </c>
      <c r="D1828" s="10" t="s">
        <v>16</v>
      </c>
      <c r="E1828" s="10" t="s">
        <v>28</v>
      </c>
      <c r="F1828" s="11">
        <v>45719.0</v>
      </c>
      <c r="G1828" s="12">
        <f t="shared" si="1"/>
        <v>3</v>
      </c>
      <c r="H1828" s="10"/>
      <c r="I1828" s="10" t="str">
        <f>IFNA(VLOOKUP($H1828,'Промокоды'!$A$2:$B$115,2,0),"")</f>
        <v/>
      </c>
      <c r="J1828" s="10" t="str">
        <f>IFNA(VLOOKUP($I1828,'Промокоды'!$E$2:$F$8,2,0),"")</f>
        <v/>
      </c>
      <c r="K1828" s="10" t="str">
        <f>IFNA(VLOOKUP($H1828,'Промокоды'!$A$2:$C$115,3,0),"")</f>
        <v/>
      </c>
      <c r="L1828" s="13">
        <f t="shared" si="2"/>
        <v>0</v>
      </c>
      <c r="M1828" s="14">
        <v>300.0</v>
      </c>
      <c r="N1828" s="14">
        <f t="shared" si="3"/>
        <v>300</v>
      </c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</row>
    <row r="1829" ht="15.75" customHeight="1">
      <c r="A1829" s="10">
        <v>1828.0</v>
      </c>
      <c r="B1829" s="10" t="s">
        <v>15</v>
      </c>
      <c r="C1829" s="10" t="str">
        <f>VLOOKUP($E1829,'Определяем вид'!$A$2:$B$16,2,0)</f>
        <v>Услуга</v>
      </c>
      <c r="D1829" s="16" t="s">
        <v>16</v>
      </c>
      <c r="E1829" s="10" t="s">
        <v>18</v>
      </c>
      <c r="F1829" s="11">
        <v>45720.0</v>
      </c>
      <c r="G1829" s="12">
        <f t="shared" si="1"/>
        <v>3</v>
      </c>
      <c r="H1829" s="10"/>
      <c r="I1829" s="10" t="str">
        <f>IFNA(VLOOKUP($H1829,'Промокоды'!$A$2:$B$115,2,0),"")</f>
        <v/>
      </c>
      <c r="J1829" s="10" t="str">
        <f>IFNA(VLOOKUP($I1829,'Промокоды'!$E$2:$F$8,2,0),"")</f>
        <v/>
      </c>
      <c r="K1829" s="10" t="str">
        <f>IFNA(VLOOKUP($H1829,'Промокоды'!$A$2:$C$115,3,0),"")</f>
        <v/>
      </c>
      <c r="L1829" s="13">
        <f t="shared" si="2"/>
        <v>0</v>
      </c>
      <c r="M1829" s="14">
        <v>3500.0</v>
      </c>
      <c r="N1829" s="14">
        <f t="shared" si="3"/>
        <v>3500</v>
      </c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</row>
    <row r="1830" ht="15.75" customHeight="1">
      <c r="A1830" s="10">
        <v>1829.0</v>
      </c>
      <c r="B1830" s="10" t="s">
        <v>15</v>
      </c>
      <c r="C1830" s="10" t="str">
        <f>VLOOKUP($E1830,'Определяем вид'!$A$2:$B$16,2,0)</f>
        <v>Услуга</v>
      </c>
      <c r="D1830" s="16" t="s">
        <v>16</v>
      </c>
      <c r="E1830" s="10" t="s">
        <v>17</v>
      </c>
      <c r="F1830" s="11">
        <v>45720.0</v>
      </c>
      <c r="G1830" s="12">
        <f t="shared" si="1"/>
        <v>3</v>
      </c>
      <c r="H1830" s="10"/>
      <c r="I1830" s="10" t="str">
        <f>IFNA(VLOOKUP($H1830,'Промокоды'!$A$2:$B$115,2,0),"")</f>
        <v/>
      </c>
      <c r="J1830" s="10" t="str">
        <f>IFNA(VLOOKUP($I1830,'Промокоды'!$E$2:$F$8,2,0),"")</f>
        <v/>
      </c>
      <c r="K1830" s="10" t="str">
        <f>IFNA(VLOOKUP($H1830,'Промокоды'!$A$2:$C$115,3,0),"")</f>
        <v/>
      </c>
      <c r="L1830" s="13">
        <f t="shared" si="2"/>
        <v>0</v>
      </c>
      <c r="M1830" s="14">
        <v>4500.0</v>
      </c>
      <c r="N1830" s="14">
        <f t="shared" si="3"/>
        <v>4500</v>
      </c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</row>
    <row r="1831" ht="15.75" customHeight="1">
      <c r="A1831" s="10">
        <v>1830.0</v>
      </c>
      <c r="B1831" s="10" t="s">
        <v>15</v>
      </c>
      <c r="C1831" s="10" t="str">
        <f>VLOOKUP($E1831,'Определяем вид'!$A$2:$B$16,2,0)</f>
        <v>Услуга</v>
      </c>
      <c r="D1831" s="10" t="s">
        <v>16</v>
      </c>
      <c r="E1831" s="10" t="s">
        <v>17</v>
      </c>
      <c r="F1831" s="11">
        <v>45720.0</v>
      </c>
      <c r="G1831" s="12">
        <f t="shared" si="1"/>
        <v>3</v>
      </c>
      <c r="H1831" s="10"/>
      <c r="I1831" s="10" t="str">
        <f>IFNA(VLOOKUP($H1831,'Промокоды'!$A$2:$B$115,2,0),"")</f>
        <v/>
      </c>
      <c r="J1831" s="10" t="str">
        <f>IFNA(VLOOKUP($I1831,'Промокоды'!$E$2:$F$8,2,0),"")</f>
        <v/>
      </c>
      <c r="K1831" s="10" t="str">
        <f>IFNA(VLOOKUP($H1831,'Промокоды'!$A$2:$C$115,3,0),"")</f>
        <v/>
      </c>
      <c r="L1831" s="13">
        <f t="shared" si="2"/>
        <v>0</v>
      </c>
      <c r="M1831" s="14">
        <v>4500.0</v>
      </c>
      <c r="N1831" s="14">
        <f t="shared" si="3"/>
        <v>4500</v>
      </c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</row>
    <row r="1832" ht="15.75" customHeight="1">
      <c r="A1832" s="10">
        <v>1831.0</v>
      </c>
      <c r="B1832" s="10" t="s">
        <v>15</v>
      </c>
      <c r="C1832" s="10" t="str">
        <f>VLOOKUP($E1832,'Определяем вид'!$A$2:$B$16,2,0)</f>
        <v>Услуга</v>
      </c>
      <c r="D1832" s="16" t="s">
        <v>16</v>
      </c>
      <c r="E1832" s="10" t="s">
        <v>17</v>
      </c>
      <c r="F1832" s="11">
        <v>45720.0</v>
      </c>
      <c r="G1832" s="12">
        <f t="shared" si="1"/>
        <v>3</v>
      </c>
      <c r="H1832" s="10"/>
      <c r="I1832" s="10" t="str">
        <f>IFNA(VLOOKUP($H1832,'Промокоды'!$A$2:$B$115,2,0),"")</f>
        <v/>
      </c>
      <c r="J1832" s="10" t="str">
        <f>IFNA(VLOOKUP($I1832,'Промокоды'!$E$2:$F$8,2,0),"")</f>
        <v/>
      </c>
      <c r="K1832" s="10" t="str">
        <f>IFNA(VLOOKUP($H1832,'Промокоды'!$A$2:$C$115,3,0),"")</f>
        <v/>
      </c>
      <c r="L1832" s="13">
        <f t="shared" si="2"/>
        <v>0</v>
      </c>
      <c r="M1832" s="14">
        <v>4500.0</v>
      </c>
      <c r="N1832" s="14">
        <f t="shared" si="3"/>
        <v>4500</v>
      </c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</row>
    <row r="1833" ht="15.75" customHeight="1">
      <c r="A1833" s="10">
        <v>1832.0</v>
      </c>
      <c r="B1833" s="10" t="s">
        <v>15</v>
      </c>
      <c r="C1833" s="10" t="str">
        <f>VLOOKUP($E1833,'Определяем вид'!$A$2:$B$16,2,0)</f>
        <v>Товар</v>
      </c>
      <c r="D1833" s="10" t="s">
        <v>16</v>
      </c>
      <c r="E1833" s="10" t="s">
        <v>20</v>
      </c>
      <c r="F1833" s="11">
        <v>45720.0</v>
      </c>
      <c r="G1833" s="12">
        <f t="shared" si="1"/>
        <v>3</v>
      </c>
      <c r="H1833" s="10"/>
      <c r="I1833" s="10" t="str">
        <f>IFNA(VLOOKUP($H1833,'Промокоды'!$A$2:$B$115,2,0),"")</f>
        <v/>
      </c>
      <c r="J1833" s="10" t="str">
        <f>IFNA(VLOOKUP($I1833,'Промокоды'!$E$2:$F$8,2,0),"")</f>
        <v/>
      </c>
      <c r="K1833" s="10" t="str">
        <f>IFNA(VLOOKUP($H1833,'Промокоды'!$A$2:$C$115,3,0),"")</f>
        <v/>
      </c>
      <c r="L1833" s="13">
        <f t="shared" si="2"/>
        <v>0</v>
      </c>
      <c r="M1833" s="14">
        <v>500.0</v>
      </c>
      <c r="N1833" s="14">
        <f t="shared" si="3"/>
        <v>500</v>
      </c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</row>
    <row r="1834" ht="15.75" customHeight="1">
      <c r="A1834" s="10">
        <v>1833.0</v>
      </c>
      <c r="B1834" s="10" t="s">
        <v>15</v>
      </c>
      <c r="C1834" s="10" t="str">
        <f>VLOOKUP($E1834,'Определяем вид'!$A$2:$B$16,2,0)</f>
        <v>Услуга</v>
      </c>
      <c r="D1834" s="10" t="s">
        <v>16</v>
      </c>
      <c r="E1834" s="10" t="s">
        <v>21</v>
      </c>
      <c r="F1834" s="11">
        <v>45720.0</v>
      </c>
      <c r="G1834" s="12">
        <f t="shared" si="1"/>
        <v>3</v>
      </c>
      <c r="H1834" s="10"/>
      <c r="I1834" s="10" t="str">
        <f>IFNA(VLOOKUP($H1834,'Промокоды'!$A$2:$B$115,2,0),"")</f>
        <v/>
      </c>
      <c r="J1834" s="10" t="str">
        <f>IFNA(VLOOKUP($I1834,'Промокоды'!$E$2:$F$8,2,0),"")</f>
        <v/>
      </c>
      <c r="K1834" s="10" t="str">
        <f>IFNA(VLOOKUP($H1834,'Промокоды'!$A$2:$C$115,3,0),"")</f>
        <v/>
      </c>
      <c r="L1834" s="13">
        <f t="shared" si="2"/>
        <v>0</v>
      </c>
      <c r="M1834" s="14">
        <v>5500.0</v>
      </c>
      <c r="N1834" s="14">
        <f t="shared" si="3"/>
        <v>5500</v>
      </c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  <c r="AA1834" s="9"/>
      <c r="AB1834" s="9"/>
      <c r="AC1834" s="9"/>
    </row>
    <row r="1835" ht="15.75" customHeight="1">
      <c r="A1835" s="10">
        <v>1834.0</v>
      </c>
      <c r="B1835" s="10" t="s">
        <v>15</v>
      </c>
      <c r="C1835" s="10" t="str">
        <f>VLOOKUP($E1835,'Определяем вид'!$A$2:$B$16,2,0)</f>
        <v>Услуга</v>
      </c>
      <c r="D1835" s="10" t="s">
        <v>16</v>
      </c>
      <c r="E1835" s="10" t="s">
        <v>21</v>
      </c>
      <c r="F1835" s="11">
        <v>45720.0</v>
      </c>
      <c r="G1835" s="12">
        <f t="shared" si="1"/>
        <v>3</v>
      </c>
      <c r="H1835" s="10"/>
      <c r="I1835" s="10" t="str">
        <f>IFNA(VLOOKUP($H1835,'Промокоды'!$A$2:$B$115,2,0),"")</f>
        <v/>
      </c>
      <c r="J1835" s="10" t="str">
        <f>IFNA(VLOOKUP($I1835,'Промокоды'!$E$2:$F$8,2,0),"")</f>
        <v/>
      </c>
      <c r="K1835" s="10" t="str">
        <f>IFNA(VLOOKUP($H1835,'Промокоды'!$A$2:$C$115,3,0),"")</f>
        <v/>
      </c>
      <c r="L1835" s="13">
        <f t="shared" si="2"/>
        <v>0</v>
      </c>
      <c r="M1835" s="14">
        <v>5500.0</v>
      </c>
      <c r="N1835" s="14">
        <f t="shared" si="3"/>
        <v>5500</v>
      </c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  <c r="Z1835" s="9"/>
      <c r="AA1835" s="9"/>
      <c r="AB1835" s="9"/>
      <c r="AC1835" s="9"/>
    </row>
    <row r="1836" ht="15.75" customHeight="1">
      <c r="A1836" s="10">
        <v>1835.0</v>
      </c>
      <c r="B1836" s="10" t="s">
        <v>15</v>
      </c>
      <c r="C1836" s="10" t="str">
        <f>VLOOKUP($E1836,'Определяем вид'!$A$2:$B$16,2,0)</f>
        <v>Товар</v>
      </c>
      <c r="D1836" s="10" t="s">
        <v>16</v>
      </c>
      <c r="E1836" s="10" t="s">
        <v>20</v>
      </c>
      <c r="F1836" s="11">
        <v>45720.0</v>
      </c>
      <c r="G1836" s="12">
        <f t="shared" si="1"/>
        <v>3</v>
      </c>
      <c r="H1836" s="10"/>
      <c r="I1836" s="10" t="str">
        <f>IFNA(VLOOKUP($H1836,'Промокоды'!$A$2:$B$115,2,0),"")</f>
        <v/>
      </c>
      <c r="J1836" s="10" t="str">
        <f>IFNA(VLOOKUP($I1836,'Промокоды'!$E$2:$F$8,2,0),"")</f>
        <v/>
      </c>
      <c r="K1836" s="10" t="str">
        <f>IFNA(VLOOKUP($H1836,'Промокоды'!$A$2:$C$115,3,0),"")</f>
        <v/>
      </c>
      <c r="L1836" s="13">
        <f t="shared" si="2"/>
        <v>0</v>
      </c>
      <c r="M1836" s="14">
        <v>500.0</v>
      </c>
      <c r="N1836" s="14">
        <f t="shared" si="3"/>
        <v>500</v>
      </c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  <c r="AA1836" s="9"/>
      <c r="AB1836" s="9"/>
      <c r="AC1836" s="9"/>
    </row>
    <row r="1837" ht="15.75" customHeight="1">
      <c r="A1837" s="10">
        <v>1836.0</v>
      </c>
      <c r="B1837" s="10" t="s">
        <v>15</v>
      </c>
      <c r="C1837" s="10" t="str">
        <f>VLOOKUP($E1837,'Определяем вид'!$A$2:$B$16,2,0)</f>
        <v>Товар</v>
      </c>
      <c r="D1837" s="10" t="s">
        <v>16</v>
      </c>
      <c r="E1837" s="10" t="s">
        <v>28</v>
      </c>
      <c r="F1837" s="11">
        <v>45720.0</v>
      </c>
      <c r="G1837" s="12">
        <f t="shared" si="1"/>
        <v>3</v>
      </c>
      <c r="H1837" s="10"/>
      <c r="I1837" s="10" t="str">
        <f>IFNA(VLOOKUP($H1837,'Промокоды'!$A$2:$B$115,2,0),"")</f>
        <v/>
      </c>
      <c r="J1837" s="10" t="str">
        <f>IFNA(VLOOKUP($I1837,'Промокоды'!$E$2:$F$8,2,0),"")</f>
        <v/>
      </c>
      <c r="K1837" s="10" t="str">
        <f>IFNA(VLOOKUP($H1837,'Промокоды'!$A$2:$C$115,3,0),"")</f>
        <v/>
      </c>
      <c r="L1837" s="13">
        <f t="shared" si="2"/>
        <v>0</v>
      </c>
      <c r="M1837" s="14">
        <v>300.0</v>
      </c>
      <c r="N1837" s="14">
        <f t="shared" si="3"/>
        <v>300</v>
      </c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  <c r="Z1837" s="9"/>
      <c r="AA1837" s="9"/>
      <c r="AB1837" s="9"/>
      <c r="AC1837" s="9"/>
    </row>
    <row r="1838" ht="15.75" customHeight="1">
      <c r="A1838" s="10">
        <v>1837.0</v>
      </c>
      <c r="B1838" s="10" t="s">
        <v>25</v>
      </c>
      <c r="C1838" s="10" t="str">
        <f>VLOOKUP($E1838,'Определяем вид'!$A$2:$B$16,2,0)</f>
        <v>Товар</v>
      </c>
      <c r="D1838" s="10" t="s">
        <v>19</v>
      </c>
      <c r="E1838" s="10" t="s">
        <v>30</v>
      </c>
      <c r="F1838" s="11">
        <v>45720.0</v>
      </c>
      <c r="G1838" s="12">
        <f t="shared" si="1"/>
        <v>3</v>
      </c>
      <c r="H1838" s="10"/>
      <c r="I1838" s="10" t="str">
        <f>IFNA(VLOOKUP($H1838,'Промокоды'!$A$2:$B$115,2,0),"")</f>
        <v/>
      </c>
      <c r="J1838" s="10" t="str">
        <f>IFNA(VLOOKUP($I1838,'Промокоды'!$E$2:$F$8,2,0),"")</f>
        <v/>
      </c>
      <c r="K1838" s="10" t="str">
        <f>IFNA(VLOOKUP($H1838,'Промокоды'!$A$2:$C$115,3,0),"")</f>
        <v/>
      </c>
      <c r="L1838" s="13">
        <f t="shared" si="2"/>
        <v>0</v>
      </c>
      <c r="M1838" s="14">
        <v>300.0</v>
      </c>
      <c r="N1838" s="14">
        <f t="shared" si="3"/>
        <v>300</v>
      </c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  <c r="AA1838" s="9"/>
      <c r="AB1838" s="9"/>
      <c r="AC1838" s="9"/>
    </row>
    <row r="1839" ht="15.75" customHeight="1">
      <c r="A1839" s="10">
        <v>1838.0</v>
      </c>
      <c r="B1839" s="10" t="s">
        <v>15</v>
      </c>
      <c r="C1839" s="10" t="str">
        <f>VLOOKUP($E1839,'Определяем вид'!$A$2:$B$16,2,0)</f>
        <v>Услуга</v>
      </c>
      <c r="D1839" s="10" t="s">
        <v>19</v>
      </c>
      <c r="E1839" s="10" t="s">
        <v>18</v>
      </c>
      <c r="F1839" s="11">
        <v>45720.0</v>
      </c>
      <c r="G1839" s="12">
        <f t="shared" si="1"/>
        <v>3</v>
      </c>
      <c r="H1839" s="10"/>
      <c r="I1839" s="10" t="str">
        <f>IFNA(VLOOKUP($H1839,'Промокоды'!$A$2:$B$115,2,0),"")</f>
        <v/>
      </c>
      <c r="J1839" s="10" t="str">
        <f>IFNA(VLOOKUP($I1839,'Промокоды'!$E$2:$F$8,2,0),"")</f>
        <v/>
      </c>
      <c r="K1839" s="10" t="str">
        <f>IFNA(VLOOKUP($H1839,'Промокоды'!$A$2:$C$115,3,0),"")</f>
        <v/>
      </c>
      <c r="L1839" s="13">
        <f t="shared" si="2"/>
        <v>0</v>
      </c>
      <c r="M1839" s="14">
        <v>3500.0</v>
      </c>
      <c r="N1839" s="14">
        <f t="shared" si="3"/>
        <v>3500</v>
      </c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  <c r="Z1839" s="9"/>
      <c r="AA1839" s="9"/>
      <c r="AB1839" s="9"/>
      <c r="AC1839" s="9"/>
    </row>
    <row r="1840" ht="15.75" customHeight="1">
      <c r="A1840" s="10">
        <v>1839.0</v>
      </c>
      <c r="B1840" s="10" t="s">
        <v>15</v>
      </c>
      <c r="C1840" s="10" t="str">
        <f>VLOOKUP($E1840,'Определяем вид'!$A$2:$B$16,2,0)</f>
        <v>Услуга</v>
      </c>
      <c r="D1840" s="10" t="s">
        <v>16</v>
      </c>
      <c r="E1840" s="10" t="s">
        <v>17</v>
      </c>
      <c r="F1840" s="11">
        <v>45720.0</v>
      </c>
      <c r="G1840" s="12">
        <f t="shared" si="1"/>
        <v>3</v>
      </c>
      <c r="H1840" s="10"/>
      <c r="I1840" s="10" t="str">
        <f>IFNA(VLOOKUP($H1840,'Промокоды'!$A$2:$B$115,2,0),"")</f>
        <v/>
      </c>
      <c r="J1840" s="10" t="str">
        <f>IFNA(VLOOKUP($I1840,'Промокоды'!$E$2:$F$8,2,0),"")</f>
        <v/>
      </c>
      <c r="K1840" s="10" t="str">
        <f>IFNA(VLOOKUP($H1840,'Промокоды'!$A$2:$C$115,3,0),"")</f>
        <v/>
      </c>
      <c r="L1840" s="13">
        <f t="shared" si="2"/>
        <v>0</v>
      </c>
      <c r="M1840" s="14">
        <v>4500.0</v>
      </c>
      <c r="N1840" s="14">
        <f t="shared" si="3"/>
        <v>4500</v>
      </c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  <c r="AA1840" s="9"/>
      <c r="AB1840" s="9"/>
      <c r="AC1840" s="9"/>
    </row>
    <row r="1841" ht="15.75" customHeight="1">
      <c r="A1841" s="10">
        <v>1840.0</v>
      </c>
      <c r="B1841" s="10" t="s">
        <v>15</v>
      </c>
      <c r="C1841" s="10" t="str">
        <f>VLOOKUP($E1841,'Определяем вид'!$A$2:$B$16,2,0)</f>
        <v>Товар</v>
      </c>
      <c r="D1841" s="10" t="s">
        <v>16</v>
      </c>
      <c r="E1841" s="10" t="s">
        <v>23</v>
      </c>
      <c r="F1841" s="11">
        <v>45720.0</v>
      </c>
      <c r="G1841" s="12">
        <f t="shared" si="1"/>
        <v>3</v>
      </c>
      <c r="H1841" s="10"/>
      <c r="I1841" s="10" t="str">
        <f>IFNA(VLOOKUP($H1841,'Промокоды'!$A$2:$B$115,2,0),"")</f>
        <v/>
      </c>
      <c r="J1841" s="10" t="str">
        <f>IFNA(VLOOKUP($I1841,'Промокоды'!$E$2:$F$8,2,0),"")</f>
        <v/>
      </c>
      <c r="K1841" s="10" t="str">
        <f>IFNA(VLOOKUP($H1841,'Промокоды'!$A$2:$C$115,3,0),"")</f>
        <v/>
      </c>
      <c r="L1841" s="13">
        <f t="shared" si="2"/>
        <v>0</v>
      </c>
      <c r="M1841" s="14">
        <v>1000.0</v>
      </c>
      <c r="N1841" s="14">
        <f t="shared" si="3"/>
        <v>1000</v>
      </c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  <c r="Z1841" s="9"/>
      <c r="AA1841" s="9"/>
      <c r="AB1841" s="9"/>
      <c r="AC1841" s="9"/>
    </row>
    <row r="1842" ht="15.75" customHeight="1">
      <c r="A1842" s="10">
        <v>1841.0</v>
      </c>
      <c r="B1842" s="10" t="s">
        <v>15</v>
      </c>
      <c r="C1842" s="10" t="str">
        <f>VLOOKUP($E1842,'Определяем вид'!$A$2:$B$16,2,0)</f>
        <v>Товар</v>
      </c>
      <c r="D1842" s="10" t="s">
        <v>19</v>
      </c>
      <c r="E1842" s="10" t="s">
        <v>20</v>
      </c>
      <c r="F1842" s="11">
        <v>45720.0</v>
      </c>
      <c r="G1842" s="12">
        <f t="shared" si="1"/>
        <v>3</v>
      </c>
      <c r="H1842" s="10" t="s">
        <v>120</v>
      </c>
      <c r="I1842" s="10">
        <f>IFNA(VLOOKUP($H1842,'Промокоды'!$A$2:$B$115,2,0),"")</f>
        <v>3</v>
      </c>
      <c r="J1842" s="10" t="str">
        <f>IFNA(VLOOKUP($I1842,'Промокоды'!$E$2:$F$8,2,0),"")</f>
        <v>Поисковые запросы в Яндексе</v>
      </c>
      <c r="K1842" s="10">
        <f>IFNA(VLOOKUP($H1842,'Промокоды'!$A$2:$C$115,3,0),"")</f>
        <v>0.05</v>
      </c>
      <c r="L1842" s="13">
        <f t="shared" si="2"/>
        <v>25</v>
      </c>
      <c r="M1842" s="14">
        <v>500.0</v>
      </c>
      <c r="N1842" s="14">
        <f t="shared" si="3"/>
        <v>475</v>
      </c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  <c r="AA1842" s="9"/>
      <c r="AB1842" s="9"/>
      <c r="AC1842" s="9"/>
    </row>
    <row r="1843" ht="15.75" customHeight="1">
      <c r="A1843" s="10">
        <v>1842.0</v>
      </c>
      <c r="B1843" s="10" t="s">
        <v>15</v>
      </c>
      <c r="C1843" s="10" t="str">
        <f>VLOOKUP($E1843,'Определяем вид'!$A$2:$B$16,2,0)</f>
        <v>Товар</v>
      </c>
      <c r="D1843" s="10" t="s">
        <v>19</v>
      </c>
      <c r="E1843" s="10" t="s">
        <v>28</v>
      </c>
      <c r="F1843" s="11">
        <v>45720.0</v>
      </c>
      <c r="G1843" s="12">
        <f t="shared" si="1"/>
        <v>3</v>
      </c>
      <c r="H1843" s="10"/>
      <c r="I1843" s="10" t="str">
        <f>IFNA(VLOOKUP($H1843,'Промокоды'!$A$2:$B$115,2,0),"")</f>
        <v/>
      </c>
      <c r="J1843" s="10" t="str">
        <f>IFNA(VLOOKUP($I1843,'Промокоды'!$E$2:$F$8,2,0),"")</f>
        <v/>
      </c>
      <c r="K1843" s="10" t="str">
        <f>IFNA(VLOOKUP($H1843,'Промокоды'!$A$2:$C$115,3,0),"")</f>
        <v/>
      </c>
      <c r="L1843" s="13">
        <f t="shared" si="2"/>
        <v>0</v>
      </c>
      <c r="M1843" s="14">
        <v>300.0</v>
      </c>
      <c r="N1843" s="14">
        <f t="shared" si="3"/>
        <v>300</v>
      </c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  <c r="Z1843" s="9"/>
      <c r="AA1843" s="9"/>
      <c r="AB1843" s="9"/>
      <c r="AC1843" s="9"/>
    </row>
    <row r="1844" ht="15.75" customHeight="1">
      <c r="A1844" s="10">
        <v>1843.0</v>
      </c>
      <c r="B1844" s="10" t="s">
        <v>15</v>
      </c>
      <c r="C1844" s="10" t="str">
        <f>VLOOKUP($E1844,'Определяем вид'!$A$2:$B$16,2,0)</f>
        <v>Услуга</v>
      </c>
      <c r="D1844" s="10" t="s">
        <v>16</v>
      </c>
      <c r="E1844" s="10" t="s">
        <v>18</v>
      </c>
      <c r="F1844" s="11">
        <v>45720.0</v>
      </c>
      <c r="G1844" s="12">
        <f t="shared" si="1"/>
        <v>3</v>
      </c>
      <c r="H1844" s="10"/>
      <c r="I1844" s="10" t="str">
        <f>IFNA(VLOOKUP($H1844,'Промокоды'!$A$2:$B$115,2,0),"")</f>
        <v/>
      </c>
      <c r="J1844" s="10" t="str">
        <f>IFNA(VLOOKUP($I1844,'Промокоды'!$E$2:$F$8,2,0),"")</f>
        <v/>
      </c>
      <c r="K1844" s="10" t="str">
        <f>IFNA(VLOOKUP($H1844,'Промокоды'!$A$2:$C$115,3,0),"")</f>
        <v/>
      </c>
      <c r="L1844" s="13">
        <f t="shared" si="2"/>
        <v>0</v>
      </c>
      <c r="M1844" s="14">
        <v>3500.0</v>
      </c>
      <c r="N1844" s="14">
        <f t="shared" si="3"/>
        <v>3500</v>
      </c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  <c r="AA1844" s="9"/>
      <c r="AB1844" s="9"/>
      <c r="AC1844" s="9"/>
    </row>
    <row r="1845" ht="15.75" customHeight="1">
      <c r="A1845" s="10">
        <v>1844.0</v>
      </c>
      <c r="B1845" s="10" t="s">
        <v>15</v>
      </c>
      <c r="C1845" s="10" t="str">
        <f>VLOOKUP($E1845,'Определяем вид'!$A$2:$B$16,2,0)</f>
        <v>Товар</v>
      </c>
      <c r="D1845" s="10" t="s">
        <v>16</v>
      </c>
      <c r="E1845" s="10" t="s">
        <v>28</v>
      </c>
      <c r="F1845" s="11">
        <v>45720.0</v>
      </c>
      <c r="G1845" s="12">
        <f t="shared" si="1"/>
        <v>3</v>
      </c>
      <c r="H1845" s="10"/>
      <c r="I1845" s="10" t="str">
        <f>IFNA(VLOOKUP($H1845,'Промокоды'!$A$2:$B$115,2,0),"")</f>
        <v/>
      </c>
      <c r="J1845" s="10" t="str">
        <f>IFNA(VLOOKUP($I1845,'Промокоды'!$E$2:$F$8,2,0),"")</f>
        <v/>
      </c>
      <c r="K1845" s="10" t="str">
        <f>IFNA(VLOOKUP($H1845,'Промокоды'!$A$2:$C$115,3,0),"")</f>
        <v/>
      </c>
      <c r="L1845" s="13">
        <f t="shared" si="2"/>
        <v>0</v>
      </c>
      <c r="M1845" s="14">
        <v>300.0</v>
      </c>
      <c r="N1845" s="14">
        <f t="shared" si="3"/>
        <v>300</v>
      </c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  <c r="Z1845" s="9"/>
      <c r="AA1845" s="9"/>
      <c r="AB1845" s="9"/>
      <c r="AC1845" s="9"/>
    </row>
    <row r="1846" ht="15.75" customHeight="1">
      <c r="A1846" s="10">
        <v>1845.0</v>
      </c>
      <c r="B1846" s="10" t="s">
        <v>25</v>
      </c>
      <c r="C1846" s="10" t="str">
        <f>VLOOKUP($E1846,'Определяем вид'!$A$2:$B$16,2,0)</f>
        <v>Товар</v>
      </c>
      <c r="D1846" s="10" t="s">
        <v>16</v>
      </c>
      <c r="E1846" s="10" t="s">
        <v>35</v>
      </c>
      <c r="F1846" s="11">
        <v>45720.0</v>
      </c>
      <c r="G1846" s="12">
        <f t="shared" si="1"/>
        <v>3</v>
      </c>
      <c r="H1846" s="10"/>
      <c r="I1846" s="10" t="str">
        <f>IFNA(VLOOKUP($H1846,'Промокоды'!$A$2:$B$115,2,0),"")</f>
        <v/>
      </c>
      <c r="J1846" s="10" t="str">
        <f>IFNA(VLOOKUP($I1846,'Промокоды'!$E$2:$F$8,2,0),"")</f>
        <v/>
      </c>
      <c r="K1846" s="10" t="str">
        <f>IFNA(VLOOKUP($H1846,'Промокоды'!$A$2:$C$115,3,0),"")</f>
        <v/>
      </c>
      <c r="L1846" s="13">
        <f t="shared" si="2"/>
        <v>0</v>
      </c>
      <c r="M1846" s="14">
        <v>500.0</v>
      </c>
      <c r="N1846" s="14">
        <f t="shared" si="3"/>
        <v>500</v>
      </c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  <c r="AA1846" s="9"/>
      <c r="AB1846" s="9"/>
      <c r="AC1846" s="9"/>
    </row>
    <row r="1847" ht="15.75" customHeight="1">
      <c r="A1847" s="10">
        <v>1846.0</v>
      </c>
      <c r="B1847" s="10" t="s">
        <v>25</v>
      </c>
      <c r="C1847" s="10" t="str">
        <f>VLOOKUP($E1847,'Определяем вид'!$A$2:$B$16,2,0)</f>
        <v>Товар</v>
      </c>
      <c r="D1847" s="10" t="s">
        <v>16</v>
      </c>
      <c r="E1847" s="10" t="s">
        <v>30</v>
      </c>
      <c r="F1847" s="11">
        <v>45720.0</v>
      </c>
      <c r="G1847" s="12">
        <f t="shared" si="1"/>
        <v>3</v>
      </c>
      <c r="H1847" s="10"/>
      <c r="I1847" s="10" t="str">
        <f>IFNA(VLOOKUP($H1847,'Промокоды'!$A$2:$B$115,2,0),"")</f>
        <v/>
      </c>
      <c r="J1847" s="10" t="str">
        <f>IFNA(VLOOKUP($I1847,'Промокоды'!$E$2:$F$8,2,0),"")</f>
        <v/>
      </c>
      <c r="K1847" s="10" t="str">
        <f>IFNA(VLOOKUP($H1847,'Промокоды'!$A$2:$C$115,3,0),"")</f>
        <v/>
      </c>
      <c r="L1847" s="13">
        <f t="shared" si="2"/>
        <v>0</v>
      </c>
      <c r="M1847" s="14">
        <v>300.0</v>
      </c>
      <c r="N1847" s="14">
        <f t="shared" si="3"/>
        <v>300</v>
      </c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  <c r="Z1847" s="9"/>
      <c r="AA1847" s="9"/>
      <c r="AB1847" s="9"/>
      <c r="AC1847" s="9"/>
    </row>
    <row r="1848" ht="15.75" customHeight="1">
      <c r="A1848" s="10">
        <v>1847.0</v>
      </c>
      <c r="B1848" s="10" t="s">
        <v>15</v>
      </c>
      <c r="C1848" s="10" t="str">
        <f>VLOOKUP($E1848,'Определяем вид'!$A$2:$B$16,2,0)</f>
        <v>Услуга</v>
      </c>
      <c r="D1848" s="10" t="s">
        <v>16</v>
      </c>
      <c r="E1848" s="10" t="s">
        <v>17</v>
      </c>
      <c r="F1848" s="11">
        <v>45720.0</v>
      </c>
      <c r="G1848" s="12">
        <f t="shared" si="1"/>
        <v>3</v>
      </c>
      <c r="H1848" s="10"/>
      <c r="I1848" s="10" t="str">
        <f>IFNA(VLOOKUP($H1848,'Промокоды'!$A$2:$B$115,2,0),"")</f>
        <v/>
      </c>
      <c r="J1848" s="10" t="str">
        <f>IFNA(VLOOKUP($I1848,'Промокоды'!$E$2:$F$8,2,0),"")</f>
        <v/>
      </c>
      <c r="K1848" s="10" t="str">
        <f>IFNA(VLOOKUP($H1848,'Промокоды'!$A$2:$C$115,3,0),"")</f>
        <v/>
      </c>
      <c r="L1848" s="13">
        <f t="shared" si="2"/>
        <v>0</v>
      </c>
      <c r="M1848" s="14">
        <v>4500.0</v>
      </c>
      <c r="N1848" s="14">
        <f t="shared" si="3"/>
        <v>4500</v>
      </c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  <c r="AA1848" s="9"/>
      <c r="AB1848" s="9"/>
      <c r="AC1848" s="9"/>
    </row>
    <row r="1849" ht="15.75" customHeight="1">
      <c r="A1849" s="10">
        <v>1848.0</v>
      </c>
      <c r="B1849" s="10" t="s">
        <v>15</v>
      </c>
      <c r="C1849" s="10" t="str">
        <f>VLOOKUP($E1849,'Определяем вид'!$A$2:$B$16,2,0)</f>
        <v>Услуга</v>
      </c>
      <c r="D1849" s="10" t="s">
        <v>19</v>
      </c>
      <c r="E1849" s="10" t="s">
        <v>21</v>
      </c>
      <c r="F1849" s="11">
        <v>45720.0</v>
      </c>
      <c r="G1849" s="12">
        <f t="shared" si="1"/>
        <v>3</v>
      </c>
      <c r="H1849" s="10"/>
      <c r="I1849" s="10" t="str">
        <f>IFNA(VLOOKUP($H1849,'Промокоды'!$A$2:$B$115,2,0),"")</f>
        <v/>
      </c>
      <c r="J1849" s="10" t="str">
        <f>IFNA(VLOOKUP($I1849,'Промокоды'!$E$2:$F$8,2,0),"")</f>
        <v/>
      </c>
      <c r="K1849" s="10" t="str">
        <f>IFNA(VLOOKUP($H1849,'Промокоды'!$A$2:$C$115,3,0),"")</f>
        <v/>
      </c>
      <c r="L1849" s="13">
        <f t="shared" si="2"/>
        <v>0</v>
      </c>
      <c r="M1849" s="14">
        <v>5500.0</v>
      </c>
      <c r="N1849" s="14">
        <f t="shared" si="3"/>
        <v>5500</v>
      </c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  <c r="Z1849" s="9"/>
      <c r="AA1849" s="9"/>
      <c r="AB1849" s="9"/>
      <c r="AC1849" s="9"/>
    </row>
    <row r="1850" ht="15.75" customHeight="1">
      <c r="A1850" s="10">
        <v>1849.0</v>
      </c>
      <c r="B1850" s="10" t="s">
        <v>15</v>
      </c>
      <c r="C1850" s="10" t="str">
        <f>VLOOKUP($E1850,'Определяем вид'!$A$2:$B$16,2,0)</f>
        <v>Услуга</v>
      </c>
      <c r="D1850" s="10" t="s">
        <v>16</v>
      </c>
      <c r="E1850" s="10" t="s">
        <v>21</v>
      </c>
      <c r="F1850" s="11">
        <v>45720.0</v>
      </c>
      <c r="G1850" s="12">
        <f t="shared" si="1"/>
        <v>3</v>
      </c>
      <c r="H1850" s="10"/>
      <c r="I1850" s="10" t="str">
        <f>IFNA(VLOOKUP($H1850,'Промокоды'!$A$2:$B$115,2,0),"")</f>
        <v/>
      </c>
      <c r="J1850" s="10" t="str">
        <f>IFNA(VLOOKUP($I1850,'Промокоды'!$E$2:$F$8,2,0),"")</f>
        <v/>
      </c>
      <c r="K1850" s="10" t="str">
        <f>IFNA(VLOOKUP($H1850,'Промокоды'!$A$2:$C$115,3,0),"")</f>
        <v/>
      </c>
      <c r="L1850" s="13">
        <f t="shared" si="2"/>
        <v>0</v>
      </c>
      <c r="M1850" s="14">
        <v>5500.0</v>
      </c>
      <c r="N1850" s="14">
        <f t="shared" si="3"/>
        <v>5500</v>
      </c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  <c r="AA1850" s="9"/>
      <c r="AB1850" s="9"/>
      <c r="AC1850" s="9"/>
    </row>
    <row r="1851" ht="15.75" customHeight="1">
      <c r="A1851" s="10">
        <v>1850.0</v>
      </c>
      <c r="B1851" s="10" t="s">
        <v>15</v>
      </c>
      <c r="C1851" s="10" t="str">
        <f>VLOOKUP($E1851,'Определяем вид'!$A$2:$B$16,2,0)</f>
        <v>Услуга</v>
      </c>
      <c r="D1851" s="10" t="s">
        <v>16</v>
      </c>
      <c r="E1851" s="10" t="s">
        <v>18</v>
      </c>
      <c r="F1851" s="11">
        <v>45720.0</v>
      </c>
      <c r="G1851" s="12">
        <f t="shared" si="1"/>
        <v>3</v>
      </c>
      <c r="H1851" s="10"/>
      <c r="I1851" s="10" t="str">
        <f>IFNA(VLOOKUP($H1851,'Промокоды'!$A$2:$B$115,2,0),"")</f>
        <v/>
      </c>
      <c r="J1851" s="10" t="str">
        <f>IFNA(VLOOKUP($I1851,'Промокоды'!$E$2:$F$8,2,0),"")</f>
        <v/>
      </c>
      <c r="K1851" s="10" t="str">
        <f>IFNA(VLOOKUP($H1851,'Промокоды'!$A$2:$C$115,3,0),"")</f>
        <v/>
      </c>
      <c r="L1851" s="13">
        <f t="shared" si="2"/>
        <v>0</v>
      </c>
      <c r="M1851" s="14">
        <v>3500.0</v>
      </c>
      <c r="N1851" s="14">
        <f t="shared" si="3"/>
        <v>3500</v>
      </c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  <c r="Z1851" s="9"/>
      <c r="AA1851" s="9"/>
      <c r="AB1851" s="9"/>
      <c r="AC1851" s="9"/>
    </row>
    <row r="1852" ht="15.75" customHeight="1">
      <c r="A1852" s="10">
        <v>1851.0</v>
      </c>
      <c r="B1852" s="10" t="s">
        <v>15</v>
      </c>
      <c r="C1852" s="10" t="str">
        <f>VLOOKUP($E1852,'Определяем вид'!$A$2:$B$16,2,0)</f>
        <v>Услуга</v>
      </c>
      <c r="D1852" s="10" t="s">
        <v>16</v>
      </c>
      <c r="E1852" s="10" t="s">
        <v>21</v>
      </c>
      <c r="F1852" s="11">
        <v>45720.0</v>
      </c>
      <c r="G1852" s="12">
        <f t="shared" si="1"/>
        <v>3</v>
      </c>
      <c r="H1852" s="10"/>
      <c r="I1852" s="10" t="str">
        <f>IFNA(VLOOKUP($H1852,'Промокоды'!$A$2:$B$115,2,0),"")</f>
        <v/>
      </c>
      <c r="J1852" s="10" t="str">
        <f>IFNA(VLOOKUP($I1852,'Промокоды'!$E$2:$F$8,2,0),"")</f>
        <v/>
      </c>
      <c r="K1852" s="10" t="str">
        <f>IFNA(VLOOKUP($H1852,'Промокоды'!$A$2:$C$115,3,0),"")</f>
        <v/>
      </c>
      <c r="L1852" s="13">
        <f t="shared" si="2"/>
        <v>0</v>
      </c>
      <c r="M1852" s="14">
        <v>5500.0</v>
      </c>
      <c r="N1852" s="14">
        <f t="shared" si="3"/>
        <v>5500</v>
      </c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  <c r="AA1852" s="9"/>
      <c r="AB1852" s="9"/>
      <c r="AC1852" s="9"/>
    </row>
    <row r="1853" ht="15.75" customHeight="1">
      <c r="A1853" s="10">
        <v>1852.0</v>
      </c>
      <c r="B1853" s="10" t="s">
        <v>15</v>
      </c>
      <c r="C1853" s="10" t="str">
        <f>VLOOKUP($E1853,'Определяем вид'!$A$2:$B$16,2,0)</f>
        <v>Услуга</v>
      </c>
      <c r="D1853" s="10" t="s">
        <v>16</v>
      </c>
      <c r="E1853" s="10" t="s">
        <v>21</v>
      </c>
      <c r="F1853" s="11">
        <v>45720.0</v>
      </c>
      <c r="G1853" s="12">
        <f t="shared" si="1"/>
        <v>3</v>
      </c>
      <c r="H1853" s="10"/>
      <c r="I1853" s="10" t="str">
        <f>IFNA(VLOOKUP($H1853,'Промокоды'!$A$2:$B$115,2,0),"")</f>
        <v/>
      </c>
      <c r="J1853" s="10" t="str">
        <f>IFNA(VLOOKUP($I1853,'Промокоды'!$E$2:$F$8,2,0),"")</f>
        <v/>
      </c>
      <c r="K1853" s="10" t="str">
        <f>IFNA(VLOOKUP($H1853,'Промокоды'!$A$2:$C$115,3,0),"")</f>
        <v/>
      </c>
      <c r="L1853" s="13">
        <f t="shared" si="2"/>
        <v>0</v>
      </c>
      <c r="M1853" s="14">
        <v>5500.0</v>
      </c>
      <c r="N1853" s="14">
        <f t="shared" si="3"/>
        <v>5500</v>
      </c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  <c r="Z1853" s="9"/>
      <c r="AA1853" s="9"/>
      <c r="AB1853" s="9"/>
      <c r="AC1853" s="9"/>
    </row>
    <row r="1854" ht="15.75" customHeight="1">
      <c r="A1854" s="10">
        <v>1853.0</v>
      </c>
      <c r="B1854" s="10" t="s">
        <v>15</v>
      </c>
      <c r="C1854" s="10" t="str">
        <f>VLOOKUP($E1854,'Определяем вид'!$A$2:$B$16,2,0)</f>
        <v>Услуга</v>
      </c>
      <c r="D1854" s="10" t="s">
        <v>16</v>
      </c>
      <c r="E1854" s="10" t="s">
        <v>21</v>
      </c>
      <c r="F1854" s="11">
        <v>45720.0</v>
      </c>
      <c r="G1854" s="12">
        <f t="shared" si="1"/>
        <v>3</v>
      </c>
      <c r="H1854" s="10"/>
      <c r="I1854" s="10" t="str">
        <f>IFNA(VLOOKUP($H1854,'Промокоды'!$A$2:$B$115,2,0),"")</f>
        <v/>
      </c>
      <c r="J1854" s="10" t="str">
        <f>IFNA(VLOOKUP($I1854,'Промокоды'!$E$2:$F$8,2,0),"")</f>
        <v/>
      </c>
      <c r="K1854" s="10" t="str">
        <f>IFNA(VLOOKUP($H1854,'Промокоды'!$A$2:$C$115,3,0),"")</f>
        <v/>
      </c>
      <c r="L1854" s="13">
        <f t="shared" si="2"/>
        <v>0</v>
      </c>
      <c r="M1854" s="14">
        <v>5500.0</v>
      </c>
      <c r="N1854" s="14">
        <f t="shared" si="3"/>
        <v>5500</v>
      </c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  <c r="AA1854" s="9"/>
      <c r="AB1854" s="9"/>
      <c r="AC1854" s="9"/>
    </row>
    <row r="1855" ht="15.75" customHeight="1">
      <c r="A1855" s="10">
        <v>1854.0</v>
      </c>
      <c r="B1855" s="10" t="s">
        <v>15</v>
      </c>
      <c r="C1855" s="10" t="str">
        <f>VLOOKUP($E1855,'Определяем вид'!$A$2:$B$16,2,0)</f>
        <v>Услуга</v>
      </c>
      <c r="D1855" s="10" t="s">
        <v>19</v>
      </c>
      <c r="E1855" s="10" t="s">
        <v>21</v>
      </c>
      <c r="F1855" s="11">
        <v>45720.0</v>
      </c>
      <c r="G1855" s="12">
        <f t="shared" si="1"/>
        <v>3</v>
      </c>
      <c r="H1855" s="10" t="s">
        <v>121</v>
      </c>
      <c r="I1855" s="10">
        <f>IFNA(VLOOKUP($H1855,'Промокоды'!$A$2:$B$115,2,0),"")</f>
        <v>4</v>
      </c>
      <c r="J1855" s="10" t="str">
        <f>IFNA(VLOOKUP($I1855,'Промокоды'!$E$2:$F$8,2,0),"")</f>
        <v>Посты в Telegram</v>
      </c>
      <c r="K1855" s="10">
        <f>IFNA(VLOOKUP($H1855,'Промокоды'!$A$2:$C$115,3,0),"")</f>
        <v>0.5</v>
      </c>
      <c r="L1855" s="13">
        <f t="shared" si="2"/>
        <v>2750</v>
      </c>
      <c r="M1855" s="14">
        <v>5500.0</v>
      </c>
      <c r="N1855" s="14">
        <f t="shared" si="3"/>
        <v>2750</v>
      </c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  <c r="Z1855" s="9"/>
      <c r="AA1855" s="9"/>
      <c r="AB1855" s="9"/>
      <c r="AC1855" s="9"/>
    </row>
    <row r="1856" ht="15.75" customHeight="1">
      <c r="A1856" s="10">
        <v>1855.0</v>
      </c>
      <c r="B1856" s="10" t="s">
        <v>15</v>
      </c>
      <c r="C1856" s="10" t="str">
        <f>VLOOKUP($E1856,'Определяем вид'!$A$2:$B$16,2,0)</f>
        <v>Услуга</v>
      </c>
      <c r="D1856" s="10" t="s">
        <v>16</v>
      </c>
      <c r="E1856" s="10" t="s">
        <v>17</v>
      </c>
      <c r="F1856" s="11">
        <v>45720.0</v>
      </c>
      <c r="G1856" s="12">
        <f t="shared" si="1"/>
        <v>3</v>
      </c>
      <c r="H1856" s="10" t="s">
        <v>122</v>
      </c>
      <c r="I1856" s="10">
        <f>IFNA(VLOOKUP($H1856,'Промокоды'!$A$2:$B$115,2,0),"")</f>
        <v>6</v>
      </c>
      <c r="J1856" s="10" t="str">
        <f>IFNA(VLOOKUP($I1856,'Промокоды'!$E$2:$F$8,2,0),"")</f>
        <v>Реклама в VK</v>
      </c>
      <c r="K1856" s="10">
        <f>IFNA(VLOOKUP($H1856,'Промокоды'!$A$2:$C$115,3,0),"")</f>
        <v>0.2</v>
      </c>
      <c r="L1856" s="13">
        <f t="shared" si="2"/>
        <v>900</v>
      </c>
      <c r="M1856" s="14">
        <v>4500.0</v>
      </c>
      <c r="N1856" s="14">
        <f t="shared" si="3"/>
        <v>3600</v>
      </c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  <c r="AA1856" s="9"/>
      <c r="AB1856" s="9"/>
      <c r="AC1856" s="9"/>
    </row>
    <row r="1857" ht="15.75" customHeight="1">
      <c r="A1857" s="10">
        <v>1856.0</v>
      </c>
      <c r="B1857" s="10" t="s">
        <v>15</v>
      </c>
      <c r="C1857" s="10" t="str">
        <f>VLOOKUP($E1857,'Определяем вид'!$A$2:$B$16,2,0)</f>
        <v>Услуга</v>
      </c>
      <c r="D1857" s="10" t="s">
        <v>16</v>
      </c>
      <c r="E1857" s="10" t="s">
        <v>17</v>
      </c>
      <c r="F1857" s="11">
        <v>45720.0</v>
      </c>
      <c r="G1857" s="12">
        <f t="shared" si="1"/>
        <v>3</v>
      </c>
      <c r="H1857" s="10" t="s">
        <v>123</v>
      </c>
      <c r="I1857" s="10">
        <f>IFNA(VLOOKUP($H1857,'Промокоды'!$A$2:$B$115,2,0),"")</f>
        <v>4</v>
      </c>
      <c r="J1857" s="10" t="str">
        <f>IFNA(VLOOKUP($I1857,'Промокоды'!$E$2:$F$8,2,0),"")</f>
        <v>Посты в Telegram</v>
      </c>
      <c r="K1857" s="10">
        <f>IFNA(VLOOKUP($H1857,'Промокоды'!$A$2:$C$115,3,0),"")</f>
        <v>0.5</v>
      </c>
      <c r="L1857" s="13">
        <f t="shared" si="2"/>
        <v>2250</v>
      </c>
      <c r="M1857" s="14">
        <v>4500.0</v>
      </c>
      <c r="N1857" s="14">
        <f t="shared" si="3"/>
        <v>2250</v>
      </c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  <c r="Z1857" s="9"/>
      <c r="AA1857" s="9"/>
      <c r="AB1857" s="9"/>
      <c r="AC1857" s="9"/>
    </row>
    <row r="1858" ht="15.75" customHeight="1">
      <c r="A1858" s="10">
        <v>1857.0</v>
      </c>
      <c r="B1858" s="10" t="s">
        <v>15</v>
      </c>
      <c r="C1858" s="10" t="str">
        <f>VLOOKUP($E1858,'Определяем вид'!$A$2:$B$16,2,0)</f>
        <v>Услуга</v>
      </c>
      <c r="D1858" s="10" t="s">
        <v>19</v>
      </c>
      <c r="E1858" s="10" t="s">
        <v>17</v>
      </c>
      <c r="F1858" s="11">
        <v>45720.0</v>
      </c>
      <c r="G1858" s="12">
        <f t="shared" si="1"/>
        <v>3</v>
      </c>
      <c r="H1858" s="10"/>
      <c r="I1858" s="10" t="str">
        <f>IFNA(VLOOKUP($H1858,'Промокоды'!$A$2:$B$115,2,0),"")</f>
        <v/>
      </c>
      <c r="J1858" s="10" t="str">
        <f>IFNA(VLOOKUP($I1858,'Промокоды'!$E$2:$F$8,2,0),"")</f>
        <v/>
      </c>
      <c r="K1858" s="10" t="str">
        <f>IFNA(VLOOKUP($H1858,'Промокоды'!$A$2:$C$115,3,0),"")</f>
        <v/>
      </c>
      <c r="L1858" s="13">
        <f t="shared" si="2"/>
        <v>0</v>
      </c>
      <c r="M1858" s="14">
        <v>4500.0</v>
      </c>
      <c r="N1858" s="14">
        <f t="shared" si="3"/>
        <v>4500</v>
      </c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  <c r="AA1858" s="9"/>
      <c r="AB1858" s="9"/>
      <c r="AC1858" s="9"/>
    </row>
    <row r="1859" ht="15.75" customHeight="1">
      <c r="A1859" s="10">
        <v>1858.0</v>
      </c>
      <c r="B1859" s="10" t="s">
        <v>15</v>
      </c>
      <c r="C1859" s="10" t="str">
        <f>VLOOKUP($E1859,'Определяем вид'!$A$2:$B$16,2,0)</f>
        <v>Услуга</v>
      </c>
      <c r="D1859" s="10" t="s">
        <v>16</v>
      </c>
      <c r="E1859" s="10" t="s">
        <v>17</v>
      </c>
      <c r="F1859" s="11">
        <v>45721.0</v>
      </c>
      <c r="G1859" s="12">
        <f t="shared" si="1"/>
        <v>3</v>
      </c>
      <c r="H1859" s="10"/>
      <c r="I1859" s="10" t="str">
        <f>IFNA(VLOOKUP($H1859,'Промокоды'!$A$2:$B$115,2,0),"")</f>
        <v/>
      </c>
      <c r="J1859" s="10" t="str">
        <f>IFNA(VLOOKUP($I1859,'Промокоды'!$E$2:$F$8,2,0),"")</f>
        <v/>
      </c>
      <c r="K1859" s="10" t="str">
        <f>IFNA(VLOOKUP($H1859,'Промокоды'!$A$2:$C$115,3,0),"")</f>
        <v/>
      </c>
      <c r="L1859" s="13">
        <f t="shared" si="2"/>
        <v>0</v>
      </c>
      <c r="M1859" s="14">
        <v>4500.0</v>
      </c>
      <c r="N1859" s="14">
        <f t="shared" si="3"/>
        <v>4500</v>
      </c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  <c r="Z1859" s="9"/>
      <c r="AA1859" s="9"/>
      <c r="AB1859" s="9"/>
      <c r="AC1859" s="9"/>
    </row>
    <row r="1860" ht="15.75" customHeight="1">
      <c r="A1860" s="10">
        <v>1859.0</v>
      </c>
      <c r="B1860" s="10" t="s">
        <v>15</v>
      </c>
      <c r="C1860" s="10" t="str">
        <f>VLOOKUP($E1860,'Определяем вид'!$A$2:$B$16,2,0)</f>
        <v>Услуга</v>
      </c>
      <c r="D1860" s="10" t="s">
        <v>16</v>
      </c>
      <c r="E1860" s="10" t="s">
        <v>21</v>
      </c>
      <c r="F1860" s="11">
        <v>45721.0</v>
      </c>
      <c r="G1860" s="12">
        <f t="shared" si="1"/>
        <v>3</v>
      </c>
      <c r="H1860" s="10" t="s">
        <v>124</v>
      </c>
      <c r="I1860" s="10">
        <f>IFNA(VLOOKUP($H1860,'Промокоды'!$A$2:$B$115,2,0),"")</f>
        <v>3</v>
      </c>
      <c r="J1860" s="10" t="str">
        <f>IFNA(VLOOKUP($I1860,'Промокоды'!$E$2:$F$8,2,0),"")</f>
        <v>Поисковые запросы в Яндексе</v>
      </c>
      <c r="K1860" s="10">
        <f>IFNA(VLOOKUP($H1860,'Промокоды'!$A$2:$C$115,3,0),"")</f>
        <v>0.05</v>
      </c>
      <c r="L1860" s="13">
        <f t="shared" si="2"/>
        <v>275</v>
      </c>
      <c r="M1860" s="14">
        <v>5500.0</v>
      </c>
      <c r="N1860" s="14">
        <f t="shared" si="3"/>
        <v>5225</v>
      </c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  <c r="AA1860" s="9"/>
      <c r="AB1860" s="9"/>
      <c r="AC1860" s="9"/>
    </row>
    <row r="1861" ht="15.75" customHeight="1">
      <c r="A1861" s="10">
        <v>1860.0</v>
      </c>
      <c r="B1861" s="10" t="s">
        <v>15</v>
      </c>
      <c r="C1861" s="10" t="str">
        <f>VLOOKUP($E1861,'Определяем вид'!$A$2:$B$16,2,0)</f>
        <v>Услуга</v>
      </c>
      <c r="D1861" s="10" t="s">
        <v>16</v>
      </c>
      <c r="E1861" s="10" t="s">
        <v>18</v>
      </c>
      <c r="F1861" s="11">
        <v>45721.0</v>
      </c>
      <c r="G1861" s="12">
        <f t="shared" si="1"/>
        <v>3</v>
      </c>
      <c r="H1861" s="10"/>
      <c r="I1861" s="10" t="str">
        <f>IFNA(VLOOKUP($H1861,'Промокоды'!$A$2:$B$115,2,0),"")</f>
        <v/>
      </c>
      <c r="J1861" s="10" t="str">
        <f>IFNA(VLOOKUP($I1861,'Промокоды'!$E$2:$F$8,2,0),"")</f>
        <v/>
      </c>
      <c r="K1861" s="10" t="str">
        <f>IFNA(VLOOKUP($H1861,'Промокоды'!$A$2:$C$115,3,0),"")</f>
        <v/>
      </c>
      <c r="L1861" s="13">
        <f t="shared" si="2"/>
        <v>0</v>
      </c>
      <c r="M1861" s="14">
        <v>3500.0</v>
      </c>
      <c r="N1861" s="14">
        <f t="shared" si="3"/>
        <v>3500</v>
      </c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  <c r="Z1861" s="9"/>
      <c r="AA1861" s="9"/>
      <c r="AB1861" s="9"/>
      <c r="AC1861" s="9"/>
    </row>
    <row r="1862" ht="15.75" customHeight="1">
      <c r="A1862" s="10">
        <v>1861.0</v>
      </c>
      <c r="B1862" s="10" t="s">
        <v>15</v>
      </c>
      <c r="C1862" s="10" t="str">
        <f>VLOOKUP($E1862,'Определяем вид'!$A$2:$B$16,2,0)</f>
        <v>Услуга</v>
      </c>
      <c r="D1862" s="10" t="s">
        <v>16</v>
      </c>
      <c r="E1862" s="10" t="s">
        <v>17</v>
      </c>
      <c r="F1862" s="11">
        <v>45721.0</v>
      </c>
      <c r="G1862" s="12">
        <f t="shared" si="1"/>
        <v>3</v>
      </c>
      <c r="H1862" s="10"/>
      <c r="I1862" s="10" t="str">
        <f>IFNA(VLOOKUP($H1862,'Промокоды'!$A$2:$B$115,2,0),"")</f>
        <v/>
      </c>
      <c r="J1862" s="10" t="str">
        <f>IFNA(VLOOKUP($I1862,'Промокоды'!$E$2:$F$8,2,0),"")</f>
        <v/>
      </c>
      <c r="K1862" s="10" t="str">
        <f>IFNA(VLOOKUP($H1862,'Промокоды'!$A$2:$C$115,3,0),"")</f>
        <v/>
      </c>
      <c r="L1862" s="13">
        <f t="shared" si="2"/>
        <v>0</v>
      </c>
      <c r="M1862" s="14">
        <v>4500.0</v>
      </c>
      <c r="N1862" s="14">
        <f t="shared" si="3"/>
        <v>4500</v>
      </c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  <c r="AA1862" s="9"/>
      <c r="AB1862" s="9"/>
      <c r="AC1862" s="9"/>
    </row>
    <row r="1863" ht="15.75" customHeight="1">
      <c r="A1863" s="10">
        <v>1862.0</v>
      </c>
      <c r="B1863" s="10" t="s">
        <v>15</v>
      </c>
      <c r="C1863" s="10" t="str">
        <f>VLOOKUP($E1863,'Определяем вид'!$A$2:$B$16,2,0)</f>
        <v>Услуга</v>
      </c>
      <c r="D1863" s="10" t="s">
        <v>19</v>
      </c>
      <c r="E1863" s="10" t="s">
        <v>17</v>
      </c>
      <c r="F1863" s="11">
        <v>45721.0</v>
      </c>
      <c r="G1863" s="12">
        <f t="shared" si="1"/>
        <v>3</v>
      </c>
      <c r="H1863" s="10" t="s">
        <v>125</v>
      </c>
      <c r="I1863" s="10">
        <f>IFNA(VLOOKUP($H1863,'Промокоды'!$A$2:$B$115,2,0),"")</f>
        <v>5</v>
      </c>
      <c r="J1863" s="10" t="str">
        <f>IFNA(VLOOKUP($I1863,'Промокоды'!$E$2:$F$8,2,0),"")</f>
        <v>Посты в VK</v>
      </c>
      <c r="K1863" s="10">
        <f>IFNA(VLOOKUP($H1863,'Промокоды'!$A$2:$C$115,3,0),"")</f>
        <v>0.15</v>
      </c>
      <c r="L1863" s="13">
        <f t="shared" si="2"/>
        <v>675</v>
      </c>
      <c r="M1863" s="14">
        <v>4500.0</v>
      </c>
      <c r="N1863" s="14">
        <f t="shared" si="3"/>
        <v>3825</v>
      </c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  <c r="Z1863" s="9"/>
      <c r="AA1863" s="9"/>
      <c r="AB1863" s="9"/>
      <c r="AC1863" s="9"/>
    </row>
    <row r="1864" ht="15.75" customHeight="1">
      <c r="A1864" s="10">
        <v>1863.0</v>
      </c>
      <c r="B1864" s="10" t="s">
        <v>15</v>
      </c>
      <c r="C1864" s="10" t="str">
        <f>VLOOKUP($E1864,'Определяем вид'!$A$2:$B$16,2,0)</f>
        <v>Товар</v>
      </c>
      <c r="D1864" s="10" t="s">
        <v>19</v>
      </c>
      <c r="E1864" s="10" t="s">
        <v>23</v>
      </c>
      <c r="F1864" s="11">
        <v>45721.0</v>
      </c>
      <c r="G1864" s="12">
        <f t="shared" si="1"/>
        <v>3</v>
      </c>
      <c r="H1864" s="10" t="s">
        <v>126</v>
      </c>
      <c r="I1864" s="10">
        <f>IFNA(VLOOKUP($H1864,'Промокоды'!$A$2:$B$115,2,0),"")</f>
        <v>3</v>
      </c>
      <c r="J1864" s="10" t="str">
        <f>IFNA(VLOOKUP($I1864,'Промокоды'!$E$2:$F$8,2,0),"")</f>
        <v>Поисковые запросы в Яндексе</v>
      </c>
      <c r="K1864" s="10">
        <f>IFNA(VLOOKUP($H1864,'Промокоды'!$A$2:$C$115,3,0),"")</f>
        <v>0.05</v>
      </c>
      <c r="L1864" s="13">
        <f t="shared" si="2"/>
        <v>50</v>
      </c>
      <c r="M1864" s="14">
        <v>1000.0</v>
      </c>
      <c r="N1864" s="14">
        <f t="shared" si="3"/>
        <v>950</v>
      </c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  <c r="AA1864" s="9"/>
      <c r="AB1864" s="9"/>
      <c r="AC1864" s="9"/>
    </row>
    <row r="1865" ht="15.75" customHeight="1">
      <c r="A1865" s="10">
        <v>1864.0</v>
      </c>
      <c r="B1865" s="10" t="s">
        <v>15</v>
      </c>
      <c r="C1865" s="10" t="str">
        <f>VLOOKUP($E1865,'Определяем вид'!$A$2:$B$16,2,0)</f>
        <v>Услуга</v>
      </c>
      <c r="D1865" s="10" t="s">
        <v>16</v>
      </c>
      <c r="E1865" s="10" t="s">
        <v>17</v>
      </c>
      <c r="F1865" s="11">
        <v>45721.0</v>
      </c>
      <c r="G1865" s="12">
        <f t="shared" si="1"/>
        <v>3</v>
      </c>
      <c r="H1865" s="10"/>
      <c r="I1865" s="10" t="str">
        <f>IFNA(VLOOKUP($H1865,'Промокоды'!$A$2:$B$115,2,0),"")</f>
        <v/>
      </c>
      <c r="J1865" s="10" t="str">
        <f>IFNA(VLOOKUP($I1865,'Промокоды'!$E$2:$F$8,2,0),"")</f>
        <v/>
      </c>
      <c r="K1865" s="10" t="str">
        <f>IFNA(VLOOKUP($H1865,'Промокоды'!$A$2:$C$115,3,0),"")</f>
        <v/>
      </c>
      <c r="L1865" s="13">
        <f t="shared" si="2"/>
        <v>0</v>
      </c>
      <c r="M1865" s="14">
        <v>4500.0</v>
      </c>
      <c r="N1865" s="14">
        <f t="shared" si="3"/>
        <v>4500</v>
      </c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  <c r="Z1865" s="9"/>
      <c r="AA1865" s="9"/>
      <c r="AB1865" s="9"/>
      <c r="AC1865" s="9"/>
    </row>
    <row r="1866" ht="15.75" customHeight="1">
      <c r="A1866" s="10">
        <v>1865.0</v>
      </c>
      <c r="B1866" s="10" t="s">
        <v>15</v>
      </c>
      <c r="C1866" s="10" t="str">
        <f>VLOOKUP($E1866,'Определяем вид'!$A$2:$B$16,2,0)</f>
        <v>Услуга</v>
      </c>
      <c r="D1866" s="10" t="s">
        <v>16</v>
      </c>
      <c r="E1866" s="10" t="s">
        <v>18</v>
      </c>
      <c r="F1866" s="11">
        <v>45721.0</v>
      </c>
      <c r="G1866" s="12">
        <f t="shared" si="1"/>
        <v>3</v>
      </c>
      <c r="H1866" s="10"/>
      <c r="I1866" s="10" t="str">
        <f>IFNA(VLOOKUP($H1866,'Промокоды'!$A$2:$B$115,2,0),"")</f>
        <v/>
      </c>
      <c r="J1866" s="10" t="str">
        <f>IFNA(VLOOKUP($I1866,'Промокоды'!$E$2:$F$8,2,0),"")</f>
        <v/>
      </c>
      <c r="K1866" s="10" t="str">
        <f>IFNA(VLOOKUP($H1866,'Промокоды'!$A$2:$C$115,3,0),"")</f>
        <v/>
      </c>
      <c r="L1866" s="13">
        <f t="shared" si="2"/>
        <v>0</v>
      </c>
      <c r="M1866" s="14">
        <v>3500.0</v>
      </c>
      <c r="N1866" s="14">
        <f t="shared" si="3"/>
        <v>3500</v>
      </c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  <c r="AA1866" s="9"/>
      <c r="AB1866" s="9"/>
      <c r="AC1866" s="9"/>
    </row>
    <row r="1867" ht="15.75" customHeight="1">
      <c r="A1867" s="10">
        <v>1866.0</v>
      </c>
      <c r="B1867" s="10" t="s">
        <v>15</v>
      </c>
      <c r="C1867" s="10" t="str">
        <f>VLOOKUP($E1867,'Определяем вид'!$A$2:$B$16,2,0)</f>
        <v>Услуга</v>
      </c>
      <c r="D1867" s="10" t="s">
        <v>16</v>
      </c>
      <c r="E1867" s="10" t="s">
        <v>21</v>
      </c>
      <c r="F1867" s="11">
        <v>45721.0</v>
      </c>
      <c r="G1867" s="12">
        <f t="shared" si="1"/>
        <v>3</v>
      </c>
      <c r="H1867" s="10"/>
      <c r="I1867" s="10" t="str">
        <f>IFNA(VLOOKUP($H1867,'Промокоды'!$A$2:$B$115,2,0),"")</f>
        <v/>
      </c>
      <c r="J1867" s="10" t="str">
        <f>IFNA(VLOOKUP($I1867,'Промокоды'!$E$2:$F$8,2,0),"")</f>
        <v/>
      </c>
      <c r="K1867" s="10" t="str">
        <f>IFNA(VLOOKUP($H1867,'Промокоды'!$A$2:$C$115,3,0),"")</f>
        <v/>
      </c>
      <c r="L1867" s="13">
        <f t="shared" si="2"/>
        <v>0</v>
      </c>
      <c r="M1867" s="14">
        <v>5500.0</v>
      </c>
      <c r="N1867" s="14">
        <f t="shared" si="3"/>
        <v>5500</v>
      </c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  <c r="Z1867" s="9"/>
      <c r="AA1867" s="9"/>
      <c r="AB1867" s="9"/>
      <c r="AC1867" s="9"/>
    </row>
    <row r="1868" ht="15.75" customHeight="1">
      <c r="A1868" s="10">
        <v>1867.0</v>
      </c>
      <c r="B1868" s="10" t="s">
        <v>15</v>
      </c>
      <c r="C1868" s="10" t="str">
        <f>VLOOKUP($E1868,'Определяем вид'!$A$2:$B$16,2,0)</f>
        <v>Услуга</v>
      </c>
      <c r="D1868" s="10" t="s">
        <v>16</v>
      </c>
      <c r="E1868" s="10" t="s">
        <v>18</v>
      </c>
      <c r="F1868" s="11">
        <v>45721.0</v>
      </c>
      <c r="G1868" s="12">
        <f t="shared" si="1"/>
        <v>3</v>
      </c>
      <c r="H1868" s="10" t="s">
        <v>127</v>
      </c>
      <c r="I1868" s="10">
        <f>IFNA(VLOOKUP($H1868,'Промокоды'!$A$2:$B$115,2,0),"")</f>
        <v>3</v>
      </c>
      <c r="J1868" s="10" t="str">
        <f>IFNA(VLOOKUP($I1868,'Промокоды'!$E$2:$F$8,2,0),"")</f>
        <v>Поисковые запросы в Яндексе</v>
      </c>
      <c r="K1868" s="10">
        <f>IFNA(VLOOKUP($H1868,'Промокоды'!$A$2:$C$115,3,0),"")</f>
        <v>0.05</v>
      </c>
      <c r="L1868" s="13">
        <f t="shared" si="2"/>
        <v>175</v>
      </c>
      <c r="M1868" s="14">
        <v>3500.0</v>
      </c>
      <c r="N1868" s="14">
        <f t="shared" si="3"/>
        <v>3325</v>
      </c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  <c r="AA1868" s="9"/>
      <c r="AB1868" s="9"/>
      <c r="AC1868" s="9"/>
    </row>
    <row r="1869" ht="15.75" customHeight="1">
      <c r="A1869" s="10">
        <v>1868.0</v>
      </c>
      <c r="B1869" s="10" t="s">
        <v>15</v>
      </c>
      <c r="C1869" s="10" t="str">
        <f>VLOOKUP($E1869,'Определяем вид'!$A$2:$B$16,2,0)</f>
        <v>Услуга</v>
      </c>
      <c r="D1869" s="10" t="s">
        <v>16</v>
      </c>
      <c r="E1869" s="10" t="s">
        <v>21</v>
      </c>
      <c r="F1869" s="11">
        <v>45721.0</v>
      </c>
      <c r="G1869" s="12">
        <f t="shared" si="1"/>
        <v>3</v>
      </c>
      <c r="H1869" s="10"/>
      <c r="I1869" s="10" t="str">
        <f>IFNA(VLOOKUP($H1869,'Промокоды'!$A$2:$B$115,2,0),"")</f>
        <v/>
      </c>
      <c r="J1869" s="10" t="str">
        <f>IFNA(VLOOKUP($I1869,'Промокоды'!$E$2:$F$8,2,0),"")</f>
        <v/>
      </c>
      <c r="K1869" s="10" t="str">
        <f>IFNA(VLOOKUP($H1869,'Промокоды'!$A$2:$C$115,3,0),"")</f>
        <v/>
      </c>
      <c r="L1869" s="13">
        <f t="shared" si="2"/>
        <v>0</v>
      </c>
      <c r="M1869" s="14">
        <v>5500.0</v>
      </c>
      <c r="N1869" s="14">
        <f t="shared" si="3"/>
        <v>5500</v>
      </c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  <c r="Z1869" s="9"/>
      <c r="AA1869" s="9"/>
      <c r="AB1869" s="9"/>
      <c r="AC1869" s="9"/>
    </row>
    <row r="1870" ht="15.75" customHeight="1">
      <c r="A1870" s="10">
        <v>1869.0</v>
      </c>
      <c r="B1870" s="10" t="s">
        <v>15</v>
      </c>
      <c r="C1870" s="10" t="str">
        <f>VLOOKUP($E1870,'Определяем вид'!$A$2:$B$16,2,0)</f>
        <v>Услуга</v>
      </c>
      <c r="D1870" s="10" t="s">
        <v>16</v>
      </c>
      <c r="E1870" s="10" t="s">
        <v>21</v>
      </c>
      <c r="F1870" s="11">
        <v>45721.0</v>
      </c>
      <c r="G1870" s="12">
        <f t="shared" si="1"/>
        <v>3</v>
      </c>
      <c r="H1870" s="10"/>
      <c r="I1870" s="10" t="str">
        <f>IFNA(VLOOKUP($H1870,'Промокоды'!$A$2:$B$115,2,0),"")</f>
        <v/>
      </c>
      <c r="J1870" s="10" t="str">
        <f>IFNA(VLOOKUP($I1870,'Промокоды'!$E$2:$F$8,2,0),"")</f>
        <v/>
      </c>
      <c r="K1870" s="10" t="str">
        <f>IFNA(VLOOKUP($H1870,'Промокоды'!$A$2:$C$115,3,0),"")</f>
        <v/>
      </c>
      <c r="L1870" s="13">
        <f t="shared" si="2"/>
        <v>0</v>
      </c>
      <c r="M1870" s="14">
        <v>5500.0</v>
      </c>
      <c r="N1870" s="14">
        <f t="shared" si="3"/>
        <v>5500</v>
      </c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  <c r="AA1870" s="9"/>
      <c r="AB1870" s="9"/>
      <c r="AC1870" s="9"/>
    </row>
    <row r="1871" ht="15.75" customHeight="1">
      <c r="A1871" s="10">
        <v>1870.0</v>
      </c>
      <c r="B1871" s="10" t="s">
        <v>15</v>
      </c>
      <c r="C1871" s="10" t="str">
        <f>VLOOKUP($E1871,'Определяем вид'!$A$2:$B$16,2,0)</f>
        <v>Товар</v>
      </c>
      <c r="D1871" s="10" t="s">
        <v>16</v>
      </c>
      <c r="E1871" s="10" t="s">
        <v>20</v>
      </c>
      <c r="F1871" s="11">
        <v>45721.0</v>
      </c>
      <c r="G1871" s="12">
        <f t="shared" si="1"/>
        <v>3</v>
      </c>
      <c r="H1871" s="10" t="s">
        <v>128</v>
      </c>
      <c r="I1871" s="10">
        <f>IFNA(VLOOKUP($H1871,'Промокоды'!$A$2:$B$115,2,0),"")</f>
        <v>5</v>
      </c>
      <c r="J1871" s="10" t="str">
        <f>IFNA(VLOOKUP($I1871,'Промокоды'!$E$2:$F$8,2,0),"")</f>
        <v>Посты в VK</v>
      </c>
      <c r="K1871" s="10">
        <f>IFNA(VLOOKUP($H1871,'Промокоды'!$A$2:$C$115,3,0),"")</f>
        <v>0.15</v>
      </c>
      <c r="L1871" s="13">
        <f t="shared" si="2"/>
        <v>75</v>
      </c>
      <c r="M1871" s="14">
        <v>500.0</v>
      </c>
      <c r="N1871" s="14">
        <f t="shared" si="3"/>
        <v>425</v>
      </c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  <c r="Z1871" s="9"/>
      <c r="AA1871" s="9"/>
      <c r="AB1871" s="9"/>
      <c r="AC1871" s="9"/>
    </row>
    <row r="1872" ht="15.75" customHeight="1">
      <c r="A1872" s="10">
        <v>1871.0</v>
      </c>
      <c r="B1872" s="10" t="s">
        <v>15</v>
      </c>
      <c r="C1872" s="10" t="str">
        <f>VLOOKUP($E1872,'Определяем вид'!$A$2:$B$16,2,0)</f>
        <v>Услуга</v>
      </c>
      <c r="D1872" s="10" t="s">
        <v>16</v>
      </c>
      <c r="E1872" s="10" t="s">
        <v>21</v>
      </c>
      <c r="F1872" s="11">
        <v>45721.0</v>
      </c>
      <c r="G1872" s="12">
        <f t="shared" si="1"/>
        <v>3</v>
      </c>
      <c r="H1872" s="10"/>
      <c r="I1872" s="10" t="str">
        <f>IFNA(VLOOKUP($H1872,'Промокоды'!$A$2:$B$115,2,0),"")</f>
        <v/>
      </c>
      <c r="J1872" s="10" t="str">
        <f>IFNA(VLOOKUP($I1872,'Промокоды'!$E$2:$F$8,2,0),"")</f>
        <v/>
      </c>
      <c r="K1872" s="10" t="str">
        <f>IFNA(VLOOKUP($H1872,'Промокоды'!$A$2:$C$115,3,0),"")</f>
        <v/>
      </c>
      <c r="L1872" s="13">
        <f t="shared" si="2"/>
        <v>0</v>
      </c>
      <c r="M1872" s="14">
        <v>5500.0</v>
      </c>
      <c r="N1872" s="14">
        <f t="shared" si="3"/>
        <v>5500</v>
      </c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  <c r="AA1872" s="9"/>
      <c r="AB1872" s="9"/>
      <c r="AC1872" s="9"/>
    </row>
    <row r="1873" ht="15.75" customHeight="1">
      <c r="A1873" s="10">
        <v>1872.0</v>
      </c>
      <c r="B1873" s="10" t="s">
        <v>15</v>
      </c>
      <c r="C1873" s="10" t="str">
        <f>VLOOKUP($E1873,'Определяем вид'!$A$2:$B$16,2,0)</f>
        <v>Услуга</v>
      </c>
      <c r="D1873" s="10" t="s">
        <v>16</v>
      </c>
      <c r="E1873" s="10" t="s">
        <v>18</v>
      </c>
      <c r="F1873" s="11">
        <v>45721.0</v>
      </c>
      <c r="G1873" s="12">
        <f t="shared" si="1"/>
        <v>3</v>
      </c>
      <c r="H1873" s="10"/>
      <c r="I1873" s="10" t="str">
        <f>IFNA(VLOOKUP($H1873,'Промокоды'!$A$2:$B$115,2,0),"")</f>
        <v/>
      </c>
      <c r="J1873" s="10" t="str">
        <f>IFNA(VLOOKUP($I1873,'Промокоды'!$E$2:$F$8,2,0),"")</f>
        <v/>
      </c>
      <c r="K1873" s="10" t="str">
        <f>IFNA(VLOOKUP($H1873,'Промокоды'!$A$2:$C$115,3,0),"")</f>
        <v/>
      </c>
      <c r="L1873" s="13">
        <f t="shared" si="2"/>
        <v>0</v>
      </c>
      <c r="M1873" s="14">
        <v>3500.0</v>
      </c>
      <c r="N1873" s="14">
        <f t="shared" si="3"/>
        <v>3500</v>
      </c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  <c r="Z1873" s="9"/>
      <c r="AA1873" s="9"/>
      <c r="AB1873" s="9"/>
      <c r="AC1873" s="9"/>
    </row>
    <row r="1874" ht="15.75" customHeight="1">
      <c r="A1874" s="10">
        <v>1873.0</v>
      </c>
      <c r="B1874" s="10" t="s">
        <v>15</v>
      </c>
      <c r="C1874" s="10" t="str">
        <f>VLOOKUP($E1874,'Определяем вид'!$A$2:$B$16,2,0)</f>
        <v>Услуга</v>
      </c>
      <c r="D1874" s="10" t="s">
        <v>16</v>
      </c>
      <c r="E1874" s="10" t="s">
        <v>17</v>
      </c>
      <c r="F1874" s="11">
        <v>45721.0</v>
      </c>
      <c r="G1874" s="12">
        <f t="shared" si="1"/>
        <v>3</v>
      </c>
      <c r="H1874" s="10"/>
      <c r="I1874" s="10" t="str">
        <f>IFNA(VLOOKUP($H1874,'Промокоды'!$A$2:$B$115,2,0),"")</f>
        <v/>
      </c>
      <c r="J1874" s="10" t="str">
        <f>IFNA(VLOOKUP($I1874,'Промокоды'!$E$2:$F$8,2,0),"")</f>
        <v/>
      </c>
      <c r="K1874" s="10" t="str">
        <f>IFNA(VLOOKUP($H1874,'Промокоды'!$A$2:$C$115,3,0),"")</f>
        <v/>
      </c>
      <c r="L1874" s="13">
        <f t="shared" si="2"/>
        <v>0</v>
      </c>
      <c r="M1874" s="14">
        <v>4500.0</v>
      </c>
      <c r="N1874" s="14">
        <f t="shared" si="3"/>
        <v>4500</v>
      </c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  <c r="AA1874" s="9"/>
      <c r="AB1874" s="9"/>
      <c r="AC1874" s="9"/>
    </row>
    <row r="1875" ht="15.75" customHeight="1">
      <c r="A1875" s="10">
        <v>1874.0</v>
      </c>
      <c r="B1875" s="10" t="s">
        <v>15</v>
      </c>
      <c r="C1875" s="10" t="str">
        <f>VLOOKUP($E1875,'Определяем вид'!$A$2:$B$16,2,0)</f>
        <v>Услуга</v>
      </c>
      <c r="D1875" s="10" t="s">
        <v>19</v>
      </c>
      <c r="E1875" s="10" t="s">
        <v>21</v>
      </c>
      <c r="F1875" s="11">
        <v>45721.0</v>
      </c>
      <c r="G1875" s="12">
        <f t="shared" si="1"/>
        <v>3</v>
      </c>
      <c r="H1875" s="10"/>
      <c r="I1875" s="10" t="str">
        <f>IFNA(VLOOKUP($H1875,'Промокоды'!$A$2:$B$115,2,0),"")</f>
        <v/>
      </c>
      <c r="J1875" s="10" t="str">
        <f>IFNA(VLOOKUP($I1875,'Промокоды'!$E$2:$F$8,2,0),"")</f>
        <v/>
      </c>
      <c r="K1875" s="10" t="str">
        <f>IFNA(VLOOKUP($H1875,'Промокоды'!$A$2:$C$115,3,0),"")</f>
        <v/>
      </c>
      <c r="L1875" s="13">
        <f t="shared" si="2"/>
        <v>0</v>
      </c>
      <c r="M1875" s="14">
        <v>5500.0</v>
      </c>
      <c r="N1875" s="14">
        <f t="shared" si="3"/>
        <v>5500</v>
      </c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  <c r="Z1875" s="9"/>
      <c r="AA1875" s="9"/>
      <c r="AB1875" s="9"/>
      <c r="AC1875" s="9"/>
    </row>
    <row r="1876" ht="15.75" customHeight="1">
      <c r="A1876" s="10">
        <v>1875.0</v>
      </c>
      <c r="B1876" s="10" t="s">
        <v>15</v>
      </c>
      <c r="C1876" s="10" t="str">
        <f>VLOOKUP($E1876,'Определяем вид'!$A$2:$B$16,2,0)</f>
        <v>Товар</v>
      </c>
      <c r="D1876" s="10" t="s">
        <v>16</v>
      </c>
      <c r="E1876" s="10" t="s">
        <v>28</v>
      </c>
      <c r="F1876" s="11">
        <v>45721.0</v>
      </c>
      <c r="G1876" s="12">
        <f t="shared" si="1"/>
        <v>3</v>
      </c>
      <c r="H1876" s="10"/>
      <c r="I1876" s="10" t="str">
        <f>IFNA(VLOOKUP($H1876,'Промокоды'!$A$2:$B$115,2,0),"")</f>
        <v/>
      </c>
      <c r="J1876" s="10" t="str">
        <f>IFNA(VLOOKUP($I1876,'Промокоды'!$E$2:$F$8,2,0),"")</f>
        <v/>
      </c>
      <c r="K1876" s="10" t="str">
        <f>IFNA(VLOOKUP($H1876,'Промокоды'!$A$2:$C$115,3,0),"")</f>
        <v/>
      </c>
      <c r="L1876" s="13">
        <f t="shared" si="2"/>
        <v>0</v>
      </c>
      <c r="M1876" s="14">
        <v>300.0</v>
      </c>
      <c r="N1876" s="14">
        <f t="shared" si="3"/>
        <v>300</v>
      </c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  <c r="AA1876" s="9"/>
      <c r="AB1876" s="9"/>
      <c r="AC1876" s="9"/>
    </row>
    <row r="1877" ht="15.75" customHeight="1">
      <c r="A1877" s="10">
        <v>1876.0</v>
      </c>
      <c r="B1877" s="10" t="s">
        <v>15</v>
      </c>
      <c r="C1877" s="10" t="str">
        <f>VLOOKUP($E1877,'Определяем вид'!$A$2:$B$16,2,0)</f>
        <v>Услуга</v>
      </c>
      <c r="D1877" s="10" t="s">
        <v>16</v>
      </c>
      <c r="E1877" s="10" t="s">
        <v>17</v>
      </c>
      <c r="F1877" s="11">
        <v>45721.0</v>
      </c>
      <c r="G1877" s="12">
        <f t="shared" si="1"/>
        <v>3</v>
      </c>
      <c r="H1877" s="10" t="s">
        <v>129</v>
      </c>
      <c r="I1877" s="10">
        <f>IFNA(VLOOKUP($H1877,'Промокоды'!$A$2:$B$115,2,0),"")</f>
        <v>4</v>
      </c>
      <c r="J1877" s="10" t="str">
        <f>IFNA(VLOOKUP($I1877,'Промокоды'!$E$2:$F$8,2,0),"")</f>
        <v>Посты в Telegram</v>
      </c>
      <c r="K1877" s="10">
        <f>IFNA(VLOOKUP($H1877,'Промокоды'!$A$2:$C$115,3,0),"")</f>
        <v>0.5</v>
      </c>
      <c r="L1877" s="13">
        <f t="shared" si="2"/>
        <v>2250</v>
      </c>
      <c r="M1877" s="14">
        <v>4500.0</v>
      </c>
      <c r="N1877" s="14">
        <f t="shared" si="3"/>
        <v>2250</v>
      </c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  <c r="Z1877" s="9"/>
      <c r="AA1877" s="9"/>
      <c r="AB1877" s="9"/>
      <c r="AC1877" s="9"/>
    </row>
    <row r="1878" ht="15.75" customHeight="1">
      <c r="A1878" s="10">
        <v>1877.0</v>
      </c>
      <c r="B1878" s="10" t="s">
        <v>25</v>
      </c>
      <c r="C1878" s="10" t="str">
        <f>VLOOKUP($E1878,'Определяем вид'!$A$2:$B$16,2,0)</f>
        <v>Товар</v>
      </c>
      <c r="D1878" s="10" t="s">
        <v>16</v>
      </c>
      <c r="E1878" s="10" t="s">
        <v>35</v>
      </c>
      <c r="F1878" s="11">
        <v>45721.0</v>
      </c>
      <c r="G1878" s="12">
        <f t="shared" si="1"/>
        <v>3</v>
      </c>
      <c r="H1878" s="10"/>
      <c r="I1878" s="10" t="str">
        <f>IFNA(VLOOKUP($H1878,'Промокоды'!$A$2:$B$115,2,0),"")</f>
        <v/>
      </c>
      <c r="J1878" s="10" t="str">
        <f>IFNA(VLOOKUP($I1878,'Промокоды'!$E$2:$F$8,2,0),"")</f>
        <v/>
      </c>
      <c r="K1878" s="10" t="str">
        <f>IFNA(VLOOKUP($H1878,'Промокоды'!$A$2:$C$115,3,0),"")</f>
        <v/>
      </c>
      <c r="L1878" s="13">
        <f t="shared" si="2"/>
        <v>0</v>
      </c>
      <c r="M1878" s="14">
        <v>500.0</v>
      </c>
      <c r="N1878" s="14">
        <f t="shared" si="3"/>
        <v>500</v>
      </c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  <c r="AA1878" s="9"/>
      <c r="AB1878" s="9"/>
      <c r="AC1878" s="9"/>
    </row>
    <row r="1879" ht="15.75" customHeight="1">
      <c r="A1879" s="10">
        <v>1878.0</v>
      </c>
      <c r="B1879" s="10" t="s">
        <v>15</v>
      </c>
      <c r="C1879" s="10" t="str">
        <f>VLOOKUP($E1879,'Определяем вид'!$A$2:$B$16,2,0)</f>
        <v>Услуга</v>
      </c>
      <c r="D1879" s="10" t="s">
        <v>19</v>
      </c>
      <c r="E1879" s="10" t="s">
        <v>17</v>
      </c>
      <c r="F1879" s="11">
        <v>45721.0</v>
      </c>
      <c r="G1879" s="12">
        <f t="shared" si="1"/>
        <v>3</v>
      </c>
      <c r="H1879" s="10"/>
      <c r="I1879" s="10" t="str">
        <f>IFNA(VLOOKUP($H1879,'Промокоды'!$A$2:$B$115,2,0),"")</f>
        <v/>
      </c>
      <c r="J1879" s="10" t="str">
        <f>IFNA(VLOOKUP($I1879,'Промокоды'!$E$2:$F$8,2,0),"")</f>
        <v/>
      </c>
      <c r="K1879" s="10" t="str">
        <f>IFNA(VLOOKUP($H1879,'Промокоды'!$A$2:$C$115,3,0),"")</f>
        <v/>
      </c>
      <c r="L1879" s="13">
        <f t="shared" si="2"/>
        <v>0</v>
      </c>
      <c r="M1879" s="14">
        <v>4500.0</v>
      </c>
      <c r="N1879" s="14">
        <f t="shared" si="3"/>
        <v>4500</v>
      </c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  <c r="Z1879" s="9"/>
      <c r="AA1879" s="9"/>
      <c r="AB1879" s="9"/>
      <c r="AC1879" s="9"/>
    </row>
    <row r="1880" ht="15.75" customHeight="1">
      <c r="A1880" s="10">
        <v>1879.0</v>
      </c>
      <c r="B1880" s="10" t="s">
        <v>15</v>
      </c>
      <c r="C1880" s="10" t="str">
        <f>VLOOKUP($E1880,'Определяем вид'!$A$2:$B$16,2,0)</f>
        <v>Услуга</v>
      </c>
      <c r="D1880" s="10" t="s">
        <v>16</v>
      </c>
      <c r="E1880" s="10" t="s">
        <v>21</v>
      </c>
      <c r="F1880" s="11">
        <v>45721.0</v>
      </c>
      <c r="G1880" s="12">
        <f t="shared" si="1"/>
        <v>3</v>
      </c>
      <c r="H1880" s="10" t="s">
        <v>130</v>
      </c>
      <c r="I1880" s="10">
        <f>IFNA(VLOOKUP($H1880,'Промокоды'!$A$2:$B$115,2,0),"")</f>
        <v>7</v>
      </c>
      <c r="J1880" s="10" t="str">
        <f>IFNA(VLOOKUP($I1880,'Промокоды'!$E$2:$F$8,2,0),"")</f>
        <v>Сторис в VK</v>
      </c>
      <c r="K1880" s="10">
        <f>IFNA(VLOOKUP($H1880,'Промокоды'!$A$2:$C$115,3,0),"")</f>
        <v>0.15</v>
      </c>
      <c r="L1880" s="13">
        <f t="shared" si="2"/>
        <v>825</v>
      </c>
      <c r="M1880" s="14">
        <v>5500.0</v>
      </c>
      <c r="N1880" s="14">
        <f t="shared" si="3"/>
        <v>4675</v>
      </c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  <c r="AA1880" s="9"/>
      <c r="AB1880" s="9"/>
      <c r="AC1880" s="9"/>
    </row>
    <row r="1881" ht="15.75" customHeight="1">
      <c r="A1881" s="10">
        <v>1880.0</v>
      </c>
      <c r="B1881" s="10" t="s">
        <v>15</v>
      </c>
      <c r="C1881" s="10" t="str">
        <f>VLOOKUP($E1881,'Определяем вид'!$A$2:$B$16,2,0)</f>
        <v>Услуга</v>
      </c>
      <c r="D1881" s="10" t="s">
        <v>16</v>
      </c>
      <c r="E1881" s="10" t="s">
        <v>21</v>
      </c>
      <c r="F1881" s="11">
        <v>45721.0</v>
      </c>
      <c r="G1881" s="12">
        <f t="shared" si="1"/>
        <v>3</v>
      </c>
      <c r="H1881" s="10"/>
      <c r="I1881" s="10" t="str">
        <f>IFNA(VLOOKUP($H1881,'Промокоды'!$A$2:$B$115,2,0),"")</f>
        <v/>
      </c>
      <c r="J1881" s="10" t="str">
        <f>IFNA(VLOOKUP($I1881,'Промокоды'!$E$2:$F$8,2,0),"")</f>
        <v/>
      </c>
      <c r="K1881" s="10" t="str">
        <f>IFNA(VLOOKUP($H1881,'Промокоды'!$A$2:$C$115,3,0),"")</f>
        <v/>
      </c>
      <c r="L1881" s="13">
        <f t="shared" si="2"/>
        <v>0</v>
      </c>
      <c r="M1881" s="14">
        <v>5500.0</v>
      </c>
      <c r="N1881" s="14">
        <f t="shared" si="3"/>
        <v>5500</v>
      </c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  <c r="Z1881" s="9"/>
      <c r="AA1881" s="9"/>
      <c r="AB1881" s="9"/>
      <c r="AC1881" s="9"/>
    </row>
    <row r="1882" ht="15.75" customHeight="1">
      <c r="A1882" s="10">
        <v>1881.0</v>
      </c>
      <c r="B1882" s="10" t="s">
        <v>15</v>
      </c>
      <c r="C1882" s="10" t="str">
        <f>VLOOKUP($E1882,'Определяем вид'!$A$2:$B$16,2,0)</f>
        <v>Услуга</v>
      </c>
      <c r="D1882" s="10" t="s">
        <v>16</v>
      </c>
      <c r="E1882" s="10" t="s">
        <v>17</v>
      </c>
      <c r="F1882" s="11">
        <v>45721.0</v>
      </c>
      <c r="G1882" s="12">
        <f t="shared" si="1"/>
        <v>3</v>
      </c>
      <c r="H1882" s="10"/>
      <c r="I1882" s="10" t="str">
        <f>IFNA(VLOOKUP($H1882,'Промокоды'!$A$2:$B$115,2,0),"")</f>
        <v/>
      </c>
      <c r="J1882" s="10" t="str">
        <f>IFNA(VLOOKUP($I1882,'Промокоды'!$E$2:$F$8,2,0),"")</f>
        <v/>
      </c>
      <c r="K1882" s="10" t="str">
        <f>IFNA(VLOOKUP($H1882,'Промокоды'!$A$2:$C$115,3,0),"")</f>
        <v/>
      </c>
      <c r="L1882" s="13">
        <f t="shared" si="2"/>
        <v>0</v>
      </c>
      <c r="M1882" s="14">
        <v>4500.0</v>
      </c>
      <c r="N1882" s="14">
        <f t="shared" si="3"/>
        <v>4500</v>
      </c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  <c r="AA1882" s="9"/>
      <c r="AB1882" s="9"/>
      <c r="AC1882" s="9"/>
    </row>
    <row r="1883" ht="15.75" customHeight="1">
      <c r="A1883" s="10">
        <v>1882.0</v>
      </c>
      <c r="B1883" s="10" t="s">
        <v>15</v>
      </c>
      <c r="C1883" s="10" t="str">
        <f>VLOOKUP($E1883,'Определяем вид'!$A$2:$B$16,2,0)</f>
        <v>Услуга</v>
      </c>
      <c r="D1883" s="10" t="s">
        <v>16</v>
      </c>
      <c r="E1883" s="10" t="s">
        <v>21</v>
      </c>
      <c r="F1883" s="11">
        <v>45721.0</v>
      </c>
      <c r="G1883" s="12">
        <f t="shared" si="1"/>
        <v>3</v>
      </c>
      <c r="H1883" s="10"/>
      <c r="I1883" s="10" t="str">
        <f>IFNA(VLOOKUP($H1883,'Промокоды'!$A$2:$B$115,2,0),"")</f>
        <v/>
      </c>
      <c r="J1883" s="10" t="str">
        <f>IFNA(VLOOKUP($I1883,'Промокоды'!$E$2:$F$8,2,0),"")</f>
        <v/>
      </c>
      <c r="K1883" s="10" t="str">
        <f>IFNA(VLOOKUP($H1883,'Промокоды'!$A$2:$C$115,3,0),"")</f>
        <v/>
      </c>
      <c r="L1883" s="13">
        <f t="shared" si="2"/>
        <v>0</v>
      </c>
      <c r="M1883" s="14">
        <v>5500.0</v>
      </c>
      <c r="N1883" s="14">
        <f t="shared" si="3"/>
        <v>5500</v>
      </c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  <c r="Z1883" s="9"/>
      <c r="AA1883" s="9"/>
      <c r="AB1883" s="9"/>
      <c r="AC1883" s="9"/>
    </row>
    <row r="1884" ht="15.75" customHeight="1">
      <c r="A1884" s="10">
        <v>1883.0</v>
      </c>
      <c r="B1884" s="10" t="s">
        <v>15</v>
      </c>
      <c r="C1884" s="10" t="str">
        <f>VLOOKUP($E1884,'Определяем вид'!$A$2:$B$16,2,0)</f>
        <v>Услуга</v>
      </c>
      <c r="D1884" s="10" t="s">
        <v>16</v>
      </c>
      <c r="E1884" s="10" t="s">
        <v>17</v>
      </c>
      <c r="F1884" s="11">
        <v>45721.0</v>
      </c>
      <c r="G1884" s="12">
        <f t="shared" si="1"/>
        <v>3</v>
      </c>
      <c r="H1884" s="10"/>
      <c r="I1884" s="10" t="str">
        <f>IFNA(VLOOKUP($H1884,'Промокоды'!$A$2:$B$115,2,0),"")</f>
        <v/>
      </c>
      <c r="J1884" s="10" t="str">
        <f>IFNA(VLOOKUP($I1884,'Промокоды'!$E$2:$F$8,2,0),"")</f>
        <v/>
      </c>
      <c r="K1884" s="10" t="str">
        <f>IFNA(VLOOKUP($H1884,'Промокоды'!$A$2:$C$115,3,0),"")</f>
        <v/>
      </c>
      <c r="L1884" s="13">
        <f t="shared" si="2"/>
        <v>0</v>
      </c>
      <c r="M1884" s="14">
        <v>4500.0</v>
      </c>
      <c r="N1884" s="14">
        <f t="shared" si="3"/>
        <v>4500</v>
      </c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  <c r="AA1884" s="9"/>
      <c r="AB1884" s="9"/>
      <c r="AC1884" s="9"/>
    </row>
    <row r="1885" ht="15.75" customHeight="1">
      <c r="A1885" s="10">
        <v>1884.0</v>
      </c>
      <c r="B1885" s="10" t="s">
        <v>15</v>
      </c>
      <c r="C1885" s="10" t="str">
        <f>VLOOKUP($E1885,'Определяем вид'!$A$2:$B$16,2,0)</f>
        <v>Услуга</v>
      </c>
      <c r="D1885" s="10" t="s">
        <v>16</v>
      </c>
      <c r="E1885" s="10" t="s">
        <v>21</v>
      </c>
      <c r="F1885" s="11">
        <v>45721.0</v>
      </c>
      <c r="G1885" s="12">
        <f t="shared" si="1"/>
        <v>3</v>
      </c>
      <c r="H1885" s="10"/>
      <c r="I1885" s="10" t="str">
        <f>IFNA(VLOOKUP($H1885,'Промокоды'!$A$2:$B$115,2,0),"")</f>
        <v/>
      </c>
      <c r="J1885" s="10" t="str">
        <f>IFNA(VLOOKUP($I1885,'Промокоды'!$E$2:$F$8,2,0),"")</f>
        <v/>
      </c>
      <c r="K1885" s="10" t="str">
        <f>IFNA(VLOOKUP($H1885,'Промокоды'!$A$2:$C$115,3,0),"")</f>
        <v/>
      </c>
      <c r="L1885" s="13">
        <f t="shared" si="2"/>
        <v>0</v>
      </c>
      <c r="M1885" s="14">
        <v>5500.0</v>
      </c>
      <c r="N1885" s="14">
        <f t="shared" si="3"/>
        <v>5500</v>
      </c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  <c r="Z1885" s="9"/>
      <c r="AA1885" s="9"/>
      <c r="AB1885" s="9"/>
      <c r="AC1885" s="9"/>
    </row>
    <row r="1886" ht="15.75" customHeight="1">
      <c r="A1886" s="10">
        <v>1885.0</v>
      </c>
      <c r="B1886" s="10" t="s">
        <v>15</v>
      </c>
      <c r="C1886" s="10" t="str">
        <f>VLOOKUP($E1886,'Определяем вид'!$A$2:$B$16,2,0)</f>
        <v>Услуга</v>
      </c>
      <c r="D1886" s="10" t="s">
        <v>16</v>
      </c>
      <c r="E1886" s="10" t="s">
        <v>18</v>
      </c>
      <c r="F1886" s="11">
        <v>45721.0</v>
      </c>
      <c r="G1886" s="12">
        <f t="shared" si="1"/>
        <v>3</v>
      </c>
      <c r="H1886" s="10" t="s">
        <v>131</v>
      </c>
      <c r="I1886" s="10">
        <f>IFNA(VLOOKUP($H1886,'Промокоды'!$A$2:$B$115,2,0),"")</f>
        <v>7</v>
      </c>
      <c r="J1886" s="10" t="str">
        <f>IFNA(VLOOKUP($I1886,'Промокоды'!$E$2:$F$8,2,0),"")</f>
        <v>Сторис в VK</v>
      </c>
      <c r="K1886" s="10">
        <f>IFNA(VLOOKUP($H1886,'Промокоды'!$A$2:$C$115,3,0),"")</f>
        <v>0.15</v>
      </c>
      <c r="L1886" s="13">
        <f t="shared" si="2"/>
        <v>525</v>
      </c>
      <c r="M1886" s="14">
        <v>3500.0</v>
      </c>
      <c r="N1886" s="14">
        <f t="shared" si="3"/>
        <v>2975</v>
      </c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  <c r="AA1886" s="9"/>
      <c r="AB1886" s="9"/>
      <c r="AC1886" s="9"/>
    </row>
    <row r="1887" ht="15.75" customHeight="1">
      <c r="A1887" s="10">
        <v>1886.0</v>
      </c>
      <c r="B1887" s="10" t="s">
        <v>15</v>
      </c>
      <c r="C1887" s="10" t="str">
        <f>VLOOKUP($E1887,'Определяем вид'!$A$2:$B$16,2,0)</f>
        <v>Услуга</v>
      </c>
      <c r="D1887" s="10" t="s">
        <v>19</v>
      </c>
      <c r="E1887" s="10" t="s">
        <v>18</v>
      </c>
      <c r="F1887" s="11">
        <v>45721.0</v>
      </c>
      <c r="G1887" s="12">
        <f t="shared" si="1"/>
        <v>3</v>
      </c>
      <c r="H1887" s="10" t="s">
        <v>132</v>
      </c>
      <c r="I1887" s="10">
        <f>IFNA(VLOOKUP($H1887,'Промокоды'!$A$2:$B$115,2,0),"")</f>
        <v>6</v>
      </c>
      <c r="J1887" s="10" t="str">
        <f>IFNA(VLOOKUP($I1887,'Промокоды'!$E$2:$F$8,2,0),"")</f>
        <v>Реклама в VK</v>
      </c>
      <c r="K1887" s="10">
        <f>IFNA(VLOOKUP($H1887,'Промокоды'!$A$2:$C$115,3,0),"")</f>
        <v>0.2</v>
      </c>
      <c r="L1887" s="13">
        <f t="shared" si="2"/>
        <v>700</v>
      </c>
      <c r="M1887" s="14">
        <v>3500.0</v>
      </c>
      <c r="N1887" s="14">
        <f t="shared" si="3"/>
        <v>2800</v>
      </c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  <c r="Z1887" s="9"/>
      <c r="AA1887" s="9"/>
      <c r="AB1887" s="9"/>
      <c r="AC1887" s="9"/>
    </row>
    <row r="1888" ht="15.75" customHeight="1">
      <c r="A1888" s="10">
        <v>1887.0</v>
      </c>
      <c r="B1888" s="10" t="s">
        <v>15</v>
      </c>
      <c r="C1888" s="10" t="str">
        <f>VLOOKUP($E1888,'Определяем вид'!$A$2:$B$16,2,0)</f>
        <v>Услуга</v>
      </c>
      <c r="D1888" s="10" t="s">
        <v>16</v>
      </c>
      <c r="E1888" s="10" t="s">
        <v>21</v>
      </c>
      <c r="F1888" s="11">
        <v>45721.0</v>
      </c>
      <c r="G1888" s="12">
        <f t="shared" si="1"/>
        <v>3</v>
      </c>
      <c r="H1888" s="10"/>
      <c r="I1888" s="10" t="str">
        <f>IFNA(VLOOKUP($H1888,'Промокоды'!$A$2:$B$115,2,0),"")</f>
        <v/>
      </c>
      <c r="J1888" s="10" t="str">
        <f>IFNA(VLOOKUP($I1888,'Промокоды'!$E$2:$F$8,2,0),"")</f>
        <v/>
      </c>
      <c r="K1888" s="10" t="str">
        <f>IFNA(VLOOKUP($H1888,'Промокоды'!$A$2:$C$115,3,0),"")</f>
        <v/>
      </c>
      <c r="L1888" s="13">
        <f t="shared" si="2"/>
        <v>0</v>
      </c>
      <c r="M1888" s="14">
        <v>5500.0</v>
      </c>
      <c r="N1888" s="14">
        <f t="shared" si="3"/>
        <v>5500</v>
      </c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  <c r="AA1888" s="9"/>
      <c r="AB1888" s="9"/>
      <c r="AC1888" s="9"/>
    </row>
    <row r="1889" ht="15.75" customHeight="1">
      <c r="A1889" s="10">
        <v>1888.0</v>
      </c>
      <c r="B1889" s="10" t="s">
        <v>15</v>
      </c>
      <c r="C1889" s="10" t="str">
        <f>VLOOKUP($E1889,'Определяем вид'!$A$2:$B$16,2,0)</f>
        <v>Услуга</v>
      </c>
      <c r="D1889" s="10" t="s">
        <v>19</v>
      </c>
      <c r="E1889" s="10" t="s">
        <v>18</v>
      </c>
      <c r="F1889" s="11">
        <v>45722.0</v>
      </c>
      <c r="G1889" s="12">
        <f t="shared" si="1"/>
        <v>3</v>
      </c>
      <c r="H1889" s="10"/>
      <c r="I1889" s="10" t="str">
        <f>IFNA(VLOOKUP($H1889,'Промокоды'!$A$2:$B$115,2,0),"")</f>
        <v/>
      </c>
      <c r="J1889" s="10" t="str">
        <f>IFNA(VLOOKUP($I1889,'Промокоды'!$E$2:$F$8,2,0),"")</f>
        <v/>
      </c>
      <c r="K1889" s="10" t="str">
        <f>IFNA(VLOOKUP($H1889,'Промокоды'!$A$2:$C$115,3,0),"")</f>
        <v/>
      </c>
      <c r="L1889" s="13">
        <f t="shared" si="2"/>
        <v>0</v>
      </c>
      <c r="M1889" s="14">
        <v>3500.0</v>
      </c>
      <c r="N1889" s="14">
        <f t="shared" si="3"/>
        <v>3500</v>
      </c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  <c r="Z1889" s="9"/>
      <c r="AA1889" s="9"/>
      <c r="AB1889" s="9"/>
      <c r="AC1889" s="9"/>
    </row>
    <row r="1890" ht="15.75" customHeight="1">
      <c r="A1890" s="10">
        <v>1889.0</v>
      </c>
      <c r="B1890" s="10" t="s">
        <v>15</v>
      </c>
      <c r="C1890" s="10" t="str">
        <f>VLOOKUP($E1890,'Определяем вид'!$A$2:$B$16,2,0)</f>
        <v>Товар</v>
      </c>
      <c r="D1890" s="10" t="s">
        <v>16</v>
      </c>
      <c r="E1890" s="10" t="s">
        <v>23</v>
      </c>
      <c r="F1890" s="11">
        <v>45722.0</v>
      </c>
      <c r="G1890" s="12">
        <f t="shared" si="1"/>
        <v>3</v>
      </c>
      <c r="H1890" s="10"/>
      <c r="I1890" s="10" t="str">
        <f>IFNA(VLOOKUP($H1890,'Промокоды'!$A$2:$B$115,2,0),"")</f>
        <v/>
      </c>
      <c r="J1890" s="10" t="str">
        <f>IFNA(VLOOKUP($I1890,'Промокоды'!$E$2:$F$8,2,0),"")</f>
        <v/>
      </c>
      <c r="K1890" s="10" t="str">
        <f>IFNA(VLOOKUP($H1890,'Промокоды'!$A$2:$C$115,3,0),"")</f>
        <v/>
      </c>
      <c r="L1890" s="13">
        <f t="shared" si="2"/>
        <v>0</v>
      </c>
      <c r="M1890" s="14">
        <v>1000.0</v>
      </c>
      <c r="N1890" s="14">
        <f t="shared" si="3"/>
        <v>1000</v>
      </c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  <c r="AA1890" s="9"/>
      <c r="AB1890" s="9"/>
      <c r="AC1890" s="9"/>
    </row>
    <row r="1891" ht="15.75" customHeight="1">
      <c r="A1891" s="10">
        <v>1890.0</v>
      </c>
      <c r="B1891" s="10" t="s">
        <v>15</v>
      </c>
      <c r="C1891" s="10" t="str">
        <f>VLOOKUP($E1891,'Определяем вид'!$A$2:$B$16,2,0)</f>
        <v>Услуга</v>
      </c>
      <c r="D1891" s="10" t="s">
        <v>16</v>
      </c>
      <c r="E1891" s="10" t="s">
        <v>17</v>
      </c>
      <c r="F1891" s="11">
        <v>45722.0</v>
      </c>
      <c r="G1891" s="12">
        <f t="shared" si="1"/>
        <v>3</v>
      </c>
      <c r="H1891" s="10"/>
      <c r="I1891" s="10" t="str">
        <f>IFNA(VLOOKUP($H1891,'Промокоды'!$A$2:$B$115,2,0),"")</f>
        <v/>
      </c>
      <c r="J1891" s="10" t="str">
        <f>IFNA(VLOOKUP($I1891,'Промокоды'!$E$2:$F$8,2,0),"")</f>
        <v/>
      </c>
      <c r="K1891" s="10" t="str">
        <f>IFNA(VLOOKUP($H1891,'Промокоды'!$A$2:$C$115,3,0),"")</f>
        <v/>
      </c>
      <c r="L1891" s="13">
        <f t="shared" si="2"/>
        <v>0</v>
      </c>
      <c r="M1891" s="14">
        <v>4500.0</v>
      </c>
      <c r="N1891" s="14">
        <f t="shared" si="3"/>
        <v>4500</v>
      </c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  <c r="Z1891" s="9"/>
      <c r="AA1891" s="9"/>
      <c r="AB1891" s="9"/>
      <c r="AC1891" s="9"/>
    </row>
    <row r="1892" ht="15.75" customHeight="1">
      <c r="A1892" s="10">
        <v>1891.0</v>
      </c>
      <c r="B1892" s="10" t="s">
        <v>25</v>
      </c>
      <c r="C1892" s="10" t="str">
        <f>VLOOKUP($E1892,'Определяем вид'!$A$2:$B$16,2,0)</f>
        <v>Товар</v>
      </c>
      <c r="D1892" s="10" t="s">
        <v>16</v>
      </c>
      <c r="E1892" s="10" t="s">
        <v>30</v>
      </c>
      <c r="F1892" s="11">
        <v>45722.0</v>
      </c>
      <c r="G1892" s="12">
        <f t="shared" si="1"/>
        <v>3</v>
      </c>
      <c r="H1892" s="10"/>
      <c r="I1892" s="10" t="str">
        <f>IFNA(VLOOKUP($H1892,'Промокоды'!$A$2:$B$115,2,0),"")</f>
        <v/>
      </c>
      <c r="J1892" s="10" t="str">
        <f>IFNA(VLOOKUP($I1892,'Промокоды'!$E$2:$F$8,2,0),"")</f>
        <v/>
      </c>
      <c r="K1892" s="10" t="str">
        <f>IFNA(VLOOKUP($H1892,'Промокоды'!$A$2:$C$115,3,0),"")</f>
        <v/>
      </c>
      <c r="L1892" s="13">
        <f t="shared" si="2"/>
        <v>0</v>
      </c>
      <c r="M1892" s="14">
        <v>300.0</v>
      </c>
      <c r="N1892" s="14">
        <f t="shared" si="3"/>
        <v>300</v>
      </c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  <c r="AA1892" s="9"/>
      <c r="AB1892" s="9"/>
      <c r="AC1892" s="9"/>
    </row>
    <row r="1893" ht="15.75" customHeight="1">
      <c r="A1893" s="10">
        <v>1892.0</v>
      </c>
      <c r="B1893" s="10" t="s">
        <v>15</v>
      </c>
      <c r="C1893" s="10" t="str">
        <f>VLOOKUP($E1893,'Определяем вид'!$A$2:$B$16,2,0)</f>
        <v>Услуга</v>
      </c>
      <c r="D1893" s="10" t="s">
        <v>16</v>
      </c>
      <c r="E1893" s="10" t="s">
        <v>18</v>
      </c>
      <c r="F1893" s="11">
        <v>45722.0</v>
      </c>
      <c r="G1893" s="12">
        <f t="shared" si="1"/>
        <v>3</v>
      </c>
      <c r="H1893" s="10" t="s">
        <v>133</v>
      </c>
      <c r="I1893" s="10">
        <f>IFNA(VLOOKUP($H1893,'Промокоды'!$A$2:$B$115,2,0),"")</f>
        <v>5</v>
      </c>
      <c r="J1893" s="10" t="str">
        <f>IFNA(VLOOKUP($I1893,'Промокоды'!$E$2:$F$8,2,0),"")</f>
        <v>Посты в VK</v>
      </c>
      <c r="K1893" s="10">
        <f>IFNA(VLOOKUP($H1893,'Промокоды'!$A$2:$C$115,3,0),"")</f>
        <v>0.15</v>
      </c>
      <c r="L1893" s="13">
        <f t="shared" si="2"/>
        <v>525</v>
      </c>
      <c r="M1893" s="14">
        <v>3500.0</v>
      </c>
      <c r="N1893" s="14">
        <f t="shared" si="3"/>
        <v>2975</v>
      </c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  <c r="Z1893" s="9"/>
      <c r="AA1893" s="9"/>
      <c r="AB1893" s="9"/>
      <c r="AC1893" s="9"/>
    </row>
    <row r="1894" ht="15.75" customHeight="1">
      <c r="A1894" s="10">
        <v>1893.0</v>
      </c>
      <c r="B1894" s="10" t="s">
        <v>15</v>
      </c>
      <c r="C1894" s="10" t="str">
        <f>VLOOKUP($E1894,'Определяем вид'!$A$2:$B$16,2,0)</f>
        <v>Услуга</v>
      </c>
      <c r="D1894" s="10" t="s">
        <v>16</v>
      </c>
      <c r="E1894" s="10" t="s">
        <v>18</v>
      </c>
      <c r="F1894" s="11">
        <v>45722.0</v>
      </c>
      <c r="G1894" s="12">
        <f t="shared" si="1"/>
        <v>3</v>
      </c>
      <c r="H1894" s="10"/>
      <c r="I1894" s="10" t="str">
        <f>IFNA(VLOOKUP($H1894,'Промокоды'!$A$2:$B$115,2,0),"")</f>
        <v/>
      </c>
      <c r="J1894" s="10" t="str">
        <f>IFNA(VLOOKUP($I1894,'Промокоды'!$E$2:$F$8,2,0),"")</f>
        <v/>
      </c>
      <c r="K1894" s="10" t="str">
        <f>IFNA(VLOOKUP($H1894,'Промокоды'!$A$2:$C$115,3,0),"")</f>
        <v/>
      </c>
      <c r="L1894" s="13">
        <f t="shared" si="2"/>
        <v>0</v>
      </c>
      <c r="M1894" s="14">
        <v>3500.0</v>
      </c>
      <c r="N1894" s="14">
        <f t="shared" si="3"/>
        <v>3500</v>
      </c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  <c r="AA1894" s="9"/>
      <c r="AB1894" s="9"/>
      <c r="AC1894" s="9"/>
    </row>
    <row r="1895" ht="15.75" customHeight="1">
      <c r="A1895" s="10">
        <v>1894.0</v>
      </c>
      <c r="B1895" s="10" t="s">
        <v>15</v>
      </c>
      <c r="C1895" s="10" t="str">
        <f>VLOOKUP($E1895,'Определяем вид'!$A$2:$B$16,2,0)</f>
        <v>Товар</v>
      </c>
      <c r="D1895" s="10" t="s">
        <v>16</v>
      </c>
      <c r="E1895" s="10" t="s">
        <v>28</v>
      </c>
      <c r="F1895" s="11">
        <v>45722.0</v>
      </c>
      <c r="G1895" s="12">
        <f t="shared" si="1"/>
        <v>3</v>
      </c>
      <c r="H1895" s="10"/>
      <c r="I1895" s="10" t="str">
        <f>IFNA(VLOOKUP($H1895,'Промокоды'!$A$2:$B$115,2,0),"")</f>
        <v/>
      </c>
      <c r="J1895" s="10" t="str">
        <f>IFNA(VLOOKUP($I1895,'Промокоды'!$E$2:$F$8,2,0),"")</f>
        <v/>
      </c>
      <c r="K1895" s="10" t="str">
        <f>IFNA(VLOOKUP($H1895,'Промокоды'!$A$2:$C$115,3,0),"")</f>
        <v/>
      </c>
      <c r="L1895" s="13">
        <f t="shared" si="2"/>
        <v>0</v>
      </c>
      <c r="M1895" s="14">
        <v>300.0</v>
      </c>
      <c r="N1895" s="14">
        <f t="shared" si="3"/>
        <v>300</v>
      </c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  <c r="Z1895" s="9"/>
      <c r="AA1895" s="9"/>
      <c r="AB1895" s="9"/>
      <c r="AC1895" s="9"/>
    </row>
    <row r="1896" ht="15.75" customHeight="1">
      <c r="A1896" s="10">
        <v>1895.0</v>
      </c>
      <c r="B1896" s="10" t="s">
        <v>15</v>
      </c>
      <c r="C1896" s="10" t="str">
        <f>VLOOKUP($E1896,'Определяем вид'!$A$2:$B$16,2,0)</f>
        <v>Услуга</v>
      </c>
      <c r="D1896" s="10" t="s">
        <v>16</v>
      </c>
      <c r="E1896" s="10" t="s">
        <v>18</v>
      </c>
      <c r="F1896" s="11">
        <v>45722.0</v>
      </c>
      <c r="G1896" s="12">
        <f t="shared" si="1"/>
        <v>3</v>
      </c>
      <c r="H1896" s="10"/>
      <c r="I1896" s="10" t="str">
        <f>IFNA(VLOOKUP($H1896,'Промокоды'!$A$2:$B$115,2,0),"")</f>
        <v/>
      </c>
      <c r="J1896" s="10" t="str">
        <f>IFNA(VLOOKUP($I1896,'Промокоды'!$E$2:$F$8,2,0),"")</f>
        <v/>
      </c>
      <c r="K1896" s="10" t="str">
        <f>IFNA(VLOOKUP($H1896,'Промокоды'!$A$2:$C$115,3,0),"")</f>
        <v/>
      </c>
      <c r="L1896" s="13">
        <f t="shared" si="2"/>
        <v>0</v>
      </c>
      <c r="M1896" s="14">
        <v>3500.0</v>
      </c>
      <c r="N1896" s="14">
        <f t="shared" si="3"/>
        <v>3500</v>
      </c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  <c r="AA1896" s="9"/>
      <c r="AB1896" s="9"/>
      <c r="AC1896" s="9"/>
    </row>
    <row r="1897" ht="15.75" customHeight="1">
      <c r="A1897" s="10">
        <v>1896.0</v>
      </c>
      <c r="B1897" s="10" t="s">
        <v>15</v>
      </c>
      <c r="C1897" s="10" t="str">
        <f>VLOOKUP($E1897,'Определяем вид'!$A$2:$B$16,2,0)</f>
        <v>Услуга</v>
      </c>
      <c r="D1897" s="10" t="s">
        <v>16</v>
      </c>
      <c r="E1897" s="10" t="s">
        <v>21</v>
      </c>
      <c r="F1897" s="11">
        <v>45722.0</v>
      </c>
      <c r="G1897" s="12">
        <f t="shared" si="1"/>
        <v>3</v>
      </c>
      <c r="H1897" s="10"/>
      <c r="I1897" s="10" t="str">
        <f>IFNA(VLOOKUP($H1897,'Промокоды'!$A$2:$B$115,2,0),"")</f>
        <v/>
      </c>
      <c r="J1897" s="10" t="str">
        <f>IFNA(VLOOKUP($I1897,'Промокоды'!$E$2:$F$8,2,0),"")</f>
        <v/>
      </c>
      <c r="K1897" s="10" t="str">
        <f>IFNA(VLOOKUP($H1897,'Промокоды'!$A$2:$C$115,3,0),"")</f>
        <v/>
      </c>
      <c r="L1897" s="13">
        <f t="shared" si="2"/>
        <v>0</v>
      </c>
      <c r="M1897" s="14">
        <v>5500.0</v>
      </c>
      <c r="N1897" s="14">
        <f t="shared" si="3"/>
        <v>5500</v>
      </c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  <c r="Z1897" s="9"/>
      <c r="AA1897" s="9"/>
      <c r="AB1897" s="9"/>
      <c r="AC1897" s="9"/>
    </row>
    <row r="1898" ht="15.75" customHeight="1">
      <c r="A1898" s="10">
        <v>1897.0</v>
      </c>
      <c r="B1898" s="10" t="s">
        <v>15</v>
      </c>
      <c r="C1898" s="10" t="str">
        <f>VLOOKUP($E1898,'Определяем вид'!$A$2:$B$16,2,0)</f>
        <v>Услуга</v>
      </c>
      <c r="D1898" s="10" t="s">
        <v>16</v>
      </c>
      <c r="E1898" s="10" t="s">
        <v>17</v>
      </c>
      <c r="F1898" s="11">
        <v>45722.0</v>
      </c>
      <c r="G1898" s="12">
        <f t="shared" si="1"/>
        <v>3</v>
      </c>
      <c r="H1898" s="10"/>
      <c r="I1898" s="10" t="str">
        <f>IFNA(VLOOKUP($H1898,'Промокоды'!$A$2:$B$115,2,0),"")</f>
        <v/>
      </c>
      <c r="J1898" s="10" t="str">
        <f>IFNA(VLOOKUP($I1898,'Промокоды'!$E$2:$F$8,2,0),"")</f>
        <v/>
      </c>
      <c r="K1898" s="10" t="str">
        <f>IFNA(VLOOKUP($H1898,'Промокоды'!$A$2:$C$115,3,0),"")</f>
        <v/>
      </c>
      <c r="L1898" s="13">
        <f t="shared" si="2"/>
        <v>0</v>
      </c>
      <c r="M1898" s="14">
        <v>4500.0</v>
      </c>
      <c r="N1898" s="14">
        <f t="shared" si="3"/>
        <v>4500</v>
      </c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  <c r="AA1898" s="9"/>
      <c r="AB1898" s="9"/>
      <c r="AC1898" s="9"/>
    </row>
    <row r="1899" ht="15.75" customHeight="1">
      <c r="A1899" s="10">
        <v>1898.0</v>
      </c>
      <c r="B1899" s="10" t="s">
        <v>15</v>
      </c>
      <c r="C1899" s="10" t="str">
        <f>VLOOKUP($E1899,'Определяем вид'!$A$2:$B$16,2,0)</f>
        <v>Услуга</v>
      </c>
      <c r="D1899" s="10" t="s">
        <v>16</v>
      </c>
      <c r="E1899" s="10" t="s">
        <v>17</v>
      </c>
      <c r="F1899" s="11">
        <v>45722.0</v>
      </c>
      <c r="G1899" s="12">
        <f t="shared" si="1"/>
        <v>3</v>
      </c>
      <c r="H1899" s="10"/>
      <c r="I1899" s="10" t="str">
        <f>IFNA(VLOOKUP($H1899,'Промокоды'!$A$2:$B$115,2,0),"")</f>
        <v/>
      </c>
      <c r="J1899" s="10" t="str">
        <f>IFNA(VLOOKUP($I1899,'Промокоды'!$E$2:$F$8,2,0),"")</f>
        <v/>
      </c>
      <c r="K1899" s="10" t="str">
        <f>IFNA(VLOOKUP($H1899,'Промокоды'!$A$2:$C$115,3,0),"")</f>
        <v/>
      </c>
      <c r="L1899" s="13">
        <f t="shared" si="2"/>
        <v>0</v>
      </c>
      <c r="M1899" s="14">
        <v>4500.0</v>
      </c>
      <c r="N1899" s="14">
        <f t="shared" si="3"/>
        <v>4500</v>
      </c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  <c r="Z1899" s="9"/>
      <c r="AA1899" s="9"/>
      <c r="AB1899" s="9"/>
      <c r="AC1899" s="9"/>
    </row>
    <row r="1900" ht="15.75" customHeight="1">
      <c r="A1900" s="10">
        <v>1899.0</v>
      </c>
      <c r="B1900" s="10" t="s">
        <v>15</v>
      </c>
      <c r="C1900" s="10" t="str">
        <f>VLOOKUP($E1900,'Определяем вид'!$A$2:$B$16,2,0)</f>
        <v>Услуга</v>
      </c>
      <c r="D1900" s="10" t="s">
        <v>16</v>
      </c>
      <c r="E1900" s="10" t="s">
        <v>17</v>
      </c>
      <c r="F1900" s="11">
        <v>45722.0</v>
      </c>
      <c r="G1900" s="12">
        <f t="shared" si="1"/>
        <v>3</v>
      </c>
      <c r="H1900" s="10"/>
      <c r="I1900" s="10" t="str">
        <f>IFNA(VLOOKUP($H1900,'Промокоды'!$A$2:$B$115,2,0),"")</f>
        <v/>
      </c>
      <c r="J1900" s="10" t="str">
        <f>IFNA(VLOOKUP($I1900,'Промокоды'!$E$2:$F$8,2,0),"")</f>
        <v/>
      </c>
      <c r="K1900" s="10" t="str">
        <f>IFNA(VLOOKUP($H1900,'Промокоды'!$A$2:$C$115,3,0),"")</f>
        <v/>
      </c>
      <c r="L1900" s="13">
        <f t="shared" si="2"/>
        <v>0</v>
      </c>
      <c r="M1900" s="14">
        <v>4500.0</v>
      </c>
      <c r="N1900" s="14">
        <f t="shared" si="3"/>
        <v>4500</v>
      </c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  <c r="AA1900" s="9"/>
      <c r="AB1900" s="9"/>
      <c r="AC1900" s="9"/>
    </row>
    <row r="1901" ht="15.75" customHeight="1">
      <c r="A1901" s="10">
        <v>1900.0</v>
      </c>
      <c r="B1901" s="10" t="s">
        <v>15</v>
      </c>
      <c r="C1901" s="10" t="str">
        <f>VLOOKUP($E1901,'Определяем вид'!$A$2:$B$16,2,0)</f>
        <v>Услуга</v>
      </c>
      <c r="D1901" s="10" t="s">
        <v>16</v>
      </c>
      <c r="E1901" s="10" t="s">
        <v>21</v>
      </c>
      <c r="F1901" s="11">
        <v>45722.0</v>
      </c>
      <c r="G1901" s="12">
        <f t="shared" si="1"/>
        <v>3</v>
      </c>
      <c r="H1901" s="10" t="s">
        <v>134</v>
      </c>
      <c r="I1901" s="10">
        <f>IFNA(VLOOKUP($H1901,'Промокоды'!$A$2:$B$115,2,0),"")</f>
        <v>1</v>
      </c>
      <c r="J1901" s="10" t="str">
        <f>IFNA(VLOOKUP($I1901,'Промокоды'!$E$2:$F$8,2,0),"")</f>
        <v>Обещаем скидки</v>
      </c>
      <c r="K1901" s="10">
        <f>IFNA(VLOOKUP($H1901,'Промокоды'!$A$2:$C$115,3,0),"")</f>
        <v>0.1</v>
      </c>
      <c r="L1901" s="13">
        <f t="shared" si="2"/>
        <v>550</v>
      </c>
      <c r="M1901" s="14">
        <v>5500.0</v>
      </c>
      <c r="N1901" s="14">
        <f t="shared" si="3"/>
        <v>4950</v>
      </c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  <c r="Z1901" s="9"/>
      <c r="AA1901" s="9"/>
      <c r="AB1901" s="9"/>
      <c r="AC1901" s="9"/>
    </row>
    <row r="1902" ht="15.75" customHeight="1">
      <c r="A1902" s="10">
        <v>1901.0</v>
      </c>
      <c r="B1902" s="10" t="s">
        <v>25</v>
      </c>
      <c r="C1902" s="10" t="str">
        <f>VLOOKUP($E1902,'Определяем вид'!$A$2:$B$16,2,0)</f>
        <v>Товар</v>
      </c>
      <c r="D1902" s="10" t="s">
        <v>16</v>
      </c>
      <c r="E1902" s="10" t="s">
        <v>33</v>
      </c>
      <c r="F1902" s="11">
        <v>45722.0</v>
      </c>
      <c r="G1902" s="12">
        <f t="shared" si="1"/>
        <v>3</v>
      </c>
      <c r="H1902" s="10"/>
      <c r="I1902" s="10" t="str">
        <f>IFNA(VLOOKUP($H1902,'Промокоды'!$A$2:$B$115,2,0),"")</f>
        <v/>
      </c>
      <c r="J1902" s="10" t="str">
        <f>IFNA(VLOOKUP($I1902,'Промокоды'!$E$2:$F$8,2,0),"")</f>
        <v/>
      </c>
      <c r="K1902" s="10" t="str">
        <f>IFNA(VLOOKUP($H1902,'Промокоды'!$A$2:$C$115,3,0),"")</f>
        <v/>
      </c>
      <c r="L1902" s="13">
        <f t="shared" si="2"/>
        <v>0</v>
      </c>
      <c r="M1902" s="14">
        <v>1000.0</v>
      </c>
      <c r="N1902" s="14">
        <f t="shared" si="3"/>
        <v>1000</v>
      </c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  <c r="AA1902" s="9"/>
      <c r="AB1902" s="9"/>
      <c r="AC1902" s="9"/>
    </row>
    <row r="1903" ht="15.75" customHeight="1">
      <c r="A1903" s="10">
        <v>1902.0</v>
      </c>
      <c r="B1903" s="10" t="s">
        <v>15</v>
      </c>
      <c r="C1903" s="10" t="str">
        <f>VLOOKUP($E1903,'Определяем вид'!$A$2:$B$16,2,0)</f>
        <v>Услуга</v>
      </c>
      <c r="D1903" s="10" t="s">
        <v>16</v>
      </c>
      <c r="E1903" s="10" t="s">
        <v>21</v>
      </c>
      <c r="F1903" s="11">
        <v>45722.0</v>
      </c>
      <c r="G1903" s="12">
        <f t="shared" si="1"/>
        <v>3</v>
      </c>
      <c r="H1903" s="10"/>
      <c r="I1903" s="10" t="str">
        <f>IFNA(VLOOKUP($H1903,'Промокоды'!$A$2:$B$115,2,0),"")</f>
        <v/>
      </c>
      <c r="J1903" s="10" t="str">
        <f>IFNA(VLOOKUP($I1903,'Промокоды'!$E$2:$F$8,2,0),"")</f>
        <v/>
      </c>
      <c r="K1903" s="10" t="str">
        <f>IFNA(VLOOKUP($H1903,'Промокоды'!$A$2:$C$115,3,0),"")</f>
        <v/>
      </c>
      <c r="L1903" s="13">
        <f t="shared" si="2"/>
        <v>0</v>
      </c>
      <c r="M1903" s="14">
        <v>5500.0</v>
      </c>
      <c r="N1903" s="14">
        <f t="shared" si="3"/>
        <v>5500</v>
      </c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  <c r="Z1903" s="9"/>
      <c r="AA1903" s="9"/>
      <c r="AB1903" s="9"/>
      <c r="AC1903" s="9"/>
    </row>
    <row r="1904" ht="15.75" customHeight="1">
      <c r="A1904" s="10">
        <v>1903.0</v>
      </c>
      <c r="B1904" s="10" t="s">
        <v>15</v>
      </c>
      <c r="C1904" s="10" t="str">
        <f>VLOOKUP($E1904,'Определяем вид'!$A$2:$B$16,2,0)</f>
        <v>Услуга</v>
      </c>
      <c r="D1904" s="10" t="s">
        <v>16</v>
      </c>
      <c r="E1904" s="10" t="s">
        <v>18</v>
      </c>
      <c r="F1904" s="11">
        <v>45722.0</v>
      </c>
      <c r="G1904" s="12">
        <f t="shared" si="1"/>
        <v>3</v>
      </c>
      <c r="H1904" s="10" t="s">
        <v>135</v>
      </c>
      <c r="I1904" s="10">
        <f>IFNA(VLOOKUP($H1904,'Промокоды'!$A$2:$B$115,2,0),"")</f>
        <v>2</v>
      </c>
      <c r="J1904" s="10" t="str">
        <f>IFNA(VLOOKUP($I1904,'Промокоды'!$E$2:$F$8,2,0),"")</f>
        <v>Поисковые запросы в Гугле</v>
      </c>
      <c r="K1904" s="10">
        <f>IFNA(VLOOKUP($H1904,'Промокоды'!$A$2:$C$115,3,0),"")</f>
        <v>0.1</v>
      </c>
      <c r="L1904" s="13">
        <f t="shared" si="2"/>
        <v>350</v>
      </c>
      <c r="M1904" s="14">
        <v>3500.0</v>
      </c>
      <c r="N1904" s="14">
        <f t="shared" si="3"/>
        <v>3150</v>
      </c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  <c r="AA1904" s="9"/>
      <c r="AB1904" s="9"/>
      <c r="AC1904" s="9"/>
    </row>
    <row r="1905" ht="15.75" customHeight="1">
      <c r="A1905" s="10">
        <v>1904.0</v>
      </c>
      <c r="B1905" s="10" t="s">
        <v>15</v>
      </c>
      <c r="C1905" s="10" t="str">
        <f>VLOOKUP($E1905,'Определяем вид'!$A$2:$B$16,2,0)</f>
        <v>Услуга</v>
      </c>
      <c r="D1905" s="10" t="s">
        <v>16</v>
      </c>
      <c r="E1905" s="10" t="s">
        <v>18</v>
      </c>
      <c r="F1905" s="11">
        <v>45722.0</v>
      </c>
      <c r="G1905" s="12">
        <f t="shared" si="1"/>
        <v>3</v>
      </c>
      <c r="H1905" s="10"/>
      <c r="I1905" s="10" t="str">
        <f>IFNA(VLOOKUP($H1905,'Промокоды'!$A$2:$B$115,2,0),"")</f>
        <v/>
      </c>
      <c r="J1905" s="10" t="str">
        <f>IFNA(VLOOKUP($I1905,'Промокоды'!$E$2:$F$8,2,0),"")</f>
        <v/>
      </c>
      <c r="K1905" s="10" t="str">
        <f>IFNA(VLOOKUP($H1905,'Промокоды'!$A$2:$C$115,3,0),"")</f>
        <v/>
      </c>
      <c r="L1905" s="13">
        <f t="shared" si="2"/>
        <v>0</v>
      </c>
      <c r="M1905" s="14">
        <v>3500.0</v>
      </c>
      <c r="N1905" s="14">
        <f t="shared" si="3"/>
        <v>3500</v>
      </c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  <c r="Z1905" s="9"/>
      <c r="AA1905" s="9"/>
      <c r="AB1905" s="9"/>
      <c r="AC1905" s="9"/>
    </row>
    <row r="1906" ht="15.75" customHeight="1">
      <c r="A1906" s="10">
        <v>1905.0</v>
      </c>
      <c r="B1906" s="10" t="s">
        <v>15</v>
      </c>
      <c r="C1906" s="10" t="str">
        <f>VLOOKUP($E1906,'Определяем вид'!$A$2:$B$16,2,0)</f>
        <v>Товар</v>
      </c>
      <c r="D1906" s="10" t="s">
        <v>19</v>
      </c>
      <c r="E1906" s="10" t="s">
        <v>20</v>
      </c>
      <c r="F1906" s="11">
        <v>45722.0</v>
      </c>
      <c r="G1906" s="12">
        <f t="shared" si="1"/>
        <v>3</v>
      </c>
      <c r="H1906" s="10"/>
      <c r="I1906" s="10" t="str">
        <f>IFNA(VLOOKUP($H1906,'Промокоды'!$A$2:$B$115,2,0),"")</f>
        <v/>
      </c>
      <c r="J1906" s="10" t="str">
        <f>IFNA(VLOOKUP($I1906,'Промокоды'!$E$2:$F$8,2,0),"")</f>
        <v/>
      </c>
      <c r="K1906" s="10" t="str">
        <f>IFNA(VLOOKUP($H1906,'Промокоды'!$A$2:$C$115,3,0),"")</f>
        <v/>
      </c>
      <c r="L1906" s="13">
        <f t="shared" si="2"/>
        <v>0</v>
      </c>
      <c r="M1906" s="14">
        <v>500.0</v>
      </c>
      <c r="N1906" s="14">
        <f t="shared" si="3"/>
        <v>500</v>
      </c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  <c r="AA1906" s="9"/>
      <c r="AB1906" s="9"/>
      <c r="AC1906" s="9"/>
    </row>
    <row r="1907" ht="15.75" customHeight="1">
      <c r="A1907" s="10">
        <v>1906.0</v>
      </c>
      <c r="B1907" s="10" t="s">
        <v>25</v>
      </c>
      <c r="C1907" s="10" t="str">
        <f>VLOOKUP($E1907,'Определяем вид'!$A$2:$B$16,2,0)</f>
        <v>Товар</v>
      </c>
      <c r="D1907" s="10" t="s">
        <v>16</v>
      </c>
      <c r="E1907" s="10" t="s">
        <v>33</v>
      </c>
      <c r="F1907" s="11">
        <v>45722.0</v>
      </c>
      <c r="G1907" s="12">
        <f t="shared" si="1"/>
        <v>3</v>
      </c>
      <c r="H1907" s="10"/>
      <c r="I1907" s="10" t="str">
        <f>IFNA(VLOOKUP($H1907,'Промокоды'!$A$2:$B$115,2,0),"")</f>
        <v/>
      </c>
      <c r="J1907" s="10" t="str">
        <f>IFNA(VLOOKUP($I1907,'Промокоды'!$E$2:$F$8,2,0),"")</f>
        <v/>
      </c>
      <c r="K1907" s="10" t="str">
        <f>IFNA(VLOOKUP($H1907,'Промокоды'!$A$2:$C$115,3,0),"")</f>
        <v/>
      </c>
      <c r="L1907" s="13">
        <f t="shared" si="2"/>
        <v>0</v>
      </c>
      <c r="M1907" s="14">
        <v>1000.0</v>
      </c>
      <c r="N1907" s="14">
        <f t="shared" si="3"/>
        <v>1000</v>
      </c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  <c r="Z1907" s="9"/>
      <c r="AA1907" s="9"/>
      <c r="AB1907" s="9"/>
      <c r="AC1907" s="9"/>
    </row>
    <row r="1908" ht="15.75" customHeight="1">
      <c r="A1908" s="10">
        <v>1907.0</v>
      </c>
      <c r="B1908" s="10" t="s">
        <v>15</v>
      </c>
      <c r="C1908" s="10" t="str">
        <f>VLOOKUP($E1908,'Определяем вид'!$A$2:$B$16,2,0)</f>
        <v>Услуга</v>
      </c>
      <c r="D1908" s="10" t="s">
        <v>16</v>
      </c>
      <c r="E1908" s="10" t="s">
        <v>18</v>
      </c>
      <c r="F1908" s="11">
        <v>45722.0</v>
      </c>
      <c r="G1908" s="12">
        <f t="shared" si="1"/>
        <v>3</v>
      </c>
      <c r="H1908" s="10"/>
      <c r="I1908" s="10" t="str">
        <f>IFNA(VLOOKUP($H1908,'Промокоды'!$A$2:$B$115,2,0),"")</f>
        <v/>
      </c>
      <c r="J1908" s="10" t="str">
        <f>IFNA(VLOOKUP($I1908,'Промокоды'!$E$2:$F$8,2,0),"")</f>
        <v/>
      </c>
      <c r="K1908" s="10" t="str">
        <f>IFNA(VLOOKUP($H1908,'Промокоды'!$A$2:$C$115,3,0),"")</f>
        <v/>
      </c>
      <c r="L1908" s="13">
        <f t="shared" si="2"/>
        <v>0</v>
      </c>
      <c r="M1908" s="14">
        <v>3500.0</v>
      </c>
      <c r="N1908" s="14">
        <f t="shared" si="3"/>
        <v>3500</v>
      </c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  <c r="AA1908" s="9"/>
      <c r="AB1908" s="9"/>
      <c r="AC1908" s="9"/>
    </row>
    <row r="1909" ht="15.75" customHeight="1">
      <c r="A1909" s="10">
        <v>1908.0</v>
      </c>
      <c r="B1909" s="10" t="s">
        <v>15</v>
      </c>
      <c r="C1909" s="10" t="str">
        <f>VLOOKUP($E1909,'Определяем вид'!$A$2:$B$16,2,0)</f>
        <v>Услуга</v>
      </c>
      <c r="D1909" s="10" t="s">
        <v>16</v>
      </c>
      <c r="E1909" s="10" t="s">
        <v>21</v>
      </c>
      <c r="F1909" s="11">
        <v>45722.0</v>
      </c>
      <c r="G1909" s="12">
        <f t="shared" si="1"/>
        <v>3</v>
      </c>
      <c r="H1909" s="10"/>
      <c r="I1909" s="10" t="str">
        <f>IFNA(VLOOKUP($H1909,'Промокоды'!$A$2:$B$115,2,0),"")</f>
        <v/>
      </c>
      <c r="J1909" s="10" t="str">
        <f>IFNA(VLOOKUP($I1909,'Промокоды'!$E$2:$F$8,2,0),"")</f>
        <v/>
      </c>
      <c r="K1909" s="10" t="str">
        <f>IFNA(VLOOKUP($H1909,'Промокоды'!$A$2:$C$115,3,0),"")</f>
        <v/>
      </c>
      <c r="L1909" s="13">
        <f t="shared" si="2"/>
        <v>0</v>
      </c>
      <c r="M1909" s="14">
        <v>5500.0</v>
      </c>
      <c r="N1909" s="14">
        <f t="shared" si="3"/>
        <v>5500</v>
      </c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  <c r="Z1909" s="9"/>
      <c r="AA1909" s="9"/>
      <c r="AB1909" s="9"/>
      <c r="AC1909" s="9"/>
    </row>
    <row r="1910" ht="15.75" customHeight="1">
      <c r="A1910" s="10">
        <v>1909.0</v>
      </c>
      <c r="B1910" s="10" t="s">
        <v>15</v>
      </c>
      <c r="C1910" s="10" t="str">
        <f>VLOOKUP($E1910,'Определяем вид'!$A$2:$B$16,2,0)</f>
        <v>Услуга</v>
      </c>
      <c r="D1910" s="10" t="s">
        <v>16</v>
      </c>
      <c r="E1910" s="10" t="s">
        <v>18</v>
      </c>
      <c r="F1910" s="11">
        <v>45722.0</v>
      </c>
      <c r="G1910" s="12">
        <f t="shared" si="1"/>
        <v>3</v>
      </c>
      <c r="H1910" s="10"/>
      <c r="I1910" s="10" t="str">
        <f>IFNA(VLOOKUP($H1910,'Промокоды'!$A$2:$B$115,2,0),"")</f>
        <v/>
      </c>
      <c r="J1910" s="10" t="str">
        <f>IFNA(VLOOKUP($I1910,'Промокоды'!$E$2:$F$8,2,0),"")</f>
        <v/>
      </c>
      <c r="K1910" s="10" t="str">
        <f>IFNA(VLOOKUP($H1910,'Промокоды'!$A$2:$C$115,3,0),"")</f>
        <v/>
      </c>
      <c r="L1910" s="13">
        <f t="shared" si="2"/>
        <v>0</v>
      </c>
      <c r="M1910" s="14">
        <v>3500.0</v>
      </c>
      <c r="N1910" s="14">
        <f t="shared" si="3"/>
        <v>3500</v>
      </c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  <c r="AA1910" s="9"/>
      <c r="AB1910" s="9"/>
      <c r="AC1910" s="9"/>
    </row>
    <row r="1911" ht="15.75" customHeight="1">
      <c r="A1911" s="10">
        <v>1910.0</v>
      </c>
      <c r="B1911" s="10" t="s">
        <v>15</v>
      </c>
      <c r="C1911" s="10" t="str">
        <f>VLOOKUP($E1911,'Определяем вид'!$A$2:$B$16,2,0)</f>
        <v>Товар</v>
      </c>
      <c r="D1911" s="10" t="s">
        <v>19</v>
      </c>
      <c r="E1911" s="10" t="s">
        <v>23</v>
      </c>
      <c r="F1911" s="11">
        <v>45722.0</v>
      </c>
      <c r="G1911" s="12">
        <f t="shared" si="1"/>
        <v>3</v>
      </c>
      <c r="H1911" s="10"/>
      <c r="I1911" s="10" t="str">
        <f>IFNA(VLOOKUP($H1911,'Промокоды'!$A$2:$B$115,2,0),"")</f>
        <v/>
      </c>
      <c r="J1911" s="10" t="str">
        <f>IFNA(VLOOKUP($I1911,'Промокоды'!$E$2:$F$8,2,0),"")</f>
        <v/>
      </c>
      <c r="K1911" s="10" t="str">
        <f>IFNA(VLOOKUP($H1911,'Промокоды'!$A$2:$C$115,3,0),"")</f>
        <v/>
      </c>
      <c r="L1911" s="13">
        <f t="shared" si="2"/>
        <v>0</v>
      </c>
      <c r="M1911" s="14">
        <v>1000.0</v>
      </c>
      <c r="N1911" s="14">
        <f t="shared" si="3"/>
        <v>1000</v>
      </c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  <c r="Z1911" s="9"/>
      <c r="AA1911" s="9"/>
      <c r="AB1911" s="9"/>
      <c r="AC1911" s="9"/>
    </row>
    <row r="1912" ht="15.75" customHeight="1">
      <c r="A1912" s="10">
        <v>1911.0</v>
      </c>
      <c r="B1912" s="10" t="s">
        <v>15</v>
      </c>
      <c r="C1912" s="10" t="str">
        <f>VLOOKUP($E1912,'Определяем вид'!$A$2:$B$16,2,0)</f>
        <v>Услуга</v>
      </c>
      <c r="D1912" s="10" t="s">
        <v>19</v>
      </c>
      <c r="E1912" s="10" t="s">
        <v>18</v>
      </c>
      <c r="F1912" s="11">
        <v>45722.0</v>
      </c>
      <c r="G1912" s="12">
        <f t="shared" si="1"/>
        <v>3</v>
      </c>
      <c r="H1912" s="10"/>
      <c r="I1912" s="10" t="str">
        <f>IFNA(VLOOKUP($H1912,'Промокоды'!$A$2:$B$115,2,0),"")</f>
        <v/>
      </c>
      <c r="J1912" s="10" t="str">
        <f>IFNA(VLOOKUP($I1912,'Промокоды'!$E$2:$F$8,2,0),"")</f>
        <v/>
      </c>
      <c r="K1912" s="10" t="str">
        <f>IFNA(VLOOKUP($H1912,'Промокоды'!$A$2:$C$115,3,0),"")</f>
        <v/>
      </c>
      <c r="L1912" s="13">
        <f t="shared" si="2"/>
        <v>0</v>
      </c>
      <c r="M1912" s="14">
        <v>3500.0</v>
      </c>
      <c r="N1912" s="14">
        <f t="shared" si="3"/>
        <v>3500</v>
      </c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  <c r="AA1912" s="9"/>
      <c r="AB1912" s="9"/>
      <c r="AC1912" s="9"/>
    </row>
    <row r="1913" ht="15.75" customHeight="1">
      <c r="A1913" s="10">
        <v>1912.0</v>
      </c>
      <c r="B1913" s="10" t="s">
        <v>15</v>
      </c>
      <c r="C1913" s="10" t="str">
        <f>VLOOKUP($E1913,'Определяем вид'!$A$2:$B$16,2,0)</f>
        <v>Услуга</v>
      </c>
      <c r="D1913" s="10" t="s">
        <v>16</v>
      </c>
      <c r="E1913" s="10" t="s">
        <v>18</v>
      </c>
      <c r="F1913" s="11">
        <v>45722.0</v>
      </c>
      <c r="G1913" s="12">
        <f t="shared" si="1"/>
        <v>3</v>
      </c>
      <c r="H1913" s="10"/>
      <c r="I1913" s="10" t="str">
        <f>IFNA(VLOOKUP($H1913,'Промокоды'!$A$2:$B$115,2,0),"")</f>
        <v/>
      </c>
      <c r="J1913" s="10" t="str">
        <f>IFNA(VLOOKUP($I1913,'Промокоды'!$E$2:$F$8,2,0),"")</f>
        <v/>
      </c>
      <c r="K1913" s="10" t="str">
        <f>IFNA(VLOOKUP($H1913,'Промокоды'!$A$2:$C$115,3,0),"")</f>
        <v/>
      </c>
      <c r="L1913" s="13">
        <f t="shared" si="2"/>
        <v>0</v>
      </c>
      <c r="M1913" s="14">
        <v>3500.0</v>
      </c>
      <c r="N1913" s="14">
        <f t="shared" si="3"/>
        <v>3500</v>
      </c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  <c r="Z1913" s="9"/>
      <c r="AA1913" s="9"/>
      <c r="AB1913" s="9"/>
      <c r="AC1913" s="9"/>
    </row>
    <row r="1914" ht="15.75" customHeight="1">
      <c r="A1914" s="10">
        <v>1913.0</v>
      </c>
      <c r="B1914" s="10" t="s">
        <v>15</v>
      </c>
      <c r="C1914" s="10" t="str">
        <f>VLOOKUP($E1914,'Определяем вид'!$A$2:$B$16,2,0)</f>
        <v>Услуга</v>
      </c>
      <c r="D1914" s="10" t="s">
        <v>16</v>
      </c>
      <c r="E1914" s="10" t="s">
        <v>18</v>
      </c>
      <c r="F1914" s="11">
        <v>45722.0</v>
      </c>
      <c r="G1914" s="12">
        <f t="shared" si="1"/>
        <v>3</v>
      </c>
      <c r="H1914" s="10"/>
      <c r="I1914" s="10" t="str">
        <f>IFNA(VLOOKUP($H1914,'Промокоды'!$A$2:$B$115,2,0),"")</f>
        <v/>
      </c>
      <c r="J1914" s="10" t="str">
        <f>IFNA(VLOOKUP($I1914,'Промокоды'!$E$2:$F$8,2,0),"")</f>
        <v/>
      </c>
      <c r="K1914" s="10" t="str">
        <f>IFNA(VLOOKUP($H1914,'Промокоды'!$A$2:$C$115,3,0),"")</f>
        <v/>
      </c>
      <c r="L1914" s="13">
        <f t="shared" si="2"/>
        <v>0</v>
      </c>
      <c r="M1914" s="14">
        <v>3500.0</v>
      </c>
      <c r="N1914" s="14">
        <f t="shared" si="3"/>
        <v>3500</v>
      </c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  <c r="AA1914" s="9"/>
      <c r="AB1914" s="9"/>
      <c r="AC1914" s="9"/>
    </row>
    <row r="1915" ht="15.75" customHeight="1">
      <c r="A1915" s="10">
        <v>1914.0</v>
      </c>
      <c r="B1915" s="10" t="s">
        <v>15</v>
      </c>
      <c r="C1915" s="10" t="str">
        <f>VLOOKUP($E1915,'Определяем вид'!$A$2:$B$16,2,0)</f>
        <v>Услуга</v>
      </c>
      <c r="D1915" s="10" t="s">
        <v>16</v>
      </c>
      <c r="E1915" s="10" t="s">
        <v>21</v>
      </c>
      <c r="F1915" s="11">
        <v>45722.0</v>
      </c>
      <c r="G1915" s="12">
        <f t="shared" si="1"/>
        <v>3</v>
      </c>
      <c r="H1915" s="10"/>
      <c r="I1915" s="10" t="str">
        <f>IFNA(VLOOKUP($H1915,'Промокоды'!$A$2:$B$115,2,0),"")</f>
        <v/>
      </c>
      <c r="J1915" s="10" t="str">
        <f>IFNA(VLOOKUP($I1915,'Промокоды'!$E$2:$F$8,2,0),"")</f>
        <v/>
      </c>
      <c r="K1915" s="10" t="str">
        <f>IFNA(VLOOKUP($H1915,'Промокоды'!$A$2:$C$115,3,0),"")</f>
        <v/>
      </c>
      <c r="L1915" s="13">
        <f t="shared" si="2"/>
        <v>0</v>
      </c>
      <c r="M1915" s="14">
        <v>5500.0</v>
      </c>
      <c r="N1915" s="14">
        <f t="shared" si="3"/>
        <v>5500</v>
      </c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  <c r="Z1915" s="9"/>
      <c r="AA1915" s="9"/>
      <c r="AB1915" s="9"/>
      <c r="AC1915" s="9"/>
    </row>
    <row r="1916" ht="15.75" customHeight="1">
      <c r="A1916" s="10">
        <v>1915.0</v>
      </c>
      <c r="B1916" s="10" t="s">
        <v>15</v>
      </c>
      <c r="C1916" s="10" t="str">
        <f>VLOOKUP($E1916,'Определяем вид'!$A$2:$B$16,2,0)</f>
        <v>Товар</v>
      </c>
      <c r="D1916" s="10" t="s">
        <v>16</v>
      </c>
      <c r="E1916" s="10" t="s">
        <v>28</v>
      </c>
      <c r="F1916" s="11">
        <v>45722.0</v>
      </c>
      <c r="G1916" s="12">
        <f t="shared" si="1"/>
        <v>3</v>
      </c>
      <c r="H1916" s="10"/>
      <c r="I1916" s="10" t="str">
        <f>IFNA(VLOOKUP($H1916,'Промокоды'!$A$2:$B$115,2,0),"")</f>
        <v/>
      </c>
      <c r="J1916" s="10" t="str">
        <f>IFNA(VLOOKUP($I1916,'Промокоды'!$E$2:$F$8,2,0),"")</f>
        <v/>
      </c>
      <c r="K1916" s="10" t="str">
        <f>IFNA(VLOOKUP($H1916,'Промокоды'!$A$2:$C$115,3,0),"")</f>
        <v/>
      </c>
      <c r="L1916" s="13">
        <f t="shared" si="2"/>
        <v>0</v>
      </c>
      <c r="M1916" s="14">
        <v>300.0</v>
      </c>
      <c r="N1916" s="14">
        <f t="shared" si="3"/>
        <v>300</v>
      </c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  <c r="AA1916" s="9"/>
      <c r="AB1916" s="9"/>
      <c r="AC1916" s="9"/>
    </row>
    <row r="1917" ht="15.75" customHeight="1">
      <c r="A1917" s="10">
        <v>1916.0</v>
      </c>
      <c r="B1917" s="10" t="s">
        <v>15</v>
      </c>
      <c r="C1917" s="10" t="str">
        <f>VLOOKUP($E1917,'Определяем вид'!$A$2:$B$16,2,0)</f>
        <v>Услуга</v>
      </c>
      <c r="D1917" s="10" t="s">
        <v>16</v>
      </c>
      <c r="E1917" s="10" t="s">
        <v>17</v>
      </c>
      <c r="F1917" s="11">
        <v>45722.0</v>
      </c>
      <c r="G1917" s="12">
        <f t="shared" si="1"/>
        <v>3</v>
      </c>
      <c r="H1917" s="10"/>
      <c r="I1917" s="10" t="str">
        <f>IFNA(VLOOKUP($H1917,'Промокоды'!$A$2:$B$115,2,0),"")</f>
        <v/>
      </c>
      <c r="J1917" s="10" t="str">
        <f>IFNA(VLOOKUP($I1917,'Промокоды'!$E$2:$F$8,2,0),"")</f>
        <v/>
      </c>
      <c r="K1917" s="10" t="str">
        <f>IFNA(VLOOKUP($H1917,'Промокоды'!$A$2:$C$115,3,0),"")</f>
        <v/>
      </c>
      <c r="L1917" s="13">
        <f t="shared" si="2"/>
        <v>0</v>
      </c>
      <c r="M1917" s="14">
        <v>4500.0</v>
      </c>
      <c r="N1917" s="14">
        <f t="shared" si="3"/>
        <v>4500</v>
      </c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  <c r="Z1917" s="9"/>
      <c r="AA1917" s="9"/>
      <c r="AB1917" s="9"/>
      <c r="AC1917" s="9"/>
    </row>
    <row r="1918" ht="15.75" customHeight="1">
      <c r="A1918" s="10">
        <v>1917.0</v>
      </c>
      <c r="B1918" s="10" t="s">
        <v>15</v>
      </c>
      <c r="C1918" s="10" t="str">
        <f>VLOOKUP($E1918,'Определяем вид'!$A$2:$B$16,2,0)</f>
        <v>Услуга</v>
      </c>
      <c r="D1918" s="10" t="s">
        <v>16</v>
      </c>
      <c r="E1918" s="10" t="s">
        <v>17</v>
      </c>
      <c r="F1918" s="11">
        <v>45722.0</v>
      </c>
      <c r="G1918" s="12">
        <f t="shared" si="1"/>
        <v>3</v>
      </c>
      <c r="H1918" s="10"/>
      <c r="I1918" s="10" t="str">
        <f>IFNA(VLOOKUP($H1918,'Промокоды'!$A$2:$B$115,2,0),"")</f>
        <v/>
      </c>
      <c r="J1918" s="10" t="str">
        <f>IFNA(VLOOKUP($I1918,'Промокоды'!$E$2:$F$8,2,0),"")</f>
        <v/>
      </c>
      <c r="K1918" s="10" t="str">
        <f>IFNA(VLOOKUP($H1918,'Промокоды'!$A$2:$C$115,3,0),"")</f>
        <v/>
      </c>
      <c r="L1918" s="13">
        <f t="shared" si="2"/>
        <v>0</v>
      </c>
      <c r="M1918" s="14">
        <v>4500.0</v>
      </c>
      <c r="N1918" s="14">
        <f t="shared" si="3"/>
        <v>4500</v>
      </c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  <c r="AA1918" s="9"/>
      <c r="AB1918" s="9"/>
      <c r="AC1918" s="9"/>
    </row>
    <row r="1919" ht="15.75" customHeight="1">
      <c r="A1919" s="10">
        <v>1918.0</v>
      </c>
      <c r="B1919" s="10" t="s">
        <v>15</v>
      </c>
      <c r="C1919" s="10" t="str">
        <f>VLOOKUP($E1919,'Определяем вид'!$A$2:$B$16,2,0)</f>
        <v>Услуга</v>
      </c>
      <c r="D1919" s="10" t="s">
        <v>19</v>
      </c>
      <c r="E1919" s="10" t="s">
        <v>18</v>
      </c>
      <c r="F1919" s="11">
        <v>45723.0</v>
      </c>
      <c r="G1919" s="12">
        <f t="shared" si="1"/>
        <v>3</v>
      </c>
      <c r="H1919" s="10"/>
      <c r="I1919" s="10" t="str">
        <f>IFNA(VLOOKUP($H1919,'Промокоды'!$A$2:$B$115,2,0),"")</f>
        <v/>
      </c>
      <c r="J1919" s="10" t="str">
        <f>IFNA(VLOOKUP($I1919,'Промокоды'!$E$2:$F$8,2,0),"")</f>
        <v/>
      </c>
      <c r="K1919" s="10" t="str">
        <f>IFNA(VLOOKUP($H1919,'Промокоды'!$A$2:$C$115,3,0),"")</f>
        <v/>
      </c>
      <c r="L1919" s="13">
        <f t="shared" si="2"/>
        <v>0</v>
      </c>
      <c r="M1919" s="14">
        <v>3500.0</v>
      </c>
      <c r="N1919" s="14">
        <f t="shared" si="3"/>
        <v>3500</v>
      </c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  <c r="Z1919" s="9"/>
      <c r="AA1919" s="9"/>
      <c r="AB1919" s="9"/>
      <c r="AC1919" s="9"/>
    </row>
    <row r="1920" ht="15.75" customHeight="1">
      <c r="A1920" s="10">
        <v>1919.0</v>
      </c>
      <c r="B1920" s="10" t="s">
        <v>25</v>
      </c>
      <c r="C1920" s="10" t="str">
        <f>VLOOKUP($E1920,'Определяем вид'!$A$2:$B$16,2,0)</f>
        <v>Товар</v>
      </c>
      <c r="D1920" s="10" t="s">
        <v>16</v>
      </c>
      <c r="E1920" s="10" t="s">
        <v>30</v>
      </c>
      <c r="F1920" s="11">
        <v>45723.0</v>
      </c>
      <c r="G1920" s="12">
        <f t="shared" si="1"/>
        <v>3</v>
      </c>
      <c r="H1920" s="10"/>
      <c r="I1920" s="10" t="str">
        <f>IFNA(VLOOKUP($H1920,'Промокоды'!$A$2:$B$115,2,0),"")</f>
        <v/>
      </c>
      <c r="J1920" s="10" t="str">
        <f>IFNA(VLOOKUP($I1920,'Промокоды'!$E$2:$F$8,2,0),"")</f>
        <v/>
      </c>
      <c r="K1920" s="10" t="str">
        <f>IFNA(VLOOKUP($H1920,'Промокоды'!$A$2:$C$115,3,0),"")</f>
        <v/>
      </c>
      <c r="L1920" s="13">
        <f t="shared" si="2"/>
        <v>0</v>
      </c>
      <c r="M1920" s="14">
        <v>300.0</v>
      </c>
      <c r="N1920" s="14">
        <f t="shared" si="3"/>
        <v>300</v>
      </c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  <c r="AA1920" s="9"/>
      <c r="AB1920" s="9"/>
      <c r="AC1920" s="9"/>
    </row>
    <row r="1921" ht="15.75" customHeight="1">
      <c r="A1921" s="10">
        <v>1920.0</v>
      </c>
      <c r="B1921" s="10" t="s">
        <v>15</v>
      </c>
      <c r="C1921" s="10" t="str">
        <f>VLOOKUP($E1921,'Определяем вид'!$A$2:$B$16,2,0)</f>
        <v>Услуга</v>
      </c>
      <c r="D1921" s="10" t="s">
        <v>16</v>
      </c>
      <c r="E1921" s="10" t="s">
        <v>18</v>
      </c>
      <c r="F1921" s="11">
        <v>45723.0</v>
      </c>
      <c r="G1921" s="12">
        <f t="shared" si="1"/>
        <v>3</v>
      </c>
      <c r="H1921" s="10"/>
      <c r="I1921" s="10" t="str">
        <f>IFNA(VLOOKUP($H1921,'Промокоды'!$A$2:$B$115,2,0),"")</f>
        <v/>
      </c>
      <c r="J1921" s="10" t="str">
        <f>IFNA(VLOOKUP($I1921,'Промокоды'!$E$2:$F$8,2,0),"")</f>
        <v/>
      </c>
      <c r="K1921" s="10" t="str">
        <f>IFNA(VLOOKUP($H1921,'Промокоды'!$A$2:$C$115,3,0),"")</f>
        <v/>
      </c>
      <c r="L1921" s="13">
        <f t="shared" si="2"/>
        <v>0</v>
      </c>
      <c r="M1921" s="14">
        <v>3500.0</v>
      </c>
      <c r="N1921" s="14">
        <f t="shared" si="3"/>
        <v>3500</v>
      </c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  <c r="Z1921" s="9"/>
      <c r="AA1921" s="9"/>
      <c r="AB1921" s="9"/>
      <c r="AC1921" s="9"/>
    </row>
    <row r="1922" ht="15.75" customHeight="1">
      <c r="A1922" s="10">
        <v>1921.0</v>
      </c>
      <c r="B1922" s="10" t="s">
        <v>15</v>
      </c>
      <c r="C1922" s="10" t="str">
        <f>VLOOKUP($E1922,'Определяем вид'!$A$2:$B$16,2,0)</f>
        <v>Услуга</v>
      </c>
      <c r="D1922" s="10" t="s">
        <v>19</v>
      </c>
      <c r="E1922" s="10" t="s">
        <v>17</v>
      </c>
      <c r="F1922" s="11">
        <v>45723.0</v>
      </c>
      <c r="G1922" s="12">
        <f t="shared" si="1"/>
        <v>3</v>
      </c>
      <c r="H1922" s="10"/>
      <c r="I1922" s="10" t="str">
        <f>IFNA(VLOOKUP($H1922,'Промокоды'!$A$2:$B$115,2,0),"")</f>
        <v/>
      </c>
      <c r="J1922" s="10" t="str">
        <f>IFNA(VLOOKUP($I1922,'Промокоды'!$E$2:$F$8,2,0),"")</f>
        <v/>
      </c>
      <c r="K1922" s="10" t="str">
        <f>IFNA(VLOOKUP($H1922,'Промокоды'!$A$2:$C$115,3,0),"")</f>
        <v/>
      </c>
      <c r="L1922" s="13">
        <f t="shared" si="2"/>
        <v>0</v>
      </c>
      <c r="M1922" s="14">
        <v>4500.0</v>
      </c>
      <c r="N1922" s="14">
        <f t="shared" si="3"/>
        <v>4500</v>
      </c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  <c r="AA1922" s="9"/>
      <c r="AB1922" s="9"/>
      <c r="AC1922" s="9"/>
    </row>
    <row r="1923" ht="15.75" customHeight="1">
      <c r="A1923" s="10">
        <v>1922.0</v>
      </c>
      <c r="B1923" s="10" t="s">
        <v>25</v>
      </c>
      <c r="C1923" s="10" t="str">
        <f>VLOOKUP($E1923,'Определяем вид'!$A$2:$B$16,2,0)</f>
        <v>Товар</v>
      </c>
      <c r="D1923" s="10" t="s">
        <v>16</v>
      </c>
      <c r="E1923" s="10" t="s">
        <v>35</v>
      </c>
      <c r="F1923" s="11">
        <v>45723.0</v>
      </c>
      <c r="G1923" s="12">
        <f t="shared" si="1"/>
        <v>3</v>
      </c>
      <c r="H1923" s="10"/>
      <c r="I1923" s="10" t="str">
        <f>IFNA(VLOOKUP($H1923,'Промокоды'!$A$2:$B$115,2,0),"")</f>
        <v/>
      </c>
      <c r="J1923" s="10" t="str">
        <f>IFNA(VLOOKUP($I1923,'Промокоды'!$E$2:$F$8,2,0),"")</f>
        <v/>
      </c>
      <c r="K1923" s="10" t="str">
        <f>IFNA(VLOOKUP($H1923,'Промокоды'!$A$2:$C$115,3,0),"")</f>
        <v/>
      </c>
      <c r="L1923" s="13">
        <f t="shared" si="2"/>
        <v>0</v>
      </c>
      <c r="M1923" s="14">
        <v>500.0</v>
      </c>
      <c r="N1923" s="14">
        <f t="shared" si="3"/>
        <v>500</v>
      </c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  <c r="Z1923" s="9"/>
      <c r="AA1923" s="9"/>
      <c r="AB1923" s="9"/>
      <c r="AC1923" s="9"/>
    </row>
    <row r="1924" ht="15.75" customHeight="1">
      <c r="A1924" s="10">
        <v>1923.0</v>
      </c>
      <c r="B1924" s="10" t="s">
        <v>15</v>
      </c>
      <c r="C1924" s="10" t="str">
        <f>VLOOKUP($E1924,'Определяем вид'!$A$2:$B$16,2,0)</f>
        <v>Услуга</v>
      </c>
      <c r="D1924" s="10" t="s">
        <v>16</v>
      </c>
      <c r="E1924" s="10" t="s">
        <v>17</v>
      </c>
      <c r="F1924" s="11">
        <v>45723.0</v>
      </c>
      <c r="G1924" s="12">
        <f t="shared" si="1"/>
        <v>3</v>
      </c>
      <c r="H1924" s="10"/>
      <c r="I1924" s="10" t="str">
        <f>IFNA(VLOOKUP($H1924,'Промокоды'!$A$2:$B$115,2,0),"")</f>
        <v/>
      </c>
      <c r="J1924" s="10" t="str">
        <f>IFNA(VLOOKUP($I1924,'Промокоды'!$E$2:$F$8,2,0),"")</f>
        <v/>
      </c>
      <c r="K1924" s="10" t="str">
        <f>IFNA(VLOOKUP($H1924,'Промокоды'!$A$2:$C$115,3,0),"")</f>
        <v/>
      </c>
      <c r="L1924" s="13">
        <f t="shared" si="2"/>
        <v>0</v>
      </c>
      <c r="M1924" s="14">
        <v>4500.0</v>
      </c>
      <c r="N1924" s="14">
        <f t="shared" si="3"/>
        <v>4500</v>
      </c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  <c r="AA1924" s="9"/>
      <c r="AB1924" s="9"/>
      <c r="AC1924" s="9"/>
    </row>
    <row r="1925" ht="15.75" customHeight="1">
      <c r="A1925" s="10">
        <v>1924.0</v>
      </c>
      <c r="B1925" s="10" t="s">
        <v>15</v>
      </c>
      <c r="C1925" s="10" t="str">
        <f>VLOOKUP($E1925,'Определяем вид'!$A$2:$B$16,2,0)</f>
        <v>Услуга</v>
      </c>
      <c r="D1925" s="10" t="s">
        <v>16</v>
      </c>
      <c r="E1925" s="10" t="s">
        <v>17</v>
      </c>
      <c r="F1925" s="11">
        <v>45723.0</v>
      </c>
      <c r="G1925" s="12">
        <f t="shared" si="1"/>
        <v>3</v>
      </c>
      <c r="H1925" s="10"/>
      <c r="I1925" s="10" t="str">
        <f>IFNA(VLOOKUP($H1925,'Промокоды'!$A$2:$B$115,2,0),"")</f>
        <v/>
      </c>
      <c r="J1925" s="10" t="str">
        <f>IFNA(VLOOKUP($I1925,'Промокоды'!$E$2:$F$8,2,0),"")</f>
        <v/>
      </c>
      <c r="K1925" s="10" t="str">
        <f>IFNA(VLOOKUP($H1925,'Промокоды'!$A$2:$C$115,3,0),"")</f>
        <v/>
      </c>
      <c r="L1925" s="13">
        <f t="shared" si="2"/>
        <v>0</v>
      </c>
      <c r="M1925" s="14">
        <v>4500.0</v>
      </c>
      <c r="N1925" s="14">
        <f t="shared" si="3"/>
        <v>4500</v>
      </c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  <c r="Z1925" s="9"/>
      <c r="AA1925" s="9"/>
      <c r="AB1925" s="9"/>
      <c r="AC1925" s="9"/>
    </row>
    <row r="1926" ht="15.75" customHeight="1">
      <c r="A1926" s="10">
        <v>1925.0</v>
      </c>
      <c r="B1926" s="10" t="s">
        <v>15</v>
      </c>
      <c r="C1926" s="10" t="str">
        <f>VLOOKUP($E1926,'Определяем вид'!$A$2:$B$16,2,0)</f>
        <v>Товар</v>
      </c>
      <c r="D1926" s="10" t="s">
        <v>16</v>
      </c>
      <c r="E1926" s="10" t="s">
        <v>20</v>
      </c>
      <c r="F1926" s="11">
        <v>45723.0</v>
      </c>
      <c r="G1926" s="12">
        <f t="shared" si="1"/>
        <v>3</v>
      </c>
      <c r="H1926" s="10"/>
      <c r="I1926" s="10" t="str">
        <f>IFNA(VLOOKUP($H1926,'Промокоды'!$A$2:$B$115,2,0),"")</f>
        <v/>
      </c>
      <c r="J1926" s="10" t="str">
        <f>IFNA(VLOOKUP($I1926,'Промокоды'!$E$2:$F$8,2,0),"")</f>
        <v/>
      </c>
      <c r="K1926" s="10" t="str">
        <f>IFNA(VLOOKUP($H1926,'Промокоды'!$A$2:$C$115,3,0),"")</f>
        <v/>
      </c>
      <c r="L1926" s="13">
        <f t="shared" si="2"/>
        <v>0</v>
      </c>
      <c r="M1926" s="14">
        <v>500.0</v>
      </c>
      <c r="N1926" s="14">
        <f t="shared" si="3"/>
        <v>500</v>
      </c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  <c r="AA1926" s="9"/>
      <c r="AB1926" s="9"/>
      <c r="AC1926" s="9"/>
    </row>
    <row r="1927" ht="15.75" customHeight="1">
      <c r="A1927" s="10">
        <v>1926.0</v>
      </c>
      <c r="B1927" s="10" t="s">
        <v>15</v>
      </c>
      <c r="C1927" s="10" t="str">
        <f>VLOOKUP($E1927,'Определяем вид'!$A$2:$B$16,2,0)</f>
        <v>Услуга</v>
      </c>
      <c r="D1927" s="10" t="s">
        <v>16</v>
      </c>
      <c r="E1927" s="10" t="s">
        <v>18</v>
      </c>
      <c r="F1927" s="11">
        <v>45723.0</v>
      </c>
      <c r="G1927" s="12">
        <f t="shared" si="1"/>
        <v>3</v>
      </c>
      <c r="H1927" s="10"/>
      <c r="I1927" s="10" t="str">
        <f>IFNA(VLOOKUP($H1927,'Промокоды'!$A$2:$B$115,2,0),"")</f>
        <v/>
      </c>
      <c r="J1927" s="10" t="str">
        <f>IFNA(VLOOKUP($I1927,'Промокоды'!$E$2:$F$8,2,0),"")</f>
        <v/>
      </c>
      <c r="K1927" s="10" t="str">
        <f>IFNA(VLOOKUP($H1927,'Промокоды'!$A$2:$C$115,3,0),"")</f>
        <v/>
      </c>
      <c r="L1927" s="13">
        <f t="shared" si="2"/>
        <v>0</v>
      </c>
      <c r="M1927" s="14">
        <v>3500.0</v>
      </c>
      <c r="N1927" s="14">
        <f t="shared" si="3"/>
        <v>3500</v>
      </c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  <c r="Z1927" s="9"/>
      <c r="AA1927" s="9"/>
      <c r="AB1927" s="9"/>
      <c r="AC1927" s="9"/>
    </row>
    <row r="1928" ht="15.75" customHeight="1">
      <c r="A1928" s="10">
        <v>1927.0</v>
      </c>
      <c r="B1928" s="10" t="s">
        <v>15</v>
      </c>
      <c r="C1928" s="10" t="str">
        <f>VLOOKUP($E1928,'Определяем вид'!$A$2:$B$16,2,0)</f>
        <v>Услуга</v>
      </c>
      <c r="D1928" s="10" t="s">
        <v>16</v>
      </c>
      <c r="E1928" s="10" t="s">
        <v>18</v>
      </c>
      <c r="F1928" s="11">
        <v>45723.0</v>
      </c>
      <c r="G1928" s="12">
        <f t="shared" si="1"/>
        <v>3</v>
      </c>
      <c r="H1928" s="10"/>
      <c r="I1928" s="10" t="str">
        <f>IFNA(VLOOKUP($H1928,'Промокоды'!$A$2:$B$115,2,0),"")</f>
        <v/>
      </c>
      <c r="J1928" s="10" t="str">
        <f>IFNA(VLOOKUP($I1928,'Промокоды'!$E$2:$F$8,2,0),"")</f>
        <v/>
      </c>
      <c r="K1928" s="10" t="str">
        <f>IFNA(VLOOKUP($H1928,'Промокоды'!$A$2:$C$115,3,0),"")</f>
        <v/>
      </c>
      <c r="L1928" s="13">
        <f t="shared" si="2"/>
        <v>0</v>
      </c>
      <c r="M1928" s="14">
        <v>3500.0</v>
      </c>
      <c r="N1928" s="14">
        <f t="shared" si="3"/>
        <v>3500</v>
      </c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  <c r="AA1928" s="9"/>
      <c r="AB1928" s="9"/>
      <c r="AC1928" s="9"/>
    </row>
    <row r="1929" ht="15.75" customHeight="1">
      <c r="A1929" s="10">
        <v>1928.0</v>
      </c>
      <c r="B1929" s="10" t="s">
        <v>15</v>
      </c>
      <c r="C1929" s="10" t="str">
        <f>VLOOKUP($E1929,'Определяем вид'!$A$2:$B$16,2,0)</f>
        <v>Товар</v>
      </c>
      <c r="D1929" s="10" t="s">
        <v>16</v>
      </c>
      <c r="E1929" s="10" t="s">
        <v>20</v>
      </c>
      <c r="F1929" s="11">
        <v>45723.0</v>
      </c>
      <c r="G1929" s="12">
        <f t="shared" si="1"/>
        <v>3</v>
      </c>
      <c r="H1929" s="10"/>
      <c r="I1929" s="10" t="str">
        <f>IFNA(VLOOKUP($H1929,'Промокоды'!$A$2:$B$115,2,0),"")</f>
        <v/>
      </c>
      <c r="J1929" s="10" t="str">
        <f>IFNA(VLOOKUP($I1929,'Промокоды'!$E$2:$F$8,2,0),"")</f>
        <v/>
      </c>
      <c r="K1929" s="10" t="str">
        <f>IFNA(VLOOKUP($H1929,'Промокоды'!$A$2:$C$115,3,0),"")</f>
        <v/>
      </c>
      <c r="L1929" s="13">
        <f t="shared" si="2"/>
        <v>0</v>
      </c>
      <c r="M1929" s="14">
        <v>500.0</v>
      </c>
      <c r="N1929" s="14">
        <f t="shared" si="3"/>
        <v>500</v>
      </c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  <c r="Z1929" s="9"/>
      <c r="AA1929" s="9"/>
      <c r="AB1929" s="9"/>
      <c r="AC1929" s="9"/>
    </row>
    <row r="1930" ht="15.75" customHeight="1">
      <c r="A1930" s="10">
        <v>1929.0</v>
      </c>
      <c r="B1930" s="10" t="s">
        <v>15</v>
      </c>
      <c r="C1930" s="10" t="str">
        <f>VLOOKUP($E1930,'Определяем вид'!$A$2:$B$16,2,0)</f>
        <v>Услуга</v>
      </c>
      <c r="D1930" s="10" t="s">
        <v>19</v>
      </c>
      <c r="E1930" s="10" t="s">
        <v>17</v>
      </c>
      <c r="F1930" s="11">
        <v>45723.0</v>
      </c>
      <c r="G1930" s="12">
        <f t="shared" si="1"/>
        <v>3</v>
      </c>
      <c r="H1930" s="10"/>
      <c r="I1930" s="10" t="str">
        <f>IFNA(VLOOKUP($H1930,'Промокоды'!$A$2:$B$115,2,0),"")</f>
        <v/>
      </c>
      <c r="J1930" s="10" t="str">
        <f>IFNA(VLOOKUP($I1930,'Промокоды'!$E$2:$F$8,2,0),"")</f>
        <v/>
      </c>
      <c r="K1930" s="10" t="str">
        <f>IFNA(VLOOKUP($H1930,'Промокоды'!$A$2:$C$115,3,0),"")</f>
        <v/>
      </c>
      <c r="L1930" s="13">
        <f t="shared" si="2"/>
        <v>0</v>
      </c>
      <c r="M1930" s="14">
        <v>4500.0</v>
      </c>
      <c r="N1930" s="14">
        <f t="shared" si="3"/>
        <v>4500</v>
      </c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  <c r="AA1930" s="9"/>
      <c r="AB1930" s="9"/>
      <c r="AC1930" s="9"/>
    </row>
    <row r="1931" ht="15.75" customHeight="1">
      <c r="A1931" s="10">
        <v>1930.0</v>
      </c>
      <c r="B1931" s="10" t="s">
        <v>25</v>
      </c>
      <c r="C1931" s="10" t="str">
        <f>VLOOKUP($E1931,'Определяем вид'!$A$2:$B$16,2,0)</f>
        <v>Товар</v>
      </c>
      <c r="D1931" s="10" t="s">
        <v>16</v>
      </c>
      <c r="E1931" s="10" t="s">
        <v>33</v>
      </c>
      <c r="F1931" s="11">
        <v>45723.0</v>
      </c>
      <c r="G1931" s="12">
        <f t="shared" si="1"/>
        <v>3</v>
      </c>
      <c r="H1931" s="10"/>
      <c r="I1931" s="10" t="str">
        <f>IFNA(VLOOKUP($H1931,'Промокоды'!$A$2:$B$115,2,0),"")</f>
        <v/>
      </c>
      <c r="J1931" s="10" t="str">
        <f>IFNA(VLOOKUP($I1931,'Промокоды'!$E$2:$F$8,2,0),"")</f>
        <v/>
      </c>
      <c r="K1931" s="10" t="str">
        <f>IFNA(VLOOKUP($H1931,'Промокоды'!$A$2:$C$115,3,0),"")</f>
        <v/>
      </c>
      <c r="L1931" s="13">
        <f t="shared" si="2"/>
        <v>0</v>
      </c>
      <c r="M1931" s="14">
        <v>1000.0</v>
      </c>
      <c r="N1931" s="14">
        <f t="shared" si="3"/>
        <v>1000</v>
      </c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</row>
    <row r="1932" ht="15.75" customHeight="1">
      <c r="A1932" s="10">
        <v>1931.0</v>
      </c>
      <c r="B1932" s="10" t="s">
        <v>15</v>
      </c>
      <c r="C1932" s="10" t="str">
        <f>VLOOKUP($E1932,'Определяем вид'!$A$2:$B$16,2,0)</f>
        <v>Услуга</v>
      </c>
      <c r="D1932" s="10" t="s">
        <v>16</v>
      </c>
      <c r="E1932" s="10" t="s">
        <v>17</v>
      </c>
      <c r="F1932" s="11">
        <v>45723.0</v>
      </c>
      <c r="G1932" s="12">
        <f t="shared" si="1"/>
        <v>3</v>
      </c>
      <c r="H1932" s="10"/>
      <c r="I1932" s="10" t="str">
        <f>IFNA(VLOOKUP($H1932,'Промокоды'!$A$2:$B$115,2,0),"")</f>
        <v/>
      </c>
      <c r="J1932" s="10" t="str">
        <f>IFNA(VLOOKUP($I1932,'Промокоды'!$E$2:$F$8,2,0),"")</f>
        <v/>
      </c>
      <c r="K1932" s="10" t="str">
        <f>IFNA(VLOOKUP($H1932,'Промокоды'!$A$2:$C$115,3,0),"")</f>
        <v/>
      </c>
      <c r="L1932" s="13">
        <f t="shared" si="2"/>
        <v>0</v>
      </c>
      <c r="M1932" s="14">
        <v>4500.0</v>
      </c>
      <c r="N1932" s="14">
        <f t="shared" si="3"/>
        <v>4500</v>
      </c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  <c r="AA1932" s="9"/>
      <c r="AB1932" s="9"/>
      <c r="AC1932" s="9"/>
    </row>
    <row r="1933" ht="15.75" customHeight="1">
      <c r="A1933" s="10">
        <v>1932.0</v>
      </c>
      <c r="B1933" s="10" t="s">
        <v>15</v>
      </c>
      <c r="C1933" s="10" t="str">
        <f>VLOOKUP($E1933,'Определяем вид'!$A$2:$B$16,2,0)</f>
        <v>Услуга</v>
      </c>
      <c r="D1933" s="10" t="s">
        <v>16</v>
      </c>
      <c r="E1933" s="10" t="s">
        <v>18</v>
      </c>
      <c r="F1933" s="11">
        <v>45723.0</v>
      </c>
      <c r="G1933" s="12">
        <f t="shared" si="1"/>
        <v>3</v>
      </c>
      <c r="H1933" s="10"/>
      <c r="I1933" s="10" t="str">
        <f>IFNA(VLOOKUP($H1933,'Промокоды'!$A$2:$B$115,2,0),"")</f>
        <v/>
      </c>
      <c r="J1933" s="10" t="str">
        <f>IFNA(VLOOKUP($I1933,'Промокоды'!$E$2:$F$8,2,0),"")</f>
        <v/>
      </c>
      <c r="K1933" s="10" t="str">
        <f>IFNA(VLOOKUP($H1933,'Промокоды'!$A$2:$C$115,3,0),"")</f>
        <v/>
      </c>
      <c r="L1933" s="13">
        <f t="shared" si="2"/>
        <v>0</v>
      </c>
      <c r="M1933" s="14">
        <v>3500.0</v>
      </c>
      <c r="N1933" s="14">
        <f t="shared" si="3"/>
        <v>3500</v>
      </c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  <c r="Z1933" s="9"/>
      <c r="AA1933" s="9"/>
      <c r="AB1933" s="9"/>
      <c r="AC1933" s="9"/>
    </row>
    <row r="1934" ht="15.75" customHeight="1">
      <c r="A1934" s="10">
        <v>1933.0</v>
      </c>
      <c r="B1934" s="10" t="s">
        <v>25</v>
      </c>
      <c r="C1934" s="10" t="str">
        <f>VLOOKUP($E1934,'Определяем вид'!$A$2:$B$16,2,0)</f>
        <v>Товар</v>
      </c>
      <c r="D1934" s="10" t="s">
        <v>16</v>
      </c>
      <c r="E1934" s="10" t="s">
        <v>30</v>
      </c>
      <c r="F1934" s="11">
        <v>45723.0</v>
      </c>
      <c r="G1934" s="12">
        <f t="shared" si="1"/>
        <v>3</v>
      </c>
      <c r="H1934" s="10"/>
      <c r="I1934" s="10" t="str">
        <f>IFNA(VLOOKUP($H1934,'Промокоды'!$A$2:$B$115,2,0),"")</f>
        <v/>
      </c>
      <c r="J1934" s="10" t="str">
        <f>IFNA(VLOOKUP($I1934,'Промокоды'!$E$2:$F$8,2,0),"")</f>
        <v/>
      </c>
      <c r="K1934" s="10" t="str">
        <f>IFNA(VLOOKUP($H1934,'Промокоды'!$A$2:$C$115,3,0),"")</f>
        <v/>
      </c>
      <c r="L1934" s="13">
        <f t="shared" si="2"/>
        <v>0</v>
      </c>
      <c r="M1934" s="14">
        <v>300.0</v>
      </c>
      <c r="N1934" s="14">
        <f t="shared" si="3"/>
        <v>300</v>
      </c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  <c r="AA1934" s="9"/>
      <c r="AB1934" s="9"/>
      <c r="AC1934" s="9"/>
    </row>
    <row r="1935" ht="15.75" customHeight="1">
      <c r="A1935" s="10">
        <v>1934.0</v>
      </c>
      <c r="B1935" s="10" t="s">
        <v>15</v>
      </c>
      <c r="C1935" s="10" t="str">
        <f>VLOOKUP($E1935,'Определяем вид'!$A$2:$B$16,2,0)</f>
        <v>Услуга</v>
      </c>
      <c r="D1935" s="10" t="s">
        <v>16</v>
      </c>
      <c r="E1935" s="10" t="s">
        <v>17</v>
      </c>
      <c r="F1935" s="11">
        <v>45723.0</v>
      </c>
      <c r="G1935" s="12">
        <f t="shared" si="1"/>
        <v>3</v>
      </c>
      <c r="H1935" s="10"/>
      <c r="I1935" s="10" t="str">
        <f>IFNA(VLOOKUP($H1935,'Промокоды'!$A$2:$B$115,2,0),"")</f>
        <v/>
      </c>
      <c r="J1935" s="10" t="str">
        <f>IFNA(VLOOKUP($I1935,'Промокоды'!$E$2:$F$8,2,0),"")</f>
        <v/>
      </c>
      <c r="K1935" s="10" t="str">
        <f>IFNA(VLOOKUP($H1935,'Промокоды'!$A$2:$C$115,3,0),"")</f>
        <v/>
      </c>
      <c r="L1935" s="13">
        <f t="shared" si="2"/>
        <v>0</v>
      </c>
      <c r="M1935" s="14">
        <v>4500.0</v>
      </c>
      <c r="N1935" s="14">
        <f t="shared" si="3"/>
        <v>4500</v>
      </c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  <c r="Z1935" s="9"/>
      <c r="AA1935" s="9"/>
      <c r="AB1935" s="9"/>
      <c r="AC1935" s="9"/>
    </row>
    <row r="1936" ht="15.75" customHeight="1">
      <c r="A1936" s="10">
        <v>1935.0</v>
      </c>
      <c r="B1936" s="10" t="s">
        <v>15</v>
      </c>
      <c r="C1936" s="10" t="str">
        <f>VLOOKUP($E1936,'Определяем вид'!$A$2:$B$16,2,0)</f>
        <v>Услуга</v>
      </c>
      <c r="D1936" s="10" t="s">
        <v>16</v>
      </c>
      <c r="E1936" s="10" t="s">
        <v>21</v>
      </c>
      <c r="F1936" s="11">
        <v>45723.0</v>
      </c>
      <c r="G1936" s="12">
        <f t="shared" si="1"/>
        <v>3</v>
      </c>
      <c r="H1936" s="10"/>
      <c r="I1936" s="10" t="str">
        <f>IFNA(VLOOKUP($H1936,'Промокоды'!$A$2:$B$115,2,0),"")</f>
        <v/>
      </c>
      <c r="J1936" s="10" t="str">
        <f>IFNA(VLOOKUP($I1936,'Промокоды'!$E$2:$F$8,2,0),"")</f>
        <v/>
      </c>
      <c r="K1936" s="10" t="str">
        <f>IFNA(VLOOKUP($H1936,'Промокоды'!$A$2:$C$115,3,0),"")</f>
        <v/>
      </c>
      <c r="L1936" s="13">
        <f t="shared" si="2"/>
        <v>0</v>
      </c>
      <c r="M1936" s="14">
        <v>5500.0</v>
      </c>
      <c r="N1936" s="14">
        <f t="shared" si="3"/>
        <v>5500</v>
      </c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  <c r="AA1936" s="9"/>
      <c r="AB1936" s="9"/>
      <c r="AC1936" s="9"/>
    </row>
    <row r="1937" ht="15.75" customHeight="1">
      <c r="A1937" s="10">
        <v>1936.0</v>
      </c>
      <c r="B1937" s="10" t="s">
        <v>15</v>
      </c>
      <c r="C1937" s="10" t="str">
        <f>VLOOKUP($E1937,'Определяем вид'!$A$2:$B$16,2,0)</f>
        <v>Услуга</v>
      </c>
      <c r="D1937" s="10" t="s">
        <v>16</v>
      </c>
      <c r="E1937" s="10" t="s">
        <v>21</v>
      </c>
      <c r="F1937" s="11">
        <v>45723.0</v>
      </c>
      <c r="G1937" s="12">
        <f t="shared" si="1"/>
        <v>3</v>
      </c>
      <c r="H1937" s="10"/>
      <c r="I1937" s="10" t="str">
        <f>IFNA(VLOOKUP($H1937,'Промокоды'!$A$2:$B$115,2,0),"")</f>
        <v/>
      </c>
      <c r="J1937" s="10" t="str">
        <f>IFNA(VLOOKUP($I1937,'Промокоды'!$E$2:$F$8,2,0),"")</f>
        <v/>
      </c>
      <c r="K1937" s="10" t="str">
        <f>IFNA(VLOOKUP($H1937,'Промокоды'!$A$2:$C$115,3,0),"")</f>
        <v/>
      </c>
      <c r="L1937" s="13">
        <f t="shared" si="2"/>
        <v>0</v>
      </c>
      <c r="M1937" s="14">
        <v>5500.0</v>
      </c>
      <c r="N1937" s="14">
        <f t="shared" si="3"/>
        <v>5500</v>
      </c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  <c r="Z1937" s="9"/>
      <c r="AA1937" s="9"/>
      <c r="AB1937" s="9"/>
      <c r="AC1937" s="9"/>
    </row>
    <row r="1938" ht="15.75" customHeight="1">
      <c r="A1938" s="10">
        <v>1937.0</v>
      </c>
      <c r="B1938" s="10" t="s">
        <v>15</v>
      </c>
      <c r="C1938" s="10" t="str">
        <f>VLOOKUP($E1938,'Определяем вид'!$A$2:$B$16,2,0)</f>
        <v>Услуга</v>
      </c>
      <c r="D1938" s="10" t="s">
        <v>19</v>
      </c>
      <c r="E1938" s="10" t="s">
        <v>21</v>
      </c>
      <c r="F1938" s="11">
        <v>45723.0</v>
      </c>
      <c r="G1938" s="12">
        <f t="shared" si="1"/>
        <v>3</v>
      </c>
      <c r="H1938" s="10"/>
      <c r="I1938" s="10" t="str">
        <f>IFNA(VLOOKUP($H1938,'Промокоды'!$A$2:$B$115,2,0),"")</f>
        <v/>
      </c>
      <c r="J1938" s="10" t="str">
        <f>IFNA(VLOOKUP($I1938,'Промокоды'!$E$2:$F$8,2,0),"")</f>
        <v/>
      </c>
      <c r="K1938" s="10" t="str">
        <f>IFNA(VLOOKUP($H1938,'Промокоды'!$A$2:$C$115,3,0),"")</f>
        <v/>
      </c>
      <c r="L1938" s="13">
        <f t="shared" si="2"/>
        <v>0</v>
      </c>
      <c r="M1938" s="14">
        <v>5500.0</v>
      </c>
      <c r="N1938" s="14">
        <f t="shared" si="3"/>
        <v>5500</v>
      </c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  <c r="AA1938" s="9"/>
      <c r="AB1938" s="9"/>
      <c r="AC1938" s="9"/>
    </row>
    <row r="1939" ht="15.75" customHeight="1">
      <c r="A1939" s="10">
        <v>1938.0</v>
      </c>
      <c r="B1939" s="10" t="s">
        <v>25</v>
      </c>
      <c r="C1939" s="10" t="str">
        <f>VLOOKUP($E1939,'Определяем вид'!$A$2:$B$16,2,0)</f>
        <v>Товар</v>
      </c>
      <c r="D1939" s="10" t="s">
        <v>16</v>
      </c>
      <c r="E1939" s="10" t="s">
        <v>33</v>
      </c>
      <c r="F1939" s="11">
        <v>45723.0</v>
      </c>
      <c r="G1939" s="12">
        <f t="shared" si="1"/>
        <v>3</v>
      </c>
      <c r="H1939" s="10"/>
      <c r="I1939" s="10" t="str">
        <f>IFNA(VLOOKUP($H1939,'Промокоды'!$A$2:$B$115,2,0),"")</f>
        <v/>
      </c>
      <c r="J1939" s="10" t="str">
        <f>IFNA(VLOOKUP($I1939,'Промокоды'!$E$2:$F$8,2,0),"")</f>
        <v/>
      </c>
      <c r="K1939" s="10" t="str">
        <f>IFNA(VLOOKUP($H1939,'Промокоды'!$A$2:$C$115,3,0),"")</f>
        <v/>
      </c>
      <c r="L1939" s="13">
        <f t="shared" si="2"/>
        <v>0</v>
      </c>
      <c r="M1939" s="14">
        <v>1000.0</v>
      </c>
      <c r="N1939" s="14">
        <f t="shared" si="3"/>
        <v>1000</v>
      </c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  <c r="Z1939" s="9"/>
      <c r="AA1939" s="9"/>
      <c r="AB1939" s="9"/>
      <c r="AC1939" s="9"/>
    </row>
    <row r="1940" ht="15.75" customHeight="1">
      <c r="A1940" s="10">
        <v>1939.0</v>
      </c>
      <c r="B1940" s="10" t="s">
        <v>15</v>
      </c>
      <c r="C1940" s="10" t="str">
        <f>VLOOKUP($E1940,'Определяем вид'!$A$2:$B$16,2,0)</f>
        <v>Услуга</v>
      </c>
      <c r="D1940" s="10" t="s">
        <v>16</v>
      </c>
      <c r="E1940" s="10" t="s">
        <v>21</v>
      </c>
      <c r="F1940" s="11">
        <v>45723.0</v>
      </c>
      <c r="G1940" s="12">
        <f t="shared" si="1"/>
        <v>3</v>
      </c>
      <c r="H1940" s="10"/>
      <c r="I1940" s="10" t="str">
        <f>IFNA(VLOOKUP($H1940,'Промокоды'!$A$2:$B$115,2,0),"")</f>
        <v/>
      </c>
      <c r="J1940" s="10" t="str">
        <f>IFNA(VLOOKUP($I1940,'Промокоды'!$E$2:$F$8,2,0),"")</f>
        <v/>
      </c>
      <c r="K1940" s="10" t="str">
        <f>IFNA(VLOOKUP($H1940,'Промокоды'!$A$2:$C$115,3,0),"")</f>
        <v/>
      </c>
      <c r="L1940" s="13">
        <f t="shared" si="2"/>
        <v>0</v>
      </c>
      <c r="M1940" s="14">
        <v>5500.0</v>
      </c>
      <c r="N1940" s="14">
        <f t="shared" si="3"/>
        <v>5500</v>
      </c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  <c r="AA1940" s="9"/>
      <c r="AB1940" s="9"/>
      <c r="AC1940" s="9"/>
    </row>
    <row r="1941" ht="15.75" customHeight="1">
      <c r="A1941" s="10">
        <v>1940.0</v>
      </c>
      <c r="B1941" s="10" t="s">
        <v>15</v>
      </c>
      <c r="C1941" s="10" t="str">
        <f>VLOOKUP($E1941,'Определяем вид'!$A$2:$B$16,2,0)</f>
        <v>Услуга</v>
      </c>
      <c r="D1941" s="10" t="s">
        <v>16</v>
      </c>
      <c r="E1941" s="10" t="s">
        <v>17</v>
      </c>
      <c r="F1941" s="11">
        <v>45723.0</v>
      </c>
      <c r="G1941" s="12">
        <f t="shared" si="1"/>
        <v>3</v>
      </c>
      <c r="H1941" s="10"/>
      <c r="I1941" s="10" t="str">
        <f>IFNA(VLOOKUP($H1941,'Промокоды'!$A$2:$B$115,2,0),"")</f>
        <v/>
      </c>
      <c r="J1941" s="10" t="str">
        <f>IFNA(VLOOKUP($I1941,'Промокоды'!$E$2:$F$8,2,0),"")</f>
        <v/>
      </c>
      <c r="K1941" s="10" t="str">
        <f>IFNA(VLOOKUP($H1941,'Промокоды'!$A$2:$C$115,3,0),"")</f>
        <v/>
      </c>
      <c r="L1941" s="13">
        <f t="shared" si="2"/>
        <v>0</v>
      </c>
      <c r="M1941" s="14">
        <v>4500.0</v>
      </c>
      <c r="N1941" s="14">
        <f t="shared" si="3"/>
        <v>4500</v>
      </c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  <c r="Z1941" s="9"/>
      <c r="AA1941" s="9"/>
      <c r="AB1941" s="9"/>
      <c r="AC1941" s="9"/>
    </row>
    <row r="1942" ht="15.75" customHeight="1">
      <c r="A1942" s="10">
        <v>1941.0</v>
      </c>
      <c r="B1942" s="10" t="s">
        <v>15</v>
      </c>
      <c r="C1942" s="10" t="str">
        <f>VLOOKUP($E1942,'Определяем вид'!$A$2:$B$16,2,0)</f>
        <v>Услуга</v>
      </c>
      <c r="D1942" s="10" t="s">
        <v>19</v>
      </c>
      <c r="E1942" s="10" t="s">
        <v>17</v>
      </c>
      <c r="F1942" s="11">
        <v>45723.0</v>
      </c>
      <c r="G1942" s="12">
        <f t="shared" si="1"/>
        <v>3</v>
      </c>
      <c r="H1942" s="10"/>
      <c r="I1942" s="10" t="str">
        <f>IFNA(VLOOKUP($H1942,'Промокоды'!$A$2:$B$115,2,0),"")</f>
        <v/>
      </c>
      <c r="J1942" s="10" t="str">
        <f>IFNA(VLOOKUP($I1942,'Промокоды'!$E$2:$F$8,2,0),"")</f>
        <v/>
      </c>
      <c r="K1942" s="10" t="str">
        <f>IFNA(VLOOKUP($H1942,'Промокоды'!$A$2:$C$115,3,0),"")</f>
        <v/>
      </c>
      <c r="L1942" s="13">
        <f t="shared" si="2"/>
        <v>0</v>
      </c>
      <c r="M1942" s="14">
        <v>4500.0</v>
      </c>
      <c r="N1942" s="14">
        <f t="shared" si="3"/>
        <v>4500</v>
      </c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  <c r="AA1942" s="9"/>
      <c r="AB1942" s="9"/>
      <c r="AC1942" s="9"/>
    </row>
    <row r="1943" ht="15.75" customHeight="1">
      <c r="A1943" s="10">
        <v>1942.0</v>
      </c>
      <c r="B1943" s="10" t="s">
        <v>15</v>
      </c>
      <c r="C1943" s="10" t="str">
        <f>VLOOKUP($E1943,'Определяем вид'!$A$2:$B$16,2,0)</f>
        <v>Товар</v>
      </c>
      <c r="D1943" s="10" t="s">
        <v>16</v>
      </c>
      <c r="E1943" s="10" t="s">
        <v>23</v>
      </c>
      <c r="F1943" s="11">
        <v>45723.0</v>
      </c>
      <c r="G1943" s="12">
        <f t="shared" si="1"/>
        <v>3</v>
      </c>
      <c r="H1943" s="10"/>
      <c r="I1943" s="10" t="str">
        <f>IFNA(VLOOKUP($H1943,'Промокоды'!$A$2:$B$115,2,0),"")</f>
        <v/>
      </c>
      <c r="J1943" s="10" t="str">
        <f>IFNA(VLOOKUP($I1943,'Промокоды'!$E$2:$F$8,2,0),"")</f>
        <v/>
      </c>
      <c r="K1943" s="10" t="str">
        <f>IFNA(VLOOKUP($H1943,'Промокоды'!$A$2:$C$115,3,0),"")</f>
        <v/>
      </c>
      <c r="L1943" s="13">
        <f t="shared" si="2"/>
        <v>0</v>
      </c>
      <c r="M1943" s="14">
        <v>1000.0</v>
      </c>
      <c r="N1943" s="14">
        <f t="shared" si="3"/>
        <v>1000</v>
      </c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  <c r="Z1943" s="9"/>
      <c r="AA1943" s="9"/>
      <c r="AB1943" s="9"/>
      <c r="AC1943" s="9"/>
    </row>
    <row r="1944" ht="15.75" customHeight="1">
      <c r="A1944" s="10">
        <v>1943.0</v>
      </c>
      <c r="B1944" s="10" t="s">
        <v>15</v>
      </c>
      <c r="C1944" s="10" t="str">
        <f>VLOOKUP($E1944,'Определяем вид'!$A$2:$B$16,2,0)</f>
        <v>Товар</v>
      </c>
      <c r="D1944" s="10" t="s">
        <v>16</v>
      </c>
      <c r="E1944" s="10" t="s">
        <v>20</v>
      </c>
      <c r="F1944" s="11">
        <v>45723.0</v>
      </c>
      <c r="G1944" s="12">
        <f t="shared" si="1"/>
        <v>3</v>
      </c>
      <c r="H1944" s="10"/>
      <c r="I1944" s="10" t="str">
        <f>IFNA(VLOOKUP($H1944,'Промокоды'!$A$2:$B$115,2,0),"")</f>
        <v/>
      </c>
      <c r="J1944" s="10" t="str">
        <f>IFNA(VLOOKUP($I1944,'Промокоды'!$E$2:$F$8,2,0),"")</f>
        <v/>
      </c>
      <c r="K1944" s="10" t="str">
        <f>IFNA(VLOOKUP($H1944,'Промокоды'!$A$2:$C$115,3,0),"")</f>
        <v/>
      </c>
      <c r="L1944" s="13">
        <f t="shared" si="2"/>
        <v>0</v>
      </c>
      <c r="M1944" s="14">
        <v>500.0</v>
      </c>
      <c r="N1944" s="14">
        <f t="shared" si="3"/>
        <v>500</v>
      </c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  <c r="AA1944" s="9"/>
      <c r="AB1944" s="9"/>
      <c r="AC1944" s="9"/>
    </row>
    <row r="1945" ht="15.75" customHeight="1">
      <c r="A1945" s="10">
        <v>1944.0</v>
      </c>
      <c r="B1945" s="10" t="s">
        <v>15</v>
      </c>
      <c r="C1945" s="10" t="str">
        <f>VLOOKUP($E1945,'Определяем вид'!$A$2:$B$16,2,0)</f>
        <v>Услуга</v>
      </c>
      <c r="D1945" s="10" t="s">
        <v>16</v>
      </c>
      <c r="E1945" s="10" t="s">
        <v>21</v>
      </c>
      <c r="F1945" s="11">
        <v>45723.0</v>
      </c>
      <c r="G1945" s="12">
        <f t="shared" si="1"/>
        <v>3</v>
      </c>
      <c r="H1945" s="10"/>
      <c r="I1945" s="10" t="str">
        <f>IFNA(VLOOKUP($H1945,'Промокоды'!$A$2:$B$115,2,0),"")</f>
        <v/>
      </c>
      <c r="J1945" s="10" t="str">
        <f>IFNA(VLOOKUP($I1945,'Промокоды'!$E$2:$F$8,2,0),"")</f>
        <v/>
      </c>
      <c r="K1945" s="10" t="str">
        <f>IFNA(VLOOKUP($H1945,'Промокоды'!$A$2:$C$115,3,0),"")</f>
        <v/>
      </c>
      <c r="L1945" s="13">
        <f t="shared" si="2"/>
        <v>0</v>
      </c>
      <c r="M1945" s="14">
        <v>5500.0</v>
      </c>
      <c r="N1945" s="14">
        <f t="shared" si="3"/>
        <v>5500</v>
      </c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  <c r="Z1945" s="9"/>
      <c r="AA1945" s="9"/>
      <c r="AB1945" s="9"/>
      <c r="AC1945" s="9"/>
    </row>
    <row r="1946" ht="15.75" customHeight="1">
      <c r="A1946" s="10">
        <v>1945.0</v>
      </c>
      <c r="B1946" s="10" t="s">
        <v>15</v>
      </c>
      <c r="C1946" s="10" t="str">
        <f>VLOOKUP($E1946,'Определяем вид'!$A$2:$B$16,2,0)</f>
        <v>Товар</v>
      </c>
      <c r="D1946" s="10" t="s">
        <v>16</v>
      </c>
      <c r="E1946" s="10" t="s">
        <v>28</v>
      </c>
      <c r="F1946" s="11">
        <v>45723.0</v>
      </c>
      <c r="G1946" s="12">
        <f t="shared" si="1"/>
        <v>3</v>
      </c>
      <c r="H1946" s="10"/>
      <c r="I1946" s="10" t="str">
        <f>IFNA(VLOOKUP($H1946,'Промокоды'!$A$2:$B$115,2,0),"")</f>
        <v/>
      </c>
      <c r="J1946" s="10" t="str">
        <f>IFNA(VLOOKUP($I1946,'Промокоды'!$E$2:$F$8,2,0),"")</f>
        <v/>
      </c>
      <c r="K1946" s="10" t="str">
        <f>IFNA(VLOOKUP($H1946,'Промокоды'!$A$2:$C$115,3,0),"")</f>
        <v/>
      </c>
      <c r="L1946" s="13">
        <f t="shared" si="2"/>
        <v>0</v>
      </c>
      <c r="M1946" s="14">
        <v>300.0</v>
      </c>
      <c r="N1946" s="14">
        <f t="shared" si="3"/>
        <v>300</v>
      </c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  <c r="AA1946" s="9"/>
      <c r="AB1946" s="9"/>
      <c r="AC1946" s="9"/>
    </row>
    <row r="1947" ht="15.75" customHeight="1">
      <c r="A1947" s="10">
        <v>1946.0</v>
      </c>
      <c r="B1947" s="10" t="s">
        <v>15</v>
      </c>
      <c r="C1947" s="10" t="str">
        <f>VLOOKUP($E1947,'Определяем вид'!$A$2:$B$16,2,0)</f>
        <v>Товар</v>
      </c>
      <c r="D1947" s="10" t="s">
        <v>16</v>
      </c>
      <c r="E1947" s="10" t="s">
        <v>23</v>
      </c>
      <c r="F1947" s="11">
        <v>45723.0</v>
      </c>
      <c r="G1947" s="12">
        <f t="shared" si="1"/>
        <v>3</v>
      </c>
      <c r="H1947" s="10"/>
      <c r="I1947" s="10" t="str">
        <f>IFNA(VLOOKUP($H1947,'Промокоды'!$A$2:$B$115,2,0),"")</f>
        <v/>
      </c>
      <c r="J1947" s="10" t="str">
        <f>IFNA(VLOOKUP($I1947,'Промокоды'!$E$2:$F$8,2,0),"")</f>
        <v/>
      </c>
      <c r="K1947" s="10" t="str">
        <f>IFNA(VLOOKUP($H1947,'Промокоды'!$A$2:$C$115,3,0),"")</f>
        <v/>
      </c>
      <c r="L1947" s="13">
        <f t="shared" si="2"/>
        <v>0</v>
      </c>
      <c r="M1947" s="14">
        <v>1000.0</v>
      </c>
      <c r="N1947" s="14">
        <f t="shared" si="3"/>
        <v>1000</v>
      </c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  <c r="Z1947" s="9"/>
      <c r="AA1947" s="9"/>
      <c r="AB1947" s="9"/>
      <c r="AC1947" s="9"/>
    </row>
    <row r="1948" ht="15.75" customHeight="1">
      <c r="A1948" s="10">
        <v>1947.0</v>
      </c>
      <c r="B1948" s="10" t="s">
        <v>15</v>
      </c>
      <c r="C1948" s="10" t="str">
        <f>VLOOKUP($E1948,'Определяем вид'!$A$2:$B$16,2,0)</f>
        <v>Услуга</v>
      </c>
      <c r="D1948" s="10" t="s">
        <v>16</v>
      </c>
      <c r="E1948" s="10" t="s">
        <v>18</v>
      </c>
      <c r="F1948" s="11">
        <v>45723.0</v>
      </c>
      <c r="G1948" s="12">
        <f t="shared" si="1"/>
        <v>3</v>
      </c>
      <c r="H1948" s="10"/>
      <c r="I1948" s="10" t="str">
        <f>IFNA(VLOOKUP($H1948,'Промокоды'!$A$2:$B$115,2,0),"")</f>
        <v/>
      </c>
      <c r="J1948" s="10" t="str">
        <f>IFNA(VLOOKUP($I1948,'Промокоды'!$E$2:$F$8,2,0),"")</f>
        <v/>
      </c>
      <c r="K1948" s="10" t="str">
        <f>IFNA(VLOOKUP($H1948,'Промокоды'!$A$2:$C$115,3,0),"")</f>
        <v/>
      </c>
      <c r="L1948" s="13">
        <f t="shared" si="2"/>
        <v>0</v>
      </c>
      <c r="M1948" s="14">
        <v>3500.0</v>
      </c>
      <c r="N1948" s="14">
        <f t="shared" si="3"/>
        <v>3500</v>
      </c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  <c r="AA1948" s="9"/>
      <c r="AB1948" s="9"/>
      <c r="AC1948" s="9"/>
    </row>
    <row r="1949" ht="15.75" customHeight="1">
      <c r="A1949" s="10">
        <v>1948.0</v>
      </c>
      <c r="B1949" s="10" t="s">
        <v>15</v>
      </c>
      <c r="C1949" s="10" t="str">
        <f>VLOOKUP($E1949,'Определяем вид'!$A$2:$B$16,2,0)</f>
        <v>Товар</v>
      </c>
      <c r="D1949" s="10" t="s">
        <v>16</v>
      </c>
      <c r="E1949" s="10" t="s">
        <v>23</v>
      </c>
      <c r="F1949" s="11">
        <v>45724.0</v>
      </c>
      <c r="G1949" s="12">
        <f t="shared" si="1"/>
        <v>3</v>
      </c>
      <c r="H1949" s="10"/>
      <c r="I1949" s="10" t="str">
        <f>IFNA(VLOOKUP($H1949,'Промокоды'!$A$2:$B$115,2,0),"")</f>
        <v/>
      </c>
      <c r="J1949" s="10" t="str">
        <f>IFNA(VLOOKUP($I1949,'Промокоды'!$E$2:$F$8,2,0),"")</f>
        <v/>
      </c>
      <c r="K1949" s="10" t="str">
        <f>IFNA(VLOOKUP($H1949,'Промокоды'!$A$2:$C$115,3,0),"")</f>
        <v/>
      </c>
      <c r="L1949" s="13">
        <f t="shared" si="2"/>
        <v>0</v>
      </c>
      <c r="M1949" s="14">
        <v>1000.0</v>
      </c>
      <c r="N1949" s="14">
        <f t="shared" si="3"/>
        <v>1000</v>
      </c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  <c r="Z1949" s="9"/>
      <c r="AA1949" s="9"/>
      <c r="AB1949" s="9"/>
      <c r="AC1949" s="9"/>
    </row>
    <row r="1950" ht="15.75" customHeight="1">
      <c r="A1950" s="10">
        <v>1949.0</v>
      </c>
      <c r="B1950" s="10" t="s">
        <v>15</v>
      </c>
      <c r="C1950" s="10" t="str">
        <f>VLOOKUP($E1950,'Определяем вид'!$A$2:$B$16,2,0)</f>
        <v>Услуга</v>
      </c>
      <c r="D1950" s="10" t="s">
        <v>16</v>
      </c>
      <c r="E1950" s="10" t="s">
        <v>21</v>
      </c>
      <c r="F1950" s="11">
        <v>45724.0</v>
      </c>
      <c r="G1950" s="12">
        <f t="shared" si="1"/>
        <v>3</v>
      </c>
      <c r="H1950" s="10"/>
      <c r="I1950" s="10" t="str">
        <f>IFNA(VLOOKUP($H1950,'Промокоды'!$A$2:$B$115,2,0),"")</f>
        <v/>
      </c>
      <c r="J1950" s="10" t="str">
        <f>IFNA(VLOOKUP($I1950,'Промокоды'!$E$2:$F$8,2,0),"")</f>
        <v/>
      </c>
      <c r="K1950" s="10" t="str">
        <f>IFNA(VLOOKUP($H1950,'Промокоды'!$A$2:$C$115,3,0),"")</f>
        <v/>
      </c>
      <c r="L1950" s="13">
        <f t="shared" si="2"/>
        <v>0</v>
      </c>
      <c r="M1950" s="14">
        <v>5500.0</v>
      </c>
      <c r="N1950" s="14">
        <f t="shared" si="3"/>
        <v>5500</v>
      </c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  <c r="AA1950" s="9"/>
      <c r="AB1950" s="9"/>
      <c r="AC1950" s="9"/>
    </row>
    <row r="1951" ht="15.75" customHeight="1">
      <c r="A1951" s="10">
        <v>1950.0</v>
      </c>
      <c r="B1951" s="10" t="s">
        <v>15</v>
      </c>
      <c r="C1951" s="10" t="str">
        <f>VLOOKUP($E1951,'Определяем вид'!$A$2:$B$16,2,0)</f>
        <v>Услуга</v>
      </c>
      <c r="D1951" s="10" t="s">
        <v>16</v>
      </c>
      <c r="E1951" s="10" t="s">
        <v>17</v>
      </c>
      <c r="F1951" s="11">
        <v>45724.0</v>
      </c>
      <c r="G1951" s="12">
        <f t="shared" si="1"/>
        <v>3</v>
      </c>
      <c r="H1951" s="10" t="s">
        <v>136</v>
      </c>
      <c r="I1951" s="10">
        <f>IFNA(VLOOKUP($H1951,'Промокоды'!$A$2:$B$115,2,0),"")</f>
        <v>4</v>
      </c>
      <c r="J1951" s="10" t="str">
        <f>IFNA(VLOOKUP($I1951,'Промокоды'!$E$2:$F$8,2,0),"")</f>
        <v>Посты в Telegram</v>
      </c>
      <c r="K1951" s="10">
        <f>IFNA(VLOOKUP($H1951,'Промокоды'!$A$2:$C$115,3,0),"")</f>
        <v>0.5</v>
      </c>
      <c r="L1951" s="13">
        <f t="shared" si="2"/>
        <v>2250</v>
      </c>
      <c r="M1951" s="14">
        <v>4500.0</v>
      </c>
      <c r="N1951" s="14">
        <f t="shared" si="3"/>
        <v>2250</v>
      </c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  <c r="Z1951" s="9"/>
      <c r="AA1951" s="9"/>
      <c r="AB1951" s="9"/>
      <c r="AC1951" s="9"/>
    </row>
    <row r="1952" ht="15.75" customHeight="1">
      <c r="A1952" s="10">
        <v>1951.0</v>
      </c>
      <c r="B1952" s="10" t="s">
        <v>15</v>
      </c>
      <c r="C1952" s="10" t="str">
        <f>VLOOKUP($E1952,'Определяем вид'!$A$2:$B$16,2,0)</f>
        <v>Услуга</v>
      </c>
      <c r="D1952" s="10" t="s">
        <v>19</v>
      </c>
      <c r="E1952" s="10" t="s">
        <v>18</v>
      </c>
      <c r="F1952" s="11">
        <v>45724.0</v>
      </c>
      <c r="G1952" s="12">
        <f t="shared" si="1"/>
        <v>3</v>
      </c>
      <c r="H1952" s="10"/>
      <c r="I1952" s="10" t="str">
        <f>IFNA(VLOOKUP($H1952,'Промокоды'!$A$2:$B$115,2,0),"")</f>
        <v/>
      </c>
      <c r="J1952" s="10" t="str">
        <f>IFNA(VLOOKUP($I1952,'Промокоды'!$E$2:$F$8,2,0),"")</f>
        <v/>
      </c>
      <c r="K1952" s="10" t="str">
        <f>IFNA(VLOOKUP($H1952,'Промокоды'!$A$2:$C$115,3,0),"")</f>
        <v/>
      </c>
      <c r="L1952" s="13">
        <f t="shared" si="2"/>
        <v>0</v>
      </c>
      <c r="M1952" s="14">
        <v>3500.0</v>
      </c>
      <c r="N1952" s="14">
        <f t="shared" si="3"/>
        <v>3500</v>
      </c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  <c r="AA1952" s="9"/>
      <c r="AB1952" s="9"/>
      <c r="AC1952" s="9"/>
    </row>
    <row r="1953" ht="15.75" customHeight="1">
      <c r="A1953" s="10">
        <v>1952.0</v>
      </c>
      <c r="B1953" s="10" t="s">
        <v>15</v>
      </c>
      <c r="C1953" s="10" t="str">
        <f>VLOOKUP($E1953,'Определяем вид'!$A$2:$B$16,2,0)</f>
        <v>Услуга</v>
      </c>
      <c r="D1953" s="10" t="s">
        <v>16</v>
      </c>
      <c r="E1953" s="10" t="s">
        <v>18</v>
      </c>
      <c r="F1953" s="11">
        <v>45724.0</v>
      </c>
      <c r="G1953" s="12">
        <f t="shared" si="1"/>
        <v>3</v>
      </c>
      <c r="H1953" s="10"/>
      <c r="I1953" s="10" t="str">
        <f>IFNA(VLOOKUP($H1953,'Промокоды'!$A$2:$B$115,2,0),"")</f>
        <v/>
      </c>
      <c r="J1953" s="10" t="str">
        <f>IFNA(VLOOKUP($I1953,'Промокоды'!$E$2:$F$8,2,0),"")</f>
        <v/>
      </c>
      <c r="K1953" s="10" t="str">
        <f>IFNA(VLOOKUP($H1953,'Промокоды'!$A$2:$C$115,3,0),"")</f>
        <v/>
      </c>
      <c r="L1953" s="13">
        <f t="shared" si="2"/>
        <v>0</v>
      </c>
      <c r="M1953" s="14">
        <v>3500.0</v>
      </c>
      <c r="N1953" s="14">
        <f t="shared" si="3"/>
        <v>3500</v>
      </c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  <c r="Z1953" s="9"/>
      <c r="AA1953" s="9"/>
      <c r="AB1953" s="9"/>
      <c r="AC1953" s="9"/>
    </row>
    <row r="1954" ht="15.75" customHeight="1">
      <c r="A1954" s="10">
        <v>1953.0</v>
      </c>
      <c r="B1954" s="10" t="s">
        <v>15</v>
      </c>
      <c r="C1954" s="10" t="str">
        <f>VLOOKUP($E1954,'Определяем вид'!$A$2:$B$16,2,0)</f>
        <v>Услуга</v>
      </c>
      <c r="D1954" s="10" t="s">
        <v>19</v>
      </c>
      <c r="E1954" s="10" t="s">
        <v>17</v>
      </c>
      <c r="F1954" s="11">
        <v>45724.0</v>
      </c>
      <c r="G1954" s="12">
        <f t="shared" si="1"/>
        <v>3</v>
      </c>
      <c r="H1954" s="10"/>
      <c r="I1954" s="10" t="str">
        <f>IFNA(VLOOKUP($H1954,'Промокоды'!$A$2:$B$115,2,0),"")</f>
        <v/>
      </c>
      <c r="J1954" s="10" t="str">
        <f>IFNA(VLOOKUP($I1954,'Промокоды'!$E$2:$F$8,2,0),"")</f>
        <v/>
      </c>
      <c r="K1954" s="10" t="str">
        <f>IFNA(VLOOKUP($H1954,'Промокоды'!$A$2:$C$115,3,0),"")</f>
        <v/>
      </c>
      <c r="L1954" s="13">
        <f t="shared" si="2"/>
        <v>0</v>
      </c>
      <c r="M1954" s="14">
        <v>4500.0</v>
      </c>
      <c r="N1954" s="14">
        <f t="shared" si="3"/>
        <v>4500</v>
      </c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  <c r="AA1954" s="9"/>
      <c r="AB1954" s="9"/>
      <c r="AC1954" s="9"/>
    </row>
    <row r="1955" ht="15.75" customHeight="1">
      <c r="A1955" s="10">
        <v>1954.0</v>
      </c>
      <c r="B1955" s="10" t="s">
        <v>15</v>
      </c>
      <c r="C1955" s="10" t="str">
        <f>VLOOKUP($E1955,'Определяем вид'!$A$2:$B$16,2,0)</f>
        <v>Услуга</v>
      </c>
      <c r="D1955" s="10" t="s">
        <v>19</v>
      </c>
      <c r="E1955" s="10" t="s">
        <v>21</v>
      </c>
      <c r="F1955" s="11">
        <v>45724.0</v>
      </c>
      <c r="G1955" s="12">
        <f t="shared" si="1"/>
        <v>3</v>
      </c>
      <c r="H1955" s="10"/>
      <c r="I1955" s="10" t="str">
        <f>IFNA(VLOOKUP($H1955,'Промокоды'!$A$2:$B$115,2,0),"")</f>
        <v/>
      </c>
      <c r="J1955" s="10" t="str">
        <f>IFNA(VLOOKUP($I1955,'Промокоды'!$E$2:$F$8,2,0),"")</f>
        <v/>
      </c>
      <c r="K1955" s="10" t="str">
        <f>IFNA(VLOOKUP($H1955,'Промокоды'!$A$2:$C$115,3,0),"")</f>
        <v/>
      </c>
      <c r="L1955" s="13">
        <f t="shared" si="2"/>
        <v>0</v>
      </c>
      <c r="M1955" s="14">
        <v>5500.0</v>
      </c>
      <c r="N1955" s="14">
        <f t="shared" si="3"/>
        <v>5500</v>
      </c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  <c r="Z1955" s="9"/>
      <c r="AA1955" s="9"/>
      <c r="AB1955" s="9"/>
      <c r="AC1955" s="9"/>
    </row>
    <row r="1956" ht="15.75" customHeight="1">
      <c r="A1956" s="10">
        <v>1955.0</v>
      </c>
      <c r="B1956" s="10" t="s">
        <v>25</v>
      </c>
      <c r="C1956" s="10" t="str">
        <f>VLOOKUP($E1956,'Определяем вид'!$A$2:$B$16,2,0)</f>
        <v>Товар</v>
      </c>
      <c r="D1956" s="10" t="s">
        <v>16</v>
      </c>
      <c r="E1956" s="10" t="s">
        <v>35</v>
      </c>
      <c r="F1956" s="11">
        <v>45724.0</v>
      </c>
      <c r="G1956" s="12">
        <f t="shared" si="1"/>
        <v>3</v>
      </c>
      <c r="H1956" s="10"/>
      <c r="I1956" s="10" t="str">
        <f>IFNA(VLOOKUP($H1956,'Промокоды'!$A$2:$B$115,2,0),"")</f>
        <v/>
      </c>
      <c r="J1956" s="10" t="str">
        <f>IFNA(VLOOKUP($I1956,'Промокоды'!$E$2:$F$8,2,0),"")</f>
        <v/>
      </c>
      <c r="K1956" s="10" t="str">
        <f>IFNA(VLOOKUP($H1956,'Промокоды'!$A$2:$C$115,3,0),"")</f>
        <v/>
      </c>
      <c r="L1956" s="13">
        <f t="shared" si="2"/>
        <v>0</v>
      </c>
      <c r="M1956" s="14">
        <v>500.0</v>
      </c>
      <c r="N1956" s="14">
        <f t="shared" si="3"/>
        <v>500</v>
      </c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  <c r="AA1956" s="9"/>
      <c r="AB1956" s="9"/>
      <c r="AC1956" s="9"/>
    </row>
    <row r="1957" ht="15.75" customHeight="1">
      <c r="A1957" s="10">
        <v>1956.0</v>
      </c>
      <c r="B1957" s="10" t="s">
        <v>15</v>
      </c>
      <c r="C1957" s="10" t="str">
        <f>VLOOKUP($E1957,'Определяем вид'!$A$2:$B$16,2,0)</f>
        <v>Услуга</v>
      </c>
      <c r="D1957" s="10" t="s">
        <v>16</v>
      </c>
      <c r="E1957" s="10" t="s">
        <v>18</v>
      </c>
      <c r="F1957" s="11">
        <v>45724.0</v>
      </c>
      <c r="G1957" s="12">
        <f t="shared" si="1"/>
        <v>3</v>
      </c>
      <c r="H1957" s="10"/>
      <c r="I1957" s="10" t="str">
        <f>IFNA(VLOOKUP($H1957,'Промокоды'!$A$2:$B$115,2,0),"")</f>
        <v/>
      </c>
      <c r="J1957" s="10" t="str">
        <f>IFNA(VLOOKUP($I1957,'Промокоды'!$E$2:$F$8,2,0),"")</f>
        <v/>
      </c>
      <c r="K1957" s="10" t="str">
        <f>IFNA(VLOOKUP($H1957,'Промокоды'!$A$2:$C$115,3,0),"")</f>
        <v/>
      </c>
      <c r="L1957" s="13">
        <f t="shared" si="2"/>
        <v>0</v>
      </c>
      <c r="M1957" s="14">
        <v>3500.0</v>
      </c>
      <c r="N1957" s="14">
        <f t="shared" si="3"/>
        <v>3500</v>
      </c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  <c r="Z1957" s="9"/>
      <c r="AA1957" s="9"/>
      <c r="AB1957" s="9"/>
      <c r="AC1957" s="9"/>
    </row>
    <row r="1958" ht="15.75" customHeight="1">
      <c r="A1958" s="10">
        <v>1957.0</v>
      </c>
      <c r="B1958" s="10" t="s">
        <v>15</v>
      </c>
      <c r="C1958" s="10" t="str">
        <f>VLOOKUP($E1958,'Определяем вид'!$A$2:$B$16,2,0)</f>
        <v>Услуга</v>
      </c>
      <c r="D1958" s="10" t="s">
        <v>16</v>
      </c>
      <c r="E1958" s="10" t="s">
        <v>17</v>
      </c>
      <c r="F1958" s="11">
        <v>45724.0</v>
      </c>
      <c r="G1958" s="12">
        <f t="shared" si="1"/>
        <v>3</v>
      </c>
      <c r="H1958" s="10"/>
      <c r="I1958" s="10" t="str">
        <f>IFNA(VLOOKUP($H1958,'Промокоды'!$A$2:$B$115,2,0),"")</f>
        <v/>
      </c>
      <c r="J1958" s="10" t="str">
        <f>IFNA(VLOOKUP($I1958,'Промокоды'!$E$2:$F$8,2,0),"")</f>
        <v/>
      </c>
      <c r="K1958" s="10" t="str">
        <f>IFNA(VLOOKUP($H1958,'Промокоды'!$A$2:$C$115,3,0),"")</f>
        <v/>
      </c>
      <c r="L1958" s="13">
        <f t="shared" si="2"/>
        <v>0</v>
      </c>
      <c r="M1958" s="14">
        <v>4500.0</v>
      </c>
      <c r="N1958" s="14">
        <f t="shared" si="3"/>
        <v>4500</v>
      </c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  <c r="AA1958" s="9"/>
      <c r="AB1958" s="9"/>
      <c r="AC1958" s="9"/>
    </row>
    <row r="1959" ht="15.75" customHeight="1">
      <c r="A1959" s="10">
        <v>1958.0</v>
      </c>
      <c r="B1959" s="10" t="s">
        <v>15</v>
      </c>
      <c r="C1959" s="10" t="str">
        <f>VLOOKUP($E1959,'Определяем вид'!$A$2:$B$16,2,0)</f>
        <v>Услуга</v>
      </c>
      <c r="D1959" s="10" t="s">
        <v>16</v>
      </c>
      <c r="E1959" s="10" t="s">
        <v>17</v>
      </c>
      <c r="F1959" s="11">
        <v>45724.0</v>
      </c>
      <c r="G1959" s="12">
        <f t="shared" si="1"/>
        <v>3</v>
      </c>
      <c r="H1959" s="10"/>
      <c r="I1959" s="10" t="str">
        <f>IFNA(VLOOKUP($H1959,'Промокоды'!$A$2:$B$115,2,0),"")</f>
        <v/>
      </c>
      <c r="J1959" s="10" t="str">
        <f>IFNA(VLOOKUP($I1959,'Промокоды'!$E$2:$F$8,2,0),"")</f>
        <v/>
      </c>
      <c r="K1959" s="10" t="str">
        <f>IFNA(VLOOKUP($H1959,'Промокоды'!$A$2:$C$115,3,0),"")</f>
        <v/>
      </c>
      <c r="L1959" s="13">
        <f t="shared" si="2"/>
        <v>0</v>
      </c>
      <c r="M1959" s="14">
        <v>4500.0</v>
      </c>
      <c r="N1959" s="14">
        <f t="shared" si="3"/>
        <v>4500</v>
      </c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  <c r="Z1959" s="9"/>
      <c r="AA1959" s="9"/>
      <c r="AB1959" s="9"/>
      <c r="AC1959" s="9"/>
    </row>
    <row r="1960" ht="15.75" customHeight="1">
      <c r="A1960" s="10">
        <v>1959.0</v>
      </c>
      <c r="B1960" s="10" t="s">
        <v>25</v>
      </c>
      <c r="C1960" s="10" t="str">
        <f>VLOOKUP($E1960,'Определяем вид'!$A$2:$B$16,2,0)</f>
        <v>Товар</v>
      </c>
      <c r="D1960" s="10" t="s">
        <v>16</v>
      </c>
      <c r="E1960" s="10" t="s">
        <v>33</v>
      </c>
      <c r="F1960" s="11">
        <v>45724.0</v>
      </c>
      <c r="G1960" s="12">
        <f t="shared" si="1"/>
        <v>3</v>
      </c>
      <c r="H1960" s="10"/>
      <c r="I1960" s="10" t="str">
        <f>IFNA(VLOOKUP($H1960,'Промокоды'!$A$2:$B$115,2,0),"")</f>
        <v/>
      </c>
      <c r="J1960" s="10" t="str">
        <f>IFNA(VLOOKUP($I1960,'Промокоды'!$E$2:$F$8,2,0),"")</f>
        <v/>
      </c>
      <c r="K1960" s="10" t="str">
        <f>IFNA(VLOOKUP($H1960,'Промокоды'!$A$2:$C$115,3,0),"")</f>
        <v/>
      </c>
      <c r="L1960" s="13">
        <f t="shared" si="2"/>
        <v>0</v>
      </c>
      <c r="M1960" s="14">
        <v>1000.0</v>
      </c>
      <c r="N1960" s="14">
        <f t="shared" si="3"/>
        <v>1000</v>
      </c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  <c r="AA1960" s="9"/>
      <c r="AB1960" s="9"/>
      <c r="AC1960" s="9"/>
    </row>
    <row r="1961" ht="15.75" customHeight="1">
      <c r="A1961" s="10">
        <v>1960.0</v>
      </c>
      <c r="B1961" s="10" t="s">
        <v>15</v>
      </c>
      <c r="C1961" s="10" t="str">
        <f>VLOOKUP($E1961,'Определяем вид'!$A$2:$B$16,2,0)</f>
        <v>Услуга</v>
      </c>
      <c r="D1961" s="10" t="s">
        <v>16</v>
      </c>
      <c r="E1961" s="10" t="s">
        <v>21</v>
      </c>
      <c r="F1961" s="11">
        <v>45724.0</v>
      </c>
      <c r="G1961" s="12">
        <f t="shared" si="1"/>
        <v>3</v>
      </c>
      <c r="H1961" s="10" t="s">
        <v>137</v>
      </c>
      <c r="I1961" s="10">
        <f>IFNA(VLOOKUP($H1961,'Промокоды'!$A$2:$B$115,2,0),"")</f>
        <v>3</v>
      </c>
      <c r="J1961" s="10" t="str">
        <f>IFNA(VLOOKUP($I1961,'Промокоды'!$E$2:$F$8,2,0),"")</f>
        <v>Поисковые запросы в Яндексе</v>
      </c>
      <c r="K1961" s="10">
        <f>IFNA(VLOOKUP($H1961,'Промокоды'!$A$2:$C$115,3,0),"")</f>
        <v>0.05</v>
      </c>
      <c r="L1961" s="13">
        <f t="shared" si="2"/>
        <v>275</v>
      </c>
      <c r="M1961" s="14">
        <v>5500.0</v>
      </c>
      <c r="N1961" s="14">
        <f t="shared" si="3"/>
        <v>5225</v>
      </c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  <c r="Z1961" s="9"/>
      <c r="AA1961" s="9"/>
      <c r="AB1961" s="9"/>
      <c r="AC1961" s="9"/>
    </row>
    <row r="1962" ht="15.75" customHeight="1">
      <c r="A1962" s="10">
        <v>1961.0</v>
      </c>
      <c r="B1962" s="10" t="s">
        <v>15</v>
      </c>
      <c r="C1962" s="10" t="str">
        <f>VLOOKUP($E1962,'Определяем вид'!$A$2:$B$16,2,0)</f>
        <v>Услуга</v>
      </c>
      <c r="D1962" s="10" t="s">
        <v>16</v>
      </c>
      <c r="E1962" s="10" t="s">
        <v>21</v>
      </c>
      <c r="F1962" s="11">
        <v>45724.0</v>
      </c>
      <c r="G1962" s="12">
        <f t="shared" si="1"/>
        <v>3</v>
      </c>
      <c r="H1962" s="10"/>
      <c r="I1962" s="10" t="str">
        <f>IFNA(VLOOKUP($H1962,'Промокоды'!$A$2:$B$115,2,0),"")</f>
        <v/>
      </c>
      <c r="J1962" s="10" t="str">
        <f>IFNA(VLOOKUP($I1962,'Промокоды'!$E$2:$F$8,2,0),"")</f>
        <v/>
      </c>
      <c r="K1962" s="10" t="str">
        <f>IFNA(VLOOKUP($H1962,'Промокоды'!$A$2:$C$115,3,0),"")</f>
        <v/>
      </c>
      <c r="L1962" s="13">
        <f t="shared" si="2"/>
        <v>0</v>
      </c>
      <c r="M1962" s="14">
        <v>5500.0</v>
      </c>
      <c r="N1962" s="14">
        <f t="shared" si="3"/>
        <v>5500</v>
      </c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  <c r="AA1962" s="9"/>
      <c r="AB1962" s="9"/>
      <c r="AC1962" s="9"/>
    </row>
    <row r="1963" ht="15.75" customHeight="1">
      <c r="A1963" s="10">
        <v>1962.0</v>
      </c>
      <c r="B1963" s="10" t="s">
        <v>15</v>
      </c>
      <c r="C1963" s="10" t="str">
        <f>VLOOKUP($E1963,'Определяем вид'!$A$2:$B$16,2,0)</f>
        <v>Услуга</v>
      </c>
      <c r="D1963" s="10" t="s">
        <v>16</v>
      </c>
      <c r="E1963" s="10" t="s">
        <v>18</v>
      </c>
      <c r="F1963" s="11">
        <v>45724.0</v>
      </c>
      <c r="G1963" s="12">
        <f t="shared" si="1"/>
        <v>3</v>
      </c>
      <c r="H1963" s="10" t="s">
        <v>138</v>
      </c>
      <c r="I1963" s="10">
        <f>IFNA(VLOOKUP($H1963,'Промокоды'!$A$2:$B$115,2,0),"")</f>
        <v>3</v>
      </c>
      <c r="J1963" s="10" t="str">
        <f>IFNA(VLOOKUP($I1963,'Промокоды'!$E$2:$F$8,2,0),"")</f>
        <v>Поисковые запросы в Яндексе</v>
      </c>
      <c r="K1963" s="10">
        <f>IFNA(VLOOKUP($H1963,'Промокоды'!$A$2:$C$115,3,0),"")</f>
        <v>0.05</v>
      </c>
      <c r="L1963" s="13">
        <f t="shared" si="2"/>
        <v>175</v>
      </c>
      <c r="M1963" s="14">
        <v>3500.0</v>
      </c>
      <c r="N1963" s="14">
        <f t="shared" si="3"/>
        <v>3325</v>
      </c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  <c r="Z1963" s="9"/>
      <c r="AA1963" s="9"/>
      <c r="AB1963" s="9"/>
      <c r="AC1963" s="9"/>
    </row>
    <row r="1964" ht="15.75" customHeight="1">
      <c r="A1964" s="10">
        <v>1963.0</v>
      </c>
      <c r="B1964" s="10" t="s">
        <v>15</v>
      </c>
      <c r="C1964" s="10" t="str">
        <f>VLOOKUP($E1964,'Определяем вид'!$A$2:$B$16,2,0)</f>
        <v>Услуга</v>
      </c>
      <c r="D1964" s="10" t="s">
        <v>16</v>
      </c>
      <c r="E1964" s="10" t="s">
        <v>18</v>
      </c>
      <c r="F1964" s="11">
        <v>45724.0</v>
      </c>
      <c r="G1964" s="12">
        <f t="shared" si="1"/>
        <v>3</v>
      </c>
      <c r="H1964" s="10"/>
      <c r="I1964" s="10" t="str">
        <f>IFNA(VLOOKUP($H1964,'Промокоды'!$A$2:$B$115,2,0),"")</f>
        <v/>
      </c>
      <c r="J1964" s="10" t="str">
        <f>IFNA(VLOOKUP($I1964,'Промокоды'!$E$2:$F$8,2,0),"")</f>
        <v/>
      </c>
      <c r="K1964" s="10" t="str">
        <f>IFNA(VLOOKUP($H1964,'Промокоды'!$A$2:$C$115,3,0),"")</f>
        <v/>
      </c>
      <c r="L1964" s="13">
        <f t="shared" si="2"/>
        <v>0</v>
      </c>
      <c r="M1964" s="14">
        <v>3500.0</v>
      </c>
      <c r="N1964" s="14">
        <f t="shared" si="3"/>
        <v>3500</v>
      </c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  <c r="AA1964" s="9"/>
      <c r="AB1964" s="9"/>
      <c r="AC1964" s="9"/>
    </row>
    <row r="1965" ht="15.75" customHeight="1">
      <c r="A1965" s="10">
        <v>1964.0</v>
      </c>
      <c r="B1965" s="10" t="s">
        <v>15</v>
      </c>
      <c r="C1965" s="10" t="str">
        <f>VLOOKUP($E1965,'Определяем вид'!$A$2:$B$16,2,0)</f>
        <v>Товар</v>
      </c>
      <c r="D1965" s="10" t="s">
        <v>16</v>
      </c>
      <c r="E1965" s="10" t="s">
        <v>20</v>
      </c>
      <c r="F1965" s="11">
        <v>45724.0</v>
      </c>
      <c r="G1965" s="12">
        <f t="shared" si="1"/>
        <v>3</v>
      </c>
      <c r="H1965" s="10"/>
      <c r="I1965" s="10" t="str">
        <f>IFNA(VLOOKUP($H1965,'Промокоды'!$A$2:$B$115,2,0),"")</f>
        <v/>
      </c>
      <c r="J1965" s="10" t="str">
        <f>IFNA(VLOOKUP($I1965,'Промокоды'!$E$2:$F$8,2,0),"")</f>
        <v/>
      </c>
      <c r="K1965" s="10" t="str">
        <f>IFNA(VLOOKUP($H1965,'Промокоды'!$A$2:$C$115,3,0),"")</f>
        <v/>
      </c>
      <c r="L1965" s="13">
        <f t="shared" si="2"/>
        <v>0</v>
      </c>
      <c r="M1965" s="14">
        <v>500.0</v>
      </c>
      <c r="N1965" s="14">
        <f t="shared" si="3"/>
        <v>500</v>
      </c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  <c r="Z1965" s="9"/>
      <c r="AA1965" s="9"/>
      <c r="AB1965" s="9"/>
      <c r="AC1965" s="9"/>
    </row>
    <row r="1966" ht="15.75" customHeight="1">
      <c r="A1966" s="10">
        <v>1965.0</v>
      </c>
      <c r="B1966" s="10" t="s">
        <v>15</v>
      </c>
      <c r="C1966" s="10" t="str">
        <f>VLOOKUP($E1966,'Определяем вид'!$A$2:$B$16,2,0)</f>
        <v>Услуга</v>
      </c>
      <c r="D1966" s="10" t="s">
        <v>19</v>
      </c>
      <c r="E1966" s="10" t="s">
        <v>21</v>
      </c>
      <c r="F1966" s="11">
        <v>45724.0</v>
      </c>
      <c r="G1966" s="12">
        <f t="shared" si="1"/>
        <v>3</v>
      </c>
      <c r="H1966" s="10" t="s">
        <v>139</v>
      </c>
      <c r="I1966" s="10">
        <f>IFNA(VLOOKUP($H1966,'Промокоды'!$A$2:$B$115,2,0),"")</f>
        <v>2</v>
      </c>
      <c r="J1966" s="10" t="str">
        <f>IFNA(VLOOKUP($I1966,'Промокоды'!$E$2:$F$8,2,0),"")</f>
        <v>Поисковые запросы в Гугле</v>
      </c>
      <c r="K1966" s="10">
        <f>IFNA(VLOOKUP($H1966,'Промокоды'!$A$2:$C$115,3,0),"")</f>
        <v>0.1</v>
      </c>
      <c r="L1966" s="13">
        <f t="shared" si="2"/>
        <v>550</v>
      </c>
      <c r="M1966" s="14">
        <v>5500.0</v>
      </c>
      <c r="N1966" s="14">
        <f t="shared" si="3"/>
        <v>4950</v>
      </c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  <c r="AA1966" s="9"/>
      <c r="AB1966" s="9"/>
      <c r="AC1966" s="9"/>
    </row>
    <row r="1967" ht="15.75" customHeight="1">
      <c r="A1967" s="10">
        <v>1966.0</v>
      </c>
      <c r="B1967" s="10" t="s">
        <v>15</v>
      </c>
      <c r="C1967" s="10" t="str">
        <f>VLOOKUP($E1967,'Определяем вид'!$A$2:$B$16,2,0)</f>
        <v>Услуга</v>
      </c>
      <c r="D1967" s="10" t="s">
        <v>16</v>
      </c>
      <c r="E1967" s="10" t="s">
        <v>21</v>
      </c>
      <c r="F1967" s="11">
        <v>45724.0</v>
      </c>
      <c r="G1967" s="12">
        <f t="shared" si="1"/>
        <v>3</v>
      </c>
      <c r="H1967" s="10" t="s">
        <v>140</v>
      </c>
      <c r="I1967" s="10">
        <f>IFNA(VLOOKUP($H1967,'Промокоды'!$A$2:$B$115,2,0),"")</f>
        <v>7</v>
      </c>
      <c r="J1967" s="10" t="str">
        <f>IFNA(VLOOKUP($I1967,'Промокоды'!$E$2:$F$8,2,0),"")</f>
        <v>Сторис в VK</v>
      </c>
      <c r="K1967" s="10">
        <f>IFNA(VLOOKUP($H1967,'Промокоды'!$A$2:$C$115,3,0),"")</f>
        <v>0.15</v>
      </c>
      <c r="L1967" s="13">
        <f t="shared" si="2"/>
        <v>825</v>
      </c>
      <c r="M1967" s="14">
        <v>5500.0</v>
      </c>
      <c r="N1967" s="14">
        <f t="shared" si="3"/>
        <v>4675</v>
      </c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  <c r="Z1967" s="9"/>
      <c r="AA1967" s="9"/>
      <c r="AB1967" s="9"/>
      <c r="AC1967" s="9"/>
    </row>
    <row r="1968" ht="15.75" customHeight="1">
      <c r="A1968" s="10">
        <v>1967.0</v>
      </c>
      <c r="B1968" s="10" t="s">
        <v>15</v>
      </c>
      <c r="C1968" s="10" t="str">
        <f>VLOOKUP($E1968,'Определяем вид'!$A$2:$B$16,2,0)</f>
        <v>Услуга</v>
      </c>
      <c r="D1968" s="10" t="s">
        <v>16</v>
      </c>
      <c r="E1968" s="10" t="s">
        <v>18</v>
      </c>
      <c r="F1968" s="11">
        <v>45724.0</v>
      </c>
      <c r="G1968" s="12">
        <f t="shared" si="1"/>
        <v>3</v>
      </c>
      <c r="H1968" s="10"/>
      <c r="I1968" s="10" t="str">
        <f>IFNA(VLOOKUP($H1968,'Промокоды'!$A$2:$B$115,2,0),"")</f>
        <v/>
      </c>
      <c r="J1968" s="10" t="str">
        <f>IFNA(VLOOKUP($I1968,'Промокоды'!$E$2:$F$8,2,0),"")</f>
        <v/>
      </c>
      <c r="K1968" s="10" t="str">
        <f>IFNA(VLOOKUP($H1968,'Промокоды'!$A$2:$C$115,3,0),"")</f>
        <v/>
      </c>
      <c r="L1968" s="13">
        <f t="shared" si="2"/>
        <v>0</v>
      </c>
      <c r="M1968" s="14">
        <v>3500.0</v>
      </c>
      <c r="N1968" s="14">
        <f t="shared" si="3"/>
        <v>3500</v>
      </c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  <c r="AA1968" s="9"/>
      <c r="AB1968" s="9"/>
      <c r="AC1968" s="9"/>
    </row>
    <row r="1969" ht="15.75" customHeight="1">
      <c r="A1969" s="10">
        <v>1968.0</v>
      </c>
      <c r="B1969" s="10" t="s">
        <v>15</v>
      </c>
      <c r="C1969" s="10" t="str">
        <f>VLOOKUP($E1969,'Определяем вид'!$A$2:$B$16,2,0)</f>
        <v>Услуга</v>
      </c>
      <c r="D1969" s="10" t="s">
        <v>16</v>
      </c>
      <c r="E1969" s="10" t="s">
        <v>21</v>
      </c>
      <c r="F1969" s="11">
        <v>45724.0</v>
      </c>
      <c r="G1969" s="12">
        <f t="shared" si="1"/>
        <v>3</v>
      </c>
      <c r="H1969" s="10"/>
      <c r="I1969" s="10" t="str">
        <f>IFNA(VLOOKUP($H1969,'Промокоды'!$A$2:$B$115,2,0),"")</f>
        <v/>
      </c>
      <c r="J1969" s="10" t="str">
        <f>IFNA(VLOOKUP($I1969,'Промокоды'!$E$2:$F$8,2,0),"")</f>
        <v/>
      </c>
      <c r="K1969" s="10" t="str">
        <f>IFNA(VLOOKUP($H1969,'Промокоды'!$A$2:$C$115,3,0),"")</f>
        <v/>
      </c>
      <c r="L1969" s="13">
        <f t="shared" si="2"/>
        <v>0</v>
      </c>
      <c r="M1969" s="14">
        <v>5500.0</v>
      </c>
      <c r="N1969" s="14">
        <f t="shared" si="3"/>
        <v>5500</v>
      </c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</row>
    <row r="1970" ht="15.75" customHeight="1">
      <c r="A1970" s="10">
        <v>1969.0</v>
      </c>
      <c r="B1970" s="10" t="s">
        <v>15</v>
      </c>
      <c r="C1970" s="10" t="str">
        <f>VLOOKUP($E1970,'Определяем вид'!$A$2:$B$16,2,0)</f>
        <v>Товар</v>
      </c>
      <c r="D1970" s="10" t="s">
        <v>16</v>
      </c>
      <c r="E1970" s="10" t="s">
        <v>20</v>
      </c>
      <c r="F1970" s="11">
        <v>45724.0</v>
      </c>
      <c r="G1970" s="12">
        <f t="shared" si="1"/>
        <v>3</v>
      </c>
      <c r="H1970" s="10"/>
      <c r="I1970" s="10" t="str">
        <f>IFNA(VLOOKUP($H1970,'Промокоды'!$A$2:$B$115,2,0),"")</f>
        <v/>
      </c>
      <c r="J1970" s="10" t="str">
        <f>IFNA(VLOOKUP($I1970,'Промокоды'!$E$2:$F$8,2,0),"")</f>
        <v/>
      </c>
      <c r="K1970" s="10" t="str">
        <f>IFNA(VLOOKUP($H1970,'Промокоды'!$A$2:$C$115,3,0),"")</f>
        <v/>
      </c>
      <c r="L1970" s="13">
        <f t="shared" si="2"/>
        <v>0</v>
      </c>
      <c r="M1970" s="14">
        <v>500.0</v>
      </c>
      <c r="N1970" s="14">
        <f t="shared" si="3"/>
        <v>500</v>
      </c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</row>
    <row r="1971" ht="15.75" customHeight="1">
      <c r="A1971" s="10">
        <v>1970.0</v>
      </c>
      <c r="B1971" s="10" t="s">
        <v>15</v>
      </c>
      <c r="C1971" s="10" t="str">
        <f>VLOOKUP($E1971,'Определяем вид'!$A$2:$B$16,2,0)</f>
        <v>Услуга</v>
      </c>
      <c r="D1971" s="10" t="s">
        <v>16</v>
      </c>
      <c r="E1971" s="10" t="s">
        <v>17</v>
      </c>
      <c r="F1971" s="11">
        <v>45724.0</v>
      </c>
      <c r="G1971" s="12">
        <f t="shared" si="1"/>
        <v>3</v>
      </c>
      <c r="H1971" s="10"/>
      <c r="I1971" s="10" t="str">
        <f>IFNA(VLOOKUP($H1971,'Промокоды'!$A$2:$B$115,2,0),"")</f>
        <v/>
      </c>
      <c r="J1971" s="10" t="str">
        <f>IFNA(VLOOKUP($I1971,'Промокоды'!$E$2:$F$8,2,0),"")</f>
        <v/>
      </c>
      <c r="K1971" s="10" t="str">
        <f>IFNA(VLOOKUP($H1971,'Промокоды'!$A$2:$C$115,3,0),"")</f>
        <v/>
      </c>
      <c r="L1971" s="13">
        <f t="shared" si="2"/>
        <v>0</v>
      </c>
      <c r="M1971" s="14">
        <v>4500.0</v>
      </c>
      <c r="N1971" s="14">
        <f t="shared" si="3"/>
        <v>4500</v>
      </c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</row>
    <row r="1972" ht="15.75" customHeight="1">
      <c r="A1972" s="10">
        <v>1971.0</v>
      </c>
      <c r="B1972" s="10" t="s">
        <v>15</v>
      </c>
      <c r="C1972" s="10" t="str">
        <f>VLOOKUP($E1972,'Определяем вид'!$A$2:$B$16,2,0)</f>
        <v>Услуга</v>
      </c>
      <c r="D1972" s="10" t="s">
        <v>16</v>
      </c>
      <c r="E1972" s="10" t="s">
        <v>21</v>
      </c>
      <c r="F1972" s="11">
        <v>45724.0</v>
      </c>
      <c r="G1972" s="12">
        <f t="shared" si="1"/>
        <v>3</v>
      </c>
      <c r="H1972" s="10" t="s">
        <v>141</v>
      </c>
      <c r="I1972" s="10">
        <f>IFNA(VLOOKUP($H1972,'Промокоды'!$A$2:$B$115,2,0),"")</f>
        <v>2</v>
      </c>
      <c r="J1972" s="10" t="str">
        <f>IFNA(VLOOKUP($I1972,'Промокоды'!$E$2:$F$8,2,0),"")</f>
        <v>Поисковые запросы в Гугле</v>
      </c>
      <c r="K1972" s="10">
        <f>IFNA(VLOOKUP($H1972,'Промокоды'!$A$2:$C$115,3,0),"")</f>
        <v>0.1</v>
      </c>
      <c r="L1972" s="13">
        <f t="shared" si="2"/>
        <v>550</v>
      </c>
      <c r="M1972" s="14">
        <v>5500.0</v>
      </c>
      <c r="N1972" s="14">
        <f t="shared" si="3"/>
        <v>4950</v>
      </c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</row>
    <row r="1973" ht="15.75" customHeight="1">
      <c r="A1973" s="10">
        <v>1972.0</v>
      </c>
      <c r="B1973" s="10" t="s">
        <v>15</v>
      </c>
      <c r="C1973" s="10" t="str">
        <f>VLOOKUP($E1973,'Определяем вид'!$A$2:$B$16,2,0)</f>
        <v>Услуга</v>
      </c>
      <c r="D1973" s="10" t="s">
        <v>16</v>
      </c>
      <c r="E1973" s="10" t="s">
        <v>18</v>
      </c>
      <c r="F1973" s="11">
        <v>45724.0</v>
      </c>
      <c r="G1973" s="12">
        <f t="shared" si="1"/>
        <v>3</v>
      </c>
      <c r="H1973" s="10"/>
      <c r="I1973" s="10" t="str">
        <f>IFNA(VLOOKUP($H1973,'Промокоды'!$A$2:$B$115,2,0),"")</f>
        <v/>
      </c>
      <c r="J1973" s="10" t="str">
        <f>IFNA(VLOOKUP($I1973,'Промокоды'!$E$2:$F$8,2,0),"")</f>
        <v/>
      </c>
      <c r="K1973" s="10" t="str">
        <f>IFNA(VLOOKUP($H1973,'Промокоды'!$A$2:$C$115,3,0),"")</f>
        <v/>
      </c>
      <c r="L1973" s="13">
        <f t="shared" si="2"/>
        <v>0</v>
      </c>
      <c r="M1973" s="14">
        <v>3500.0</v>
      </c>
      <c r="N1973" s="14">
        <f t="shared" si="3"/>
        <v>3500</v>
      </c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</row>
    <row r="1974" ht="15.75" customHeight="1">
      <c r="A1974" s="10">
        <v>1973.0</v>
      </c>
      <c r="B1974" s="10" t="s">
        <v>15</v>
      </c>
      <c r="C1974" s="10" t="str">
        <f>VLOOKUP($E1974,'Определяем вид'!$A$2:$B$16,2,0)</f>
        <v>Услуга</v>
      </c>
      <c r="D1974" s="10" t="s">
        <v>19</v>
      </c>
      <c r="E1974" s="10" t="s">
        <v>18</v>
      </c>
      <c r="F1974" s="11">
        <v>45724.0</v>
      </c>
      <c r="G1974" s="12">
        <f t="shared" si="1"/>
        <v>3</v>
      </c>
      <c r="H1974" s="10"/>
      <c r="I1974" s="10" t="str">
        <f>IFNA(VLOOKUP($H1974,'Промокоды'!$A$2:$B$115,2,0),"")</f>
        <v/>
      </c>
      <c r="J1974" s="10" t="str">
        <f>IFNA(VLOOKUP($I1974,'Промокоды'!$E$2:$F$8,2,0),"")</f>
        <v/>
      </c>
      <c r="K1974" s="10" t="str">
        <f>IFNA(VLOOKUP($H1974,'Промокоды'!$A$2:$C$115,3,0),"")</f>
        <v/>
      </c>
      <c r="L1974" s="13">
        <f t="shared" si="2"/>
        <v>0</v>
      </c>
      <c r="M1974" s="14">
        <v>3500.0</v>
      </c>
      <c r="N1974" s="14">
        <f t="shared" si="3"/>
        <v>3500</v>
      </c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</row>
    <row r="1975" ht="15.75" customHeight="1">
      <c r="A1975" s="10">
        <v>1974.0</v>
      </c>
      <c r="B1975" s="10" t="s">
        <v>15</v>
      </c>
      <c r="C1975" s="10" t="str">
        <f>VLOOKUP($E1975,'Определяем вид'!$A$2:$B$16,2,0)</f>
        <v>Услуга</v>
      </c>
      <c r="D1975" s="10" t="s">
        <v>16</v>
      </c>
      <c r="E1975" s="10" t="s">
        <v>17</v>
      </c>
      <c r="F1975" s="11">
        <v>45724.0</v>
      </c>
      <c r="G1975" s="12">
        <f t="shared" si="1"/>
        <v>3</v>
      </c>
      <c r="H1975" s="10"/>
      <c r="I1975" s="10" t="str">
        <f>IFNA(VLOOKUP($H1975,'Промокоды'!$A$2:$B$115,2,0),"")</f>
        <v/>
      </c>
      <c r="J1975" s="10" t="str">
        <f>IFNA(VLOOKUP($I1975,'Промокоды'!$E$2:$F$8,2,0),"")</f>
        <v/>
      </c>
      <c r="K1975" s="10" t="str">
        <f>IFNA(VLOOKUP($H1975,'Промокоды'!$A$2:$C$115,3,0),"")</f>
        <v/>
      </c>
      <c r="L1975" s="13">
        <f t="shared" si="2"/>
        <v>0</v>
      </c>
      <c r="M1975" s="14">
        <v>4500.0</v>
      </c>
      <c r="N1975" s="14">
        <f t="shared" si="3"/>
        <v>4500</v>
      </c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</row>
    <row r="1976" ht="15.75" customHeight="1">
      <c r="A1976" s="10">
        <v>1975.0</v>
      </c>
      <c r="B1976" s="10" t="s">
        <v>15</v>
      </c>
      <c r="C1976" s="10" t="str">
        <f>VLOOKUP($E1976,'Определяем вид'!$A$2:$B$16,2,0)</f>
        <v>Услуга</v>
      </c>
      <c r="D1976" s="10" t="s">
        <v>16</v>
      </c>
      <c r="E1976" s="10" t="s">
        <v>18</v>
      </c>
      <c r="F1976" s="11">
        <v>45724.0</v>
      </c>
      <c r="G1976" s="12">
        <f t="shared" si="1"/>
        <v>3</v>
      </c>
      <c r="H1976" s="10"/>
      <c r="I1976" s="10" t="str">
        <f>IFNA(VLOOKUP($H1976,'Промокоды'!$A$2:$B$115,2,0),"")</f>
        <v/>
      </c>
      <c r="J1976" s="10" t="str">
        <f>IFNA(VLOOKUP($I1976,'Промокоды'!$E$2:$F$8,2,0),"")</f>
        <v/>
      </c>
      <c r="K1976" s="10" t="str">
        <f>IFNA(VLOOKUP($H1976,'Промокоды'!$A$2:$C$115,3,0),"")</f>
        <v/>
      </c>
      <c r="L1976" s="13">
        <f t="shared" si="2"/>
        <v>0</v>
      </c>
      <c r="M1976" s="14">
        <v>3500.0</v>
      </c>
      <c r="N1976" s="14">
        <f t="shared" si="3"/>
        <v>3500</v>
      </c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</row>
    <row r="1977" ht="15.75" customHeight="1">
      <c r="A1977" s="10">
        <v>1976.0</v>
      </c>
      <c r="B1977" s="10" t="s">
        <v>15</v>
      </c>
      <c r="C1977" s="10" t="str">
        <f>VLOOKUP($E1977,'Определяем вид'!$A$2:$B$16,2,0)</f>
        <v>Услуга</v>
      </c>
      <c r="D1977" s="10" t="s">
        <v>16</v>
      </c>
      <c r="E1977" s="10" t="s">
        <v>18</v>
      </c>
      <c r="F1977" s="11">
        <v>45724.0</v>
      </c>
      <c r="G1977" s="12">
        <f t="shared" si="1"/>
        <v>3</v>
      </c>
      <c r="H1977" s="10"/>
      <c r="I1977" s="10" t="str">
        <f>IFNA(VLOOKUP($H1977,'Промокоды'!$A$2:$B$115,2,0),"")</f>
        <v/>
      </c>
      <c r="J1977" s="10" t="str">
        <f>IFNA(VLOOKUP($I1977,'Промокоды'!$E$2:$F$8,2,0),"")</f>
        <v/>
      </c>
      <c r="K1977" s="10" t="str">
        <f>IFNA(VLOOKUP($H1977,'Промокоды'!$A$2:$C$115,3,0),"")</f>
        <v/>
      </c>
      <c r="L1977" s="13">
        <f t="shared" si="2"/>
        <v>0</v>
      </c>
      <c r="M1977" s="14">
        <v>3500.0</v>
      </c>
      <c r="N1977" s="14">
        <f t="shared" si="3"/>
        <v>3500</v>
      </c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</row>
    <row r="1978" ht="15.75" customHeight="1">
      <c r="A1978" s="10">
        <v>1977.0</v>
      </c>
      <c r="B1978" s="10" t="s">
        <v>25</v>
      </c>
      <c r="C1978" s="10" t="str">
        <f>VLOOKUP($E1978,'Определяем вид'!$A$2:$B$16,2,0)</f>
        <v>Товар</v>
      </c>
      <c r="D1978" s="10" t="s">
        <v>16</v>
      </c>
      <c r="E1978" s="10" t="s">
        <v>30</v>
      </c>
      <c r="F1978" s="11">
        <v>45724.0</v>
      </c>
      <c r="G1978" s="12">
        <f t="shared" si="1"/>
        <v>3</v>
      </c>
      <c r="H1978" s="10"/>
      <c r="I1978" s="10" t="str">
        <f>IFNA(VLOOKUP($H1978,'Промокоды'!$A$2:$B$115,2,0),"")</f>
        <v/>
      </c>
      <c r="J1978" s="10" t="str">
        <f>IFNA(VLOOKUP($I1978,'Промокоды'!$E$2:$F$8,2,0),"")</f>
        <v/>
      </c>
      <c r="K1978" s="10" t="str">
        <f>IFNA(VLOOKUP($H1978,'Промокоды'!$A$2:$C$115,3,0),"")</f>
        <v/>
      </c>
      <c r="L1978" s="13">
        <f t="shared" si="2"/>
        <v>0</v>
      </c>
      <c r="M1978" s="14">
        <v>300.0</v>
      </c>
      <c r="N1978" s="14">
        <f t="shared" si="3"/>
        <v>300</v>
      </c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</row>
    <row r="1979" ht="15.75" customHeight="1">
      <c r="A1979" s="10">
        <v>1978.0</v>
      </c>
      <c r="B1979" s="10" t="s">
        <v>15</v>
      </c>
      <c r="C1979" s="10" t="str">
        <f>VLOOKUP($E1979,'Определяем вид'!$A$2:$B$16,2,0)</f>
        <v>Услуга</v>
      </c>
      <c r="D1979" s="10" t="s">
        <v>16</v>
      </c>
      <c r="E1979" s="10" t="s">
        <v>18</v>
      </c>
      <c r="F1979" s="11">
        <v>45725.0</v>
      </c>
      <c r="G1979" s="12">
        <f t="shared" si="1"/>
        <v>3</v>
      </c>
      <c r="H1979" s="10"/>
      <c r="I1979" s="10" t="str">
        <f>IFNA(VLOOKUP($H1979,'Промокоды'!$A$2:$B$115,2,0),"")</f>
        <v/>
      </c>
      <c r="J1979" s="10" t="str">
        <f>IFNA(VLOOKUP($I1979,'Промокоды'!$E$2:$F$8,2,0),"")</f>
        <v/>
      </c>
      <c r="K1979" s="10" t="str">
        <f>IFNA(VLOOKUP($H1979,'Промокоды'!$A$2:$C$115,3,0),"")</f>
        <v/>
      </c>
      <c r="L1979" s="13">
        <f t="shared" si="2"/>
        <v>0</v>
      </c>
      <c r="M1979" s="14">
        <v>3500.0</v>
      </c>
      <c r="N1979" s="14">
        <f t="shared" si="3"/>
        <v>3500</v>
      </c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</row>
    <row r="1980" ht="15.75" customHeight="1">
      <c r="A1980" s="10">
        <v>1979.0</v>
      </c>
      <c r="B1980" s="10" t="s">
        <v>15</v>
      </c>
      <c r="C1980" s="10" t="str">
        <f>VLOOKUP($E1980,'Определяем вид'!$A$2:$B$16,2,0)</f>
        <v>Услуга</v>
      </c>
      <c r="D1980" s="10" t="s">
        <v>16</v>
      </c>
      <c r="E1980" s="10" t="s">
        <v>18</v>
      </c>
      <c r="F1980" s="11">
        <v>45725.0</v>
      </c>
      <c r="G1980" s="12">
        <f t="shared" si="1"/>
        <v>3</v>
      </c>
      <c r="H1980" s="10" t="s">
        <v>142</v>
      </c>
      <c r="I1980" s="10">
        <f>IFNA(VLOOKUP($H1980,'Промокоды'!$A$2:$B$115,2,0),"")</f>
        <v>1</v>
      </c>
      <c r="J1980" s="10" t="str">
        <f>IFNA(VLOOKUP($I1980,'Промокоды'!$E$2:$F$8,2,0),"")</f>
        <v>Обещаем скидки</v>
      </c>
      <c r="K1980" s="10">
        <f>IFNA(VLOOKUP($H1980,'Промокоды'!$A$2:$C$115,3,0),"")</f>
        <v>0.1</v>
      </c>
      <c r="L1980" s="13">
        <f t="shared" si="2"/>
        <v>350</v>
      </c>
      <c r="M1980" s="14">
        <v>3500.0</v>
      </c>
      <c r="N1980" s="14">
        <f t="shared" si="3"/>
        <v>3150</v>
      </c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</row>
    <row r="1981" ht="15.75" customHeight="1">
      <c r="A1981" s="10">
        <v>1980.0</v>
      </c>
      <c r="B1981" s="10" t="s">
        <v>15</v>
      </c>
      <c r="C1981" s="10" t="str">
        <f>VLOOKUP($E1981,'Определяем вид'!$A$2:$B$16,2,0)</f>
        <v>Услуга</v>
      </c>
      <c r="D1981" s="10" t="s">
        <v>16</v>
      </c>
      <c r="E1981" s="10" t="s">
        <v>18</v>
      </c>
      <c r="F1981" s="11">
        <v>45725.0</v>
      </c>
      <c r="G1981" s="12">
        <f t="shared" si="1"/>
        <v>3</v>
      </c>
      <c r="H1981" s="10"/>
      <c r="I1981" s="10" t="str">
        <f>IFNA(VLOOKUP($H1981,'Промокоды'!$A$2:$B$115,2,0),"")</f>
        <v/>
      </c>
      <c r="J1981" s="10" t="str">
        <f>IFNA(VLOOKUP($I1981,'Промокоды'!$E$2:$F$8,2,0),"")</f>
        <v/>
      </c>
      <c r="K1981" s="10" t="str">
        <f>IFNA(VLOOKUP($H1981,'Промокоды'!$A$2:$C$115,3,0),"")</f>
        <v/>
      </c>
      <c r="L1981" s="13">
        <f t="shared" si="2"/>
        <v>0</v>
      </c>
      <c r="M1981" s="14">
        <v>3500.0</v>
      </c>
      <c r="N1981" s="14">
        <f t="shared" si="3"/>
        <v>3500</v>
      </c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</row>
    <row r="1982" ht="15.75" customHeight="1">
      <c r="A1982" s="10">
        <v>1981.0</v>
      </c>
      <c r="B1982" s="10" t="s">
        <v>15</v>
      </c>
      <c r="C1982" s="10" t="str">
        <f>VLOOKUP($E1982,'Определяем вид'!$A$2:$B$16,2,0)</f>
        <v>Товар</v>
      </c>
      <c r="D1982" s="10" t="s">
        <v>16</v>
      </c>
      <c r="E1982" s="10" t="s">
        <v>28</v>
      </c>
      <c r="F1982" s="11">
        <v>45725.0</v>
      </c>
      <c r="G1982" s="12">
        <f t="shared" si="1"/>
        <v>3</v>
      </c>
      <c r="H1982" s="10"/>
      <c r="I1982" s="10" t="str">
        <f>IFNA(VLOOKUP($H1982,'Промокоды'!$A$2:$B$115,2,0),"")</f>
        <v/>
      </c>
      <c r="J1982" s="10" t="str">
        <f>IFNA(VLOOKUP($I1982,'Промокоды'!$E$2:$F$8,2,0),"")</f>
        <v/>
      </c>
      <c r="K1982" s="10" t="str">
        <f>IFNA(VLOOKUP($H1982,'Промокоды'!$A$2:$C$115,3,0),"")</f>
        <v/>
      </c>
      <c r="L1982" s="13">
        <f t="shared" si="2"/>
        <v>0</v>
      </c>
      <c r="M1982" s="14">
        <v>300.0</v>
      </c>
      <c r="N1982" s="14">
        <f t="shared" si="3"/>
        <v>300</v>
      </c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</row>
    <row r="1983" ht="15.75" customHeight="1">
      <c r="A1983" s="10">
        <v>1982.0</v>
      </c>
      <c r="B1983" s="10" t="s">
        <v>15</v>
      </c>
      <c r="C1983" s="10" t="str">
        <f>VLOOKUP($E1983,'Определяем вид'!$A$2:$B$16,2,0)</f>
        <v>Услуга</v>
      </c>
      <c r="D1983" s="10" t="s">
        <v>16</v>
      </c>
      <c r="E1983" s="10" t="s">
        <v>21</v>
      </c>
      <c r="F1983" s="11">
        <v>45725.0</v>
      </c>
      <c r="G1983" s="12">
        <f t="shared" si="1"/>
        <v>3</v>
      </c>
      <c r="H1983" s="10"/>
      <c r="I1983" s="10" t="str">
        <f>IFNA(VLOOKUP($H1983,'Промокоды'!$A$2:$B$115,2,0),"")</f>
        <v/>
      </c>
      <c r="J1983" s="10" t="str">
        <f>IFNA(VLOOKUP($I1983,'Промокоды'!$E$2:$F$8,2,0),"")</f>
        <v/>
      </c>
      <c r="K1983" s="10" t="str">
        <f>IFNA(VLOOKUP($H1983,'Промокоды'!$A$2:$C$115,3,0),"")</f>
        <v/>
      </c>
      <c r="L1983" s="13">
        <f t="shared" si="2"/>
        <v>0</v>
      </c>
      <c r="M1983" s="14">
        <v>5500.0</v>
      </c>
      <c r="N1983" s="14">
        <f t="shared" si="3"/>
        <v>5500</v>
      </c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</row>
    <row r="1984" ht="15.75" customHeight="1">
      <c r="A1984" s="10">
        <v>1983.0</v>
      </c>
      <c r="B1984" s="10" t="s">
        <v>15</v>
      </c>
      <c r="C1984" s="10" t="str">
        <f>VLOOKUP($E1984,'Определяем вид'!$A$2:$B$16,2,0)</f>
        <v>Услуга</v>
      </c>
      <c r="D1984" s="10" t="s">
        <v>16</v>
      </c>
      <c r="E1984" s="10" t="s">
        <v>21</v>
      </c>
      <c r="F1984" s="11">
        <v>45725.0</v>
      </c>
      <c r="G1984" s="12">
        <f t="shared" si="1"/>
        <v>3</v>
      </c>
      <c r="H1984" s="10"/>
      <c r="I1984" s="10" t="str">
        <f>IFNA(VLOOKUP($H1984,'Промокоды'!$A$2:$B$115,2,0),"")</f>
        <v/>
      </c>
      <c r="J1984" s="10" t="str">
        <f>IFNA(VLOOKUP($I1984,'Промокоды'!$E$2:$F$8,2,0),"")</f>
        <v/>
      </c>
      <c r="K1984" s="10" t="str">
        <f>IFNA(VLOOKUP($H1984,'Промокоды'!$A$2:$C$115,3,0),"")</f>
        <v/>
      </c>
      <c r="L1984" s="13">
        <f t="shared" si="2"/>
        <v>0</v>
      </c>
      <c r="M1984" s="14">
        <v>5500.0</v>
      </c>
      <c r="N1984" s="14">
        <f t="shared" si="3"/>
        <v>5500</v>
      </c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</row>
    <row r="1985" ht="15.75" customHeight="1">
      <c r="A1985" s="10">
        <v>1984.0</v>
      </c>
      <c r="B1985" s="10" t="s">
        <v>25</v>
      </c>
      <c r="C1985" s="10" t="str">
        <f>VLOOKUP($E1985,'Определяем вид'!$A$2:$B$16,2,0)</f>
        <v>Товар</v>
      </c>
      <c r="D1985" s="10" t="s">
        <v>16</v>
      </c>
      <c r="E1985" s="10" t="s">
        <v>33</v>
      </c>
      <c r="F1985" s="11">
        <v>45725.0</v>
      </c>
      <c r="G1985" s="12">
        <f t="shared" si="1"/>
        <v>3</v>
      </c>
      <c r="H1985" s="10"/>
      <c r="I1985" s="10" t="str">
        <f>IFNA(VLOOKUP($H1985,'Промокоды'!$A$2:$B$115,2,0),"")</f>
        <v/>
      </c>
      <c r="J1985" s="10" t="str">
        <f>IFNA(VLOOKUP($I1985,'Промокоды'!$E$2:$F$8,2,0),"")</f>
        <v/>
      </c>
      <c r="K1985" s="10" t="str">
        <f>IFNA(VLOOKUP($H1985,'Промокоды'!$A$2:$C$115,3,0),"")</f>
        <v/>
      </c>
      <c r="L1985" s="13">
        <f t="shared" si="2"/>
        <v>0</v>
      </c>
      <c r="M1985" s="14">
        <v>1000.0</v>
      </c>
      <c r="N1985" s="14">
        <f t="shared" si="3"/>
        <v>1000</v>
      </c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  <c r="Z1985" s="9"/>
      <c r="AA1985" s="9"/>
      <c r="AB1985" s="9"/>
      <c r="AC1985" s="9"/>
    </row>
    <row r="1986" ht="15.75" customHeight="1">
      <c r="A1986" s="10">
        <v>1985.0</v>
      </c>
      <c r="B1986" s="10" t="s">
        <v>15</v>
      </c>
      <c r="C1986" s="10" t="str">
        <f>VLOOKUP($E1986,'Определяем вид'!$A$2:$B$16,2,0)</f>
        <v>Услуга</v>
      </c>
      <c r="D1986" s="10" t="s">
        <v>16</v>
      </c>
      <c r="E1986" s="10" t="s">
        <v>18</v>
      </c>
      <c r="F1986" s="11">
        <v>45725.0</v>
      </c>
      <c r="G1986" s="12">
        <f t="shared" si="1"/>
        <v>3</v>
      </c>
      <c r="H1986" s="10"/>
      <c r="I1986" s="10" t="str">
        <f>IFNA(VLOOKUP($H1986,'Промокоды'!$A$2:$B$115,2,0),"")</f>
        <v/>
      </c>
      <c r="J1986" s="10" t="str">
        <f>IFNA(VLOOKUP($I1986,'Промокоды'!$E$2:$F$8,2,0),"")</f>
        <v/>
      </c>
      <c r="K1986" s="10" t="str">
        <f>IFNA(VLOOKUP($H1986,'Промокоды'!$A$2:$C$115,3,0),"")</f>
        <v/>
      </c>
      <c r="L1986" s="13">
        <f t="shared" si="2"/>
        <v>0</v>
      </c>
      <c r="M1986" s="14">
        <v>3500.0</v>
      </c>
      <c r="N1986" s="14">
        <f t="shared" si="3"/>
        <v>3500</v>
      </c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  <c r="AA1986" s="9"/>
      <c r="AB1986" s="9"/>
      <c r="AC1986" s="9"/>
    </row>
    <row r="1987" ht="15.75" customHeight="1">
      <c r="A1987" s="10">
        <v>1986.0</v>
      </c>
      <c r="B1987" s="10" t="s">
        <v>15</v>
      </c>
      <c r="C1987" s="10" t="str">
        <f>VLOOKUP($E1987,'Определяем вид'!$A$2:$B$16,2,0)</f>
        <v>Товар</v>
      </c>
      <c r="D1987" s="10" t="s">
        <v>16</v>
      </c>
      <c r="E1987" s="10" t="s">
        <v>28</v>
      </c>
      <c r="F1987" s="11">
        <v>45725.0</v>
      </c>
      <c r="G1987" s="12">
        <f t="shared" si="1"/>
        <v>3</v>
      </c>
      <c r="H1987" s="10"/>
      <c r="I1987" s="10" t="str">
        <f>IFNA(VLOOKUP($H1987,'Промокоды'!$A$2:$B$115,2,0),"")</f>
        <v/>
      </c>
      <c r="J1987" s="10" t="str">
        <f>IFNA(VLOOKUP($I1987,'Промокоды'!$E$2:$F$8,2,0),"")</f>
        <v/>
      </c>
      <c r="K1987" s="10" t="str">
        <f>IFNA(VLOOKUP($H1987,'Промокоды'!$A$2:$C$115,3,0),"")</f>
        <v/>
      </c>
      <c r="L1987" s="13">
        <f t="shared" si="2"/>
        <v>0</v>
      </c>
      <c r="M1987" s="14">
        <v>300.0</v>
      </c>
      <c r="N1987" s="14">
        <f t="shared" si="3"/>
        <v>300</v>
      </c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  <c r="Z1987" s="9"/>
      <c r="AA1987" s="9"/>
      <c r="AB1987" s="9"/>
      <c r="AC1987" s="9"/>
    </row>
    <row r="1988" ht="15.75" customHeight="1">
      <c r="A1988" s="10">
        <v>1987.0</v>
      </c>
      <c r="B1988" s="10" t="s">
        <v>25</v>
      </c>
      <c r="C1988" s="10" t="str">
        <f>VLOOKUP($E1988,'Определяем вид'!$A$2:$B$16,2,0)</f>
        <v>Товар</v>
      </c>
      <c r="D1988" s="10" t="s">
        <v>16</v>
      </c>
      <c r="E1988" s="10" t="s">
        <v>33</v>
      </c>
      <c r="F1988" s="11">
        <v>45725.0</v>
      </c>
      <c r="G1988" s="12">
        <f t="shared" si="1"/>
        <v>3</v>
      </c>
      <c r="H1988" s="10"/>
      <c r="I1988" s="10" t="str">
        <f>IFNA(VLOOKUP($H1988,'Промокоды'!$A$2:$B$115,2,0),"")</f>
        <v/>
      </c>
      <c r="J1988" s="10" t="str">
        <f>IFNA(VLOOKUP($I1988,'Промокоды'!$E$2:$F$8,2,0),"")</f>
        <v/>
      </c>
      <c r="K1988" s="10" t="str">
        <f>IFNA(VLOOKUP($H1988,'Промокоды'!$A$2:$C$115,3,0),"")</f>
        <v/>
      </c>
      <c r="L1988" s="13">
        <f t="shared" si="2"/>
        <v>0</v>
      </c>
      <c r="M1988" s="14">
        <v>1000.0</v>
      </c>
      <c r="N1988" s="14">
        <f t="shared" si="3"/>
        <v>1000</v>
      </c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  <c r="AA1988" s="9"/>
      <c r="AB1988" s="9"/>
      <c r="AC1988" s="9"/>
    </row>
    <row r="1989" ht="15.75" customHeight="1">
      <c r="A1989" s="10">
        <v>1988.0</v>
      </c>
      <c r="B1989" s="10" t="s">
        <v>15</v>
      </c>
      <c r="C1989" s="10" t="str">
        <f>VLOOKUP($E1989,'Определяем вид'!$A$2:$B$16,2,0)</f>
        <v>Услуга</v>
      </c>
      <c r="D1989" s="10" t="s">
        <v>16</v>
      </c>
      <c r="E1989" s="10" t="s">
        <v>17</v>
      </c>
      <c r="F1989" s="11">
        <v>45725.0</v>
      </c>
      <c r="G1989" s="12">
        <f t="shared" si="1"/>
        <v>3</v>
      </c>
      <c r="H1989" s="10" t="s">
        <v>143</v>
      </c>
      <c r="I1989" s="10">
        <f>IFNA(VLOOKUP($H1989,'Промокоды'!$A$2:$B$115,2,0),"")</f>
        <v>2</v>
      </c>
      <c r="J1989" s="10" t="str">
        <f>IFNA(VLOOKUP($I1989,'Промокоды'!$E$2:$F$8,2,0),"")</f>
        <v>Поисковые запросы в Гугле</v>
      </c>
      <c r="K1989" s="10">
        <f>IFNA(VLOOKUP($H1989,'Промокоды'!$A$2:$C$115,3,0),"")</f>
        <v>0.1</v>
      </c>
      <c r="L1989" s="13">
        <f t="shared" si="2"/>
        <v>450</v>
      </c>
      <c r="M1989" s="14">
        <v>4500.0</v>
      </c>
      <c r="N1989" s="14">
        <f t="shared" si="3"/>
        <v>4050</v>
      </c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  <c r="Z1989" s="9"/>
      <c r="AA1989" s="9"/>
      <c r="AB1989" s="9"/>
      <c r="AC1989" s="9"/>
    </row>
    <row r="1990" ht="15.75" customHeight="1">
      <c r="A1990" s="10">
        <v>1989.0</v>
      </c>
      <c r="B1990" s="10" t="s">
        <v>15</v>
      </c>
      <c r="C1990" s="10" t="str">
        <f>VLOOKUP($E1990,'Определяем вид'!$A$2:$B$16,2,0)</f>
        <v>Услуга</v>
      </c>
      <c r="D1990" s="10" t="s">
        <v>16</v>
      </c>
      <c r="E1990" s="10" t="s">
        <v>17</v>
      </c>
      <c r="F1990" s="11">
        <v>45725.0</v>
      </c>
      <c r="G1990" s="12">
        <f t="shared" si="1"/>
        <v>3</v>
      </c>
      <c r="H1990" s="10" t="s">
        <v>144</v>
      </c>
      <c r="I1990" s="10">
        <f>IFNA(VLOOKUP($H1990,'Промокоды'!$A$2:$B$115,2,0),"")</f>
        <v>5</v>
      </c>
      <c r="J1990" s="10" t="str">
        <f>IFNA(VLOOKUP($I1990,'Промокоды'!$E$2:$F$8,2,0),"")</f>
        <v>Посты в VK</v>
      </c>
      <c r="K1990" s="10">
        <f>IFNA(VLOOKUP($H1990,'Промокоды'!$A$2:$C$115,3,0),"")</f>
        <v>0.15</v>
      </c>
      <c r="L1990" s="13">
        <f t="shared" si="2"/>
        <v>675</v>
      </c>
      <c r="M1990" s="14">
        <v>4500.0</v>
      </c>
      <c r="N1990" s="14">
        <f t="shared" si="3"/>
        <v>3825</v>
      </c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  <c r="AA1990" s="9"/>
      <c r="AB1990" s="9"/>
      <c r="AC1990" s="9"/>
    </row>
    <row r="1991" ht="15.75" customHeight="1">
      <c r="A1991" s="10">
        <v>1990.0</v>
      </c>
      <c r="B1991" s="10" t="s">
        <v>15</v>
      </c>
      <c r="C1991" s="10" t="str">
        <f>VLOOKUP($E1991,'Определяем вид'!$A$2:$B$16,2,0)</f>
        <v>Услуга</v>
      </c>
      <c r="D1991" s="10" t="s">
        <v>16</v>
      </c>
      <c r="E1991" s="10" t="s">
        <v>17</v>
      </c>
      <c r="F1991" s="11">
        <v>45725.0</v>
      </c>
      <c r="G1991" s="12">
        <f t="shared" si="1"/>
        <v>3</v>
      </c>
      <c r="H1991" s="10"/>
      <c r="I1991" s="10" t="str">
        <f>IFNA(VLOOKUP($H1991,'Промокоды'!$A$2:$B$115,2,0),"")</f>
        <v/>
      </c>
      <c r="J1991" s="10" t="str">
        <f>IFNA(VLOOKUP($I1991,'Промокоды'!$E$2:$F$8,2,0),"")</f>
        <v/>
      </c>
      <c r="K1991" s="10" t="str">
        <f>IFNA(VLOOKUP($H1991,'Промокоды'!$A$2:$C$115,3,0),"")</f>
        <v/>
      </c>
      <c r="L1991" s="13">
        <f t="shared" si="2"/>
        <v>0</v>
      </c>
      <c r="M1991" s="14">
        <v>4500.0</v>
      </c>
      <c r="N1991" s="14">
        <f t="shared" si="3"/>
        <v>4500</v>
      </c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  <c r="Z1991" s="9"/>
      <c r="AA1991" s="9"/>
      <c r="AB1991" s="9"/>
      <c r="AC1991" s="9"/>
    </row>
    <row r="1992" ht="15.75" customHeight="1">
      <c r="A1992" s="10">
        <v>1991.0</v>
      </c>
      <c r="B1992" s="10" t="s">
        <v>15</v>
      </c>
      <c r="C1992" s="10" t="str">
        <f>VLOOKUP($E1992,'Определяем вид'!$A$2:$B$16,2,0)</f>
        <v>Услуга</v>
      </c>
      <c r="D1992" s="10" t="s">
        <v>16</v>
      </c>
      <c r="E1992" s="10" t="s">
        <v>21</v>
      </c>
      <c r="F1992" s="11">
        <v>45725.0</v>
      </c>
      <c r="G1992" s="12">
        <f t="shared" si="1"/>
        <v>3</v>
      </c>
      <c r="H1992" s="10"/>
      <c r="I1992" s="10" t="str">
        <f>IFNA(VLOOKUP($H1992,'Промокоды'!$A$2:$B$115,2,0),"")</f>
        <v/>
      </c>
      <c r="J1992" s="10" t="str">
        <f>IFNA(VLOOKUP($I1992,'Промокоды'!$E$2:$F$8,2,0),"")</f>
        <v/>
      </c>
      <c r="K1992" s="10" t="str">
        <f>IFNA(VLOOKUP($H1992,'Промокоды'!$A$2:$C$115,3,0),"")</f>
        <v/>
      </c>
      <c r="L1992" s="13">
        <f t="shared" si="2"/>
        <v>0</v>
      </c>
      <c r="M1992" s="14">
        <v>5500.0</v>
      </c>
      <c r="N1992" s="14">
        <f t="shared" si="3"/>
        <v>5500</v>
      </c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  <c r="AA1992" s="9"/>
      <c r="AB1992" s="9"/>
      <c r="AC1992" s="9"/>
    </row>
    <row r="1993" ht="15.75" customHeight="1">
      <c r="A1993" s="10">
        <v>1992.0</v>
      </c>
      <c r="B1993" s="10" t="s">
        <v>15</v>
      </c>
      <c r="C1993" s="10" t="str">
        <f>VLOOKUP($E1993,'Определяем вид'!$A$2:$B$16,2,0)</f>
        <v>Услуга</v>
      </c>
      <c r="D1993" s="10" t="s">
        <v>16</v>
      </c>
      <c r="E1993" s="10" t="s">
        <v>21</v>
      </c>
      <c r="F1993" s="11">
        <v>45725.0</v>
      </c>
      <c r="G1993" s="12">
        <f t="shared" si="1"/>
        <v>3</v>
      </c>
      <c r="H1993" s="10" t="s">
        <v>145</v>
      </c>
      <c r="I1993" s="10">
        <f>IFNA(VLOOKUP($H1993,'Промокоды'!$A$2:$B$115,2,0),"")</f>
        <v>4</v>
      </c>
      <c r="J1993" s="10" t="str">
        <f>IFNA(VLOOKUP($I1993,'Промокоды'!$E$2:$F$8,2,0),"")</f>
        <v>Посты в Telegram</v>
      </c>
      <c r="K1993" s="10">
        <f>IFNA(VLOOKUP($H1993,'Промокоды'!$A$2:$C$115,3,0),"")</f>
        <v>0.5</v>
      </c>
      <c r="L1993" s="13">
        <f t="shared" si="2"/>
        <v>2750</v>
      </c>
      <c r="M1993" s="14">
        <v>5500.0</v>
      </c>
      <c r="N1993" s="14">
        <f t="shared" si="3"/>
        <v>2750</v>
      </c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  <c r="Z1993" s="9"/>
      <c r="AA1993" s="9"/>
      <c r="AB1993" s="9"/>
      <c r="AC1993" s="9"/>
    </row>
    <row r="1994" ht="15.75" customHeight="1">
      <c r="A1994" s="10">
        <v>1993.0</v>
      </c>
      <c r="B1994" s="10" t="s">
        <v>15</v>
      </c>
      <c r="C1994" s="10" t="str">
        <f>VLOOKUP($E1994,'Определяем вид'!$A$2:$B$16,2,0)</f>
        <v>Услуга</v>
      </c>
      <c r="D1994" s="10" t="s">
        <v>16</v>
      </c>
      <c r="E1994" s="10" t="s">
        <v>18</v>
      </c>
      <c r="F1994" s="11">
        <v>45725.0</v>
      </c>
      <c r="G1994" s="12">
        <f t="shared" si="1"/>
        <v>3</v>
      </c>
      <c r="H1994" s="10"/>
      <c r="I1994" s="10" t="str">
        <f>IFNA(VLOOKUP($H1994,'Промокоды'!$A$2:$B$115,2,0),"")</f>
        <v/>
      </c>
      <c r="J1994" s="10" t="str">
        <f>IFNA(VLOOKUP($I1994,'Промокоды'!$E$2:$F$8,2,0),"")</f>
        <v/>
      </c>
      <c r="K1994" s="10" t="str">
        <f>IFNA(VLOOKUP($H1994,'Промокоды'!$A$2:$C$115,3,0),"")</f>
        <v/>
      </c>
      <c r="L1994" s="13">
        <f t="shared" si="2"/>
        <v>0</v>
      </c>
      <c r="M1994" s="14">
        <v>3500.0</v>
      </c>
      <c r="N1994" s="14">
        <f t="shared" si="3"/>
        <v>3500</v>
      </c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  <c r="AA1994" s="9"/>
      <c r="AB1994" s="9"/>
      <c r="AC1994" s="9"/>
    </row>
    <row r="1995" ht="15.75" customHeight="1">
      <c r="A1995" s="10">
        <v>1994.0</v>
      </c>
      <c r="B1995" s="10" t="s">
        <v>15</v>
      </c>
      <c r="C1995" s="10" t="str">
        <f>VLOOKUP($E1995,'Определяем вид'!$A$2:$B$16,2,0)</f>
        <v>Услуга</v>
      </c>
      <c r="D1995" s="10" t="s">
        <v>16</v>
      </c>
      <c r="E1995" s="10" t="s">
        <v>21</v>
      </c>
      <c r="F1995" s="11">
        <v>45725.0</v>
      </c>
      <c r="G1995" s="12">
        <f t="shared" si="1"/>
        <v>3</v>
      </c>
      <c r="H1995" s="10"/>
      <c r="I1995" s="10" t="str">
        <f>IFNA(VLOOKUP($H1995,'Промокоды'!$A$2:$B$115,2,0),"")</f>
        <v/>
      </c>
      <c r="J1995" s="10" t="str">
        <f>IFNA(VLOOKUP($I1995,'Промокоды'!$E$2:$F$8,2,0),"")</f>
        <v/>
      </c>
      <c r="K1995" s="10" t="str">
        <f>IFNA(VLOOKUP($H1995,'Промокоды'!$A$2:$C$115,3,0),"")</f>
        <v/>
      </c>
      <c r="L1995" s="13">
        <f t="shared" si="2"/>
        <v>0</v>
      </c>
      <c r="M1995" s="14">
        <v>5500.0</v>
      </c>
      <c r="N1995" s="14">
        <f t="shared" si="3"/>
        <v>5500</v>
      </c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  <c r="Z1995" s="9"/>
      <c r="AA1995" s="9"/>
      <c r="AB1995" s="9"/>
      <c r="AC1995" s="9"/>
    </row>
    <row r="1996" ht="15.75" customHeight="1">
      <c r="A1996" s="10">
        <v>1995.0</v>
      </c>
      <c r="B1996" s="10" t="s">
        <v>25</v>
      </c>
      <c r="C1996" s="10" t="str">
        <f>VLOOKUP($E1996,'Определяем вид'!$A$2:$B$16,2,0)</f>
        <v>Товар</v>
      </c>
      <c r="D1996" s="10" t="s">
        <v>16</v>
      </c>
      <c r="E1996" s="10" t="s">
        <v>35</v>
      </c>
      <c r="F1996" s="11">
        <v>45725.0</v>
      </c>
      <c r="G1996" s="12">
        <f t="shared" si="1"/>
        <v>3</v>
      </c>
      <c r="H1996" s="10"/>
      <c r="I1996" s="10" t="str">
        <f>IFNA(VLOOKUP($H1996,'Промокоды'!$A$2:$B$115,2,0),"")</f>
        <v/>
      </c>
      <c r="J1996" s="10" t="str">
        <f>IFNA(VLOOKUP($I1996,'Промокоды'!$E$2:$F$8,2,0),"")</f>
        <v/>
      </c>
      <c r="K1996" s="10" t="str">
        <f>IFNA(VLOOKUP($H1996,'Промокоды'!$A$2:$C$115,3,0),"")</f>
        <v/>
      </c>
      <c r="L1996" s="13">
        <f t="shared" si="2"/>
        <v>0</v>
      </c>
      <c r="M1996" s="14">
        <v>500.0</v>
      </c>
      <c r="N1996" s="14">
        <f t="shared" si="3"/>
        <v>500</v>
      </c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  <c r="AA1996" s="9"/>
      <c r="AB1996" s="9"/>
      <c r="AC1996" s="9"/>
    </row>
    <row r="1997" ht="15.75" customHeight="1">
      <c r="A1997" s="10">
        <v>1996.0</v>
      </c>
      <c r="B1997" s="10" t="s">
        <v>15</v>
      </c>
      <c r="C1997" s="10" t="str">
        <f>VLOOKUP($E1997,'Определяем вид'!$A$2:$B$16,2,0)</f>
        <v>Товар</v>
      </c>
      <c r="D1997" s="10" t="s">
        <v>16</v>
      </c>
      <c r="E1997" s="10" t="s">
        <v>23</v>
      </c>
      <c r="F1997" s="11">
        <v>45725.0</v>
      </c>
      <c r="G1997" s="12">
        <f t="shared" si="1"/>
        <v>3</v>
      </c>
      <c r="H1997" s="10"/>
      <c r="I1997" s="10" t="str">
        <f>IFNA(VLOOKUP($H1997,'Промокоды'!$A$2:$B$115,2,0),"")</f>
        <v/>
      </c>
      <c r="J1997" s="10" t="str">
        <f>IFNA(VLOOKUP($I1997,'Промокоды'!$E$2:$F$8,2,0),"")</f>
        <v/>
      </c>
      <c r="K1997" s="10" t="str">
        <f>IFNA(VLOOKUP($H1997,'Промокоды'!$A$2:$C$115,3,0),"")</f>
        <v/>
      </c>
      <c r="L1997" s="13">
        <f t="shared" si="2"/>
        <v>0</v>
      </c>
      <c r="M1997" s="14">
        <v>1000.0</v>
      </c>
      <c r="N1997" s="14">
        <f t="shared" si="3"/>
        <v>1000</v>
      </c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  <c r="Z1997" s="9"/>
      <c r="AA1997" s="9"/>
      <c r="AB1997" s="9"/>
      <c r="AC1997" s="9"/>
    </row>
    <row r="1998" ht="15.75" customHeight="1">
      <c r="A1998" s="10">
        <v>1997.0</v>
      </c>
      <c r="B1998" s="10" t="s">
        <v>15</v>
      </c>
      <c r="C1998" s="10" t="str">
        <f>VLOOKUP($E1998,'Определяем вид'!$A$2:$B$16,2,0)</f>
        <v>Товар</v>
      </c>
      <c r="D1998" s="10" t="s">
        <v>16</v>
      </c>
      <c r="E1998" s="10" t="s">
        <v>23</v>
      </c>
      <c r="F1998" s="11">
        <v>45725.0</v>
      </c>
      <c r="G1998" s="12">
        <f t="shared" si="1"/>
        <v>3</v>
      </c>
      <c r="H1998" s="10"/>
      <c r="I1998" s="10" t="str">
        <f>IFNA(VLOOKUP($H1998,'Промокоды'!$A$2:$B$115,2,0),"")</f>
        <v/>
      </c>
      <c r="J1998" s="10" t="str">
        <f>IFNA(VLOOKUP($I1998,'Промокоды'!$E$2:$F$8,2,0),"")</f>
        <v/>
      </c>
      <c r="K1998" s="10" t="str">
        <f>IFNA(VLOOKUP($H1998,'Промокоды'!$A$2:$C$115,3,0),"")</f>
        <v/>
      </c>
      <c r="L1998" s="13">
        <f t="shared" si="2"/>
        <v>0</v>
      </c>
      <c r="M1998" s="14">
        <v>1000.0</v>
      </c>
      <c r="N1998" s="14">
        <f t="shared" si="3"/>
        <v>1000</v>
      </c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  <c r="AA1998" s="9"/>
      <c r="AB1998" s="9"/>
      <c r="AC1998" s="9"/>
    </row>
    <row r="1999" ht="15.75" customHeight="1">
      <c r="A1999" s="10">
        <v>1998.0</v>
      </c>
      <c r="B1999" s="10" t="s">
        <v>15</v>
      </c>
      <c r="C1999" s="10" t="str">
        <f>VLOOKUP($E1999,'Определяем вид'!$A$2:$B$16,2,0)</f>
        <v>Услуга</v>
      </c>
      <c r="D1999" s="10" t="s">
        <v>16</v>
      </c>
      <c r="E1999" s="10" t="s">
        <v>18</v>
      </c>
      <c r="F1999" s="11">
        <v>45725.0</v>
      </c>
      <c r="G1999" s="12">
        <f t="shared" si="1"/>
        <v>3</v>
      </c>
      <c r="H1999" s="10"/>
      <c r="I1999" s="10" t="str">
        <f>IFNA(VLOOKUP($H1999,'Промокоды'!$A$2:$B$115,2,0),"")</f>
        <v/>
      </c>
      <c r="J1999" s="10" t="str">
        <f>IFNA(VLOOKUP($I1999,'Промокоды'!$E$2:$F$8,2,0),"")</f>
        <v/>
      </c>
      <c r="K1999" s="10" t="str">
        <f>IFNA(VLOOKUP($H1999,'Промокоды'!$A$2:$C$115,3,0),"")</f>
        <v/>
      </c>
      <c r="L1999" s="13">
        <f t="shared" si="2"/>
        <v>0</v>
      </c>
      <c r="M1999" s="14">
        <v>3500.0</v>
      </c>
      <c r="N1999" s="14">
        <f t="shared" si="3"/>
        <v>3500</v>
      </c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  <c r="Z1999" s="9"/>
      <c r="AA1999" s="9"/>
      <c r="AB1999" s="9"/>
      <c r="AC1999" s="9"/>
    </row>
    <row r="2000" ht="15.75" customHeight="1">
      <c r="A2000" s="10">
        <v>1999.0</v>
      </c>
      <c r="B2000" s="10" t="s">
        <v>15</v>
      </c>
      <c r="C2000" s="10" t="str">
        <f>VLOOKUP($E2000,'Определяем вид'!$A$2:$B$16,2,0)</f>
        <v>Товар</v>
      </c>
      <c r="D2000" s="10" t="s">
        <v>19</v>
      </c>
      <c r="E2000" s="10" t="s">
        <v>20</v>
      </c>
      <c r="F2000" s="11">
        <v>45725.0</v>
      </c>
      <c r="G2000" s="12">
        <f t="shared" si="1"/>
        <v>3</v>
      </c>
      <c r="H2000" s="10"/>
      <c r="I2000" s="10" t="str">
        <f>IFNA(VLOOKUP($H2000,'Промокоды'!$A$2:$B$115,2,0),"")</f>
        <v/>
      </c>
      <c r="J2000" s="10" t="str">
        <f>IFNA(VLOOKUP($I2000,'Промокоды'!$E$2:$F$8,2,0),"")</f>
        <v/>
      </c>
      <c r="K2000" s="10" t="str">
        <f>IFNA(VLOOKUP($H2000,'Промокоды'!$A$2:$C$115,3,0),"")</f>
        <v/>
      </c>
      <c r="L2000" s="13">
        <f t="shared" si="2"/>
        <v>0</v>
      </c>
      <c r="M2000" s="14">
        <v>500.0</v>
      </c>
      <c r="N2000" s="14">
        <f t="shared" si="3"/>
        <v>500</v>
      </c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  <c r="AA2000" s="9"/>
      <c r="AB2000" s="9"/>
      <c r="AC2000" s="9"/>
    </row>
    <row r="2001" ht="15.75" customHeight="1">
      <c r="A2001" s="10">
        <v>2000.0</v>
      </c>
      <c r="B2001" s="10" t="s">
        <v>15</v>
      </c>
      <c r="C2001" s="10" t="str">
        <f>VLOOKUP($E2001,'Определяем вид'!$A$2:$B$16,2,0)</f>
        <v>Услуга</v>
      </c>
      <c r="D2001" s="10" t="s">
        <v>16</v>
      </c>
      <c r="E2001" s="10" t="s">
        <v>18</v>
      </c>
      <c r="F2001" s="11">
        <v>45725.0</v>
      </c>
      <c r="G2001" s="12">
        <f t="shared" si="1"/>
        <v>3</v>
      </c>
      <c r="H2001" s="10"/>
      <c r="I2001" s="10" t="str">
        <f>IFNA(VLOOKUP($H2001,'Промокоды'!$A$2:$B$115,2,0),"")</f>
        <v/>
      </c>
      <c r="J2001" s="10" t="str">
        <f>IFNA(VLOOKUP($I2001,'Промокоды'!$E$2:$F$8,2,0),"")</f>
        <v/>
      </c>
      <c r="K2001" s="10" t="str">
        <f>IFNA(VLOOKUP($H2001,'Промокоды'!$A$2:$C$115,3,0),"")</f>
        <v/>
      </c>
      <c r="L2001" s="13">
        <f t="shared" si="2"/>
        <v>0</v>
      </c>
      <c r="M2001" s="14">
        <v>3500.0</v>
      </c>
      <c r="N2001" s="14">
        <f t="shared" si="3"/>
        <v>3500</v>
      </c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  <c r="Z2001" s="9"/>
      <c r="AA2001" s="9"/>
      <c r="AB2001" s="9"/>
      <c r="AC2001" s="9"/>
    </row>
    <row r="2002" ht="15.75" customHeight="1">
      <c r="A2002" s="10">
        <v>2001.0</v>
      </c>
      <c r="B2002" s="10" t="s">
        <v>15</v>
      </c>
      <c r="C2002" s="10" t="str">
        <f>VLOOKUP($E2002,'Определяем вид'!$A$2:$B$16,2,0)</f>
        <v>Услуга</v>
      </c>
      <c r="D2002" s="10" t="s">
        <v>16</v>
      </c>
      <c r="E2002" s="10" t="s">
        <v>18</v>
      </c>
      <c r="F2002" s="11">
        <v>45725.0</v>
      </c>
      <c r="G2002" s="12">
        <f t="shared" si="1"/>
        <v>3</v>
      </c>
      <c r="H2002" s="10"/>
      <c r="I2002" s="10" t="str">
        <f>IFNA(VLOOKUP($H2002,'Промокоды'!$A$2:$B$115,2,0),"")</f>
        <v/>
      </c>
      <c r="J2002" s="10" t="str">
        <f>IFNA(VLOOKUP($I2002,'Промокоды'!$E$2:$F$8,2,0),"")</f>
        <v/>
      </c>
      <c r="K2002" s="10" t="str">
        <f>IFNA(VLOOKUP($H2002,'Промокоды'!$A$2:$C$115,3,0),"")</f>
        <v/>
      </c>
      <c r="L2002" s="13">
        <f t="shared" si="2"/>
        <v>0</v>
      </c>
      <c r="M2002" s="14">
        <v>3500.0</v>
      </c>
      <c r="N2002" s="14">
        <f t="shared" si="3"/>
        <v>3500</v>
      </c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  <c r="Z2002" s="9"/>
      <c r="AA2002" s="9"/>
      <c r="AB2002" s="9"/>
      <c r="AC2002" s="9"/>
    </row>
    <row r="2003" ht="15.75" customHeight="1">
      <c r="A2003" s="10">
        <v>2002.0</v>
      </c>
      <c r="B2003" s="10" t="s">
        <v>25</v>
      </c>
      <c r="C2003" s="10" t="str">
        <f>VLOOKUP($E2003,'Определяем вид'!$A$2:$B$16,2,0)</f>
        <v>Товар</v>
      </c>
      <c r="D2003" s="10" t="s">
        <v>16</v>
      </c>
      <c r="E2003" s="10" t="s">
        <v>35</v>
      </c>
      <c r="F2003" s="11">
        <v>45725.0</v>
      </c>
      <c r="G2003" s="12">
        <f t="shared" si="1"/>
        <v>3</v>
      </c>
      <c r="H2003" s="10"/>
      <c r="I2003" s="10" t="str">
        <f>IFNA(VLOOKUP($H2003,'Промокоды'!$A$2:$B$115,2,0),"")</f>
        <v/>
      </c>
      <c r="J2003" s="10" t="str">
        <f>IFNA(VLOOKUP($I2003,'Промокоды'!$E$2:$F$8,2,0),"")</f>
        <v/>
      </c>
      <c r="K2003" s="10" t="str">
        <f>IFNA(VLOOKUP($H2003,'Промокоды'!$A$2:$C$115,3,0),"")</f>
        <v/>
      </c>
      <c r="L2003" s="13">
        <f t="shared" si="2"/>
        <v>0</v>
      </c>
      <c r="M2003" s="14">
        <v>500.0</v>
      </c>
      <c r="N2003" s="14">
        <f t="shared" si="3"/>
        <v>500</v>
      </c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  <c r="Z2003" s="9"/>
      <c r="AA2003" s="9"/>
      <c r="AB2003" s="9"/>
      <c r="AC2003" s="9"/>
    </row>
    <row r="2004" ht="15.75" customHeight="1">
      <c r="A2004" s="10">
        <v>2003.0</v>
      </c>
      <c r="B2004" s="10" t="s">
        <v>15</v>
      </c>
      <c r="C2004" s="10" t="str">
        <f>VLOOKUP($E2004,'Определяем вид'!$A$2:$B$16,2,0)</f>
        <v>Услуга</v>
      </c>
      <c r="D2004" s="10" t="s">
        <v>16</v>
      </c>
      <c r="E2004" s="10" t="s">
        <v>18</v>
      </c>
      <c r="F2004" s="11">
        <v>45725.0</v>
      </c>
      <c r="G2004" s="12">
        <f t="shared" si="1"/>
        <v>3</v>
      </c>
      <c r="H2004" s="10"/>
      <c r="I2004" s="10" t="str">
        <f>IFNA(VLOOKUP($H2004,'Промокоды'!$A$2:$B$115,2,0),"")</f>
        <v/>
      </c>
      <c r="J2004" s="10" t="str">
        <f>IFNA(VLOOKUP($I2004,'Промокоды'!$E$2:$F$8,2,0),"")</f>
        <v/>
      </c>
      <c r="K2004" s="10" t="str">
        <f>IFNA(VLOOKUP($H2004,'Промокоды'!$A$2:$C$115,3,0),"")</f>
        <v/>
      </c>
      <c r="L2004" s="13">
        <f t="shared" si="2"/>
        <v>0</v>
      </c>
      <c r="M2004" s="14">
        <v>3500.0</v>
      </c>
      <c r="N2004" s="14">
        <f t="shared" si="3"/>
        <v>3500</v>
      </c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  <c r="Z2004" s="9"/>
      <c r="AA2004" s="9"/>
      <c r="AB2004" s="9"/>
      <c r="AC2004" s="9"/>
    </row>
    <row r="2005" ht="15.75" customHeight="1">
      <c r="A2005" s="10">
        <v>2004.0</v>
      </c>
      <c r="B2005" s="10" t="s">
        <v>25</v>
      </c>
      <c r="C2005" s="10" t="str">
        <f>VLOOKUP($E2005,'Определяем вид'!$A$2:$B$16,2,0)</f>
        <v>Товар</v>
      </c>
      <c r="D2005" s="10" t="s">
        <v>16</v>
      </c>
      <c r="E2005" s="10" t="s">
        <v>30</v>
      </c>
      <c r="F2005" s="11">
        <v>45725.0</v>
      </c>
      <c r="G2005" s="12">
        <f t="shared" si="1"/>
        <v>3</v>
      </c>
      <c r="H2005" s="10"/>
      <c r="I2005" s="10" t="str">
        <f>IFNA(VLOOKUP($H2005,'Промокоды'!$A$2:$B$115,2,0),"")</f>
        <v/>
      </c>
      <c r="J2005" s="10" t="str">
        <f>IFNA(VLOOKUP($I2005,'Промокоды'!$E$2:$F$8,2,0),"")</f>
        <v/>
      </c>
      <c r="K2005" s="10" t="str">
        <f>IFNA(VLOOKUP($H2005,'Промокоды'!$A$2:$C$115,3,0),"")</f>
        <v/>
      </c>
      <c r="L2005" s="13">
        <f t="shared" si="2"/>
        <v>0</v>
      </c>
      <c r="M2005" s="14">
        <v>300.0</v>
      </c>
      <c r="N2005" s="14">
        <f t="shared" si="3"/>
        <v>300</v>
      </c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  <c r="Z2005" s="9"/>
      <c r="AA2005" s="9"/>
      <c r="AB2005" s="9"/>
      <c r="AC2005" s="9"/>
    </row>
    <row r="2006" ht="15.75" customHeight="1">
      <c r="A2006" s="10">
        <v>2005.0</v>
      </c>
      <c r="B2006" s="10" t="s">
        <v>15</v>
      </c>
      <c r="C2006" s="10" t="str">
        <f>VLOOKUP($E2006,'Определяем вид'!$A$2:$B$16,2,0)</f>
        <v>Товар</v>
      </c>
      <c r="D2006" s="10" t="s">
        <v>16</v>
      </c>
      <c r="E2006" s="10" t="s">
        <v>20</v>
      </c>
      <c r="F2006" s="11">
        <v>45725.0</v>
      </c>
      <c r="G2006" s="12">
        <f t="shared" si="1"/>
        <v>3</v>
      </c>
      <c r="H2006" s="10"/>
      <c r="I2006" s="10" t="str">
        <f>IFNA(VLOOKUP($H2006,'Промокоды'!$A$2:$B$115,2,0),"")</f>
        <v/>
      </c>
      <c r="J2006" s="10" t="str">
        <f>IFNA(VLOOKUP($I2006,'Промокоды'!$E$2:$F$8,2,0),"")</f>
        <v/>
      </c>
      <c r="K2006" s="10" t="str">
        <f>IFNA(VLOOKUP($H2006,'Промокоды'!$A$2:$C$115,3,0),"")</f>
        <v/>
      </c>
      <c r="L2006" s="13">
        <f t="shared" si="2"/>
        <v>0</v>
      </c>
      <c r="M2006" s="14">
        <v>500.0</v>
      </c>
      <c r="N2006" s="14">
        <f t="shared" si="3"/>
        <v>500</v>
      </c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  <c r="Z2006" s="9"/>
      <c r="AA2006" s="9"/>
      <c r="AB2006" s="9"/>
      <c r="AC2006" s="9"/>
    </row>
    <row r="2007" ht="15.75" customHeight="1">
      <c r="A2007" s="10">
        <v>2006.0</v>
      </c>
      <c r="B2007" s="10" t="s">
        <v>15</v>
      </c>
      <c r="C2007" s="10" t="str">
        <f>VLOOKUP($E2007,'Определяем вид'!$A$2:$B$16,2,0)</f>
        <v>Услуга</v>
      </c>
      <c r="D2007" s="10" t="s">
        <v>16</v>
      </c>
      <c r="E2007" s="10" t="s">
        <v>21</v>
      </c>
      <c r="F2007" s="11">
        <v>45725.0</v>
      </c>
      <c r="G2007" s="12">
        <f t="shared" si="1"/>
        <v>3</v>
      </c>
      <c r="H2007" s="10"/>
      <c r="I2007" s="10" t="str">
        <f>IFNA(VLOOKUP($H2007,'Промокоды'!$A$2:$B$115,2,0),"")</f>
        <v/>
      </c>
      <c r="J2007" s="10" t="str">
        <f>IFNA(VLOOKUP($I2007,'Промокоды'!$E$2:$F$8,2,0),"")</f>
        <v/>
      </c>
      <c r="K2007" s="10" t="str">
        <f>IFNA(VLOOKUP($H2007,'Промокоды'!$A$2:$C$115,3,0),"")</f>
        <v/>
      </c>
      <c r="L2007" s="13">
        <f t="shared" si="2"/>
        <v>0</v>
      </c>
      <c r="M2007" s="14">
        <v>5500.0</v>
      </c>
      <c r="N2007" s="14">
        <f t="shared" si="3"/>
        <v>5500</v>
      </c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  <c r="Z2007" s="9"/>
      <c r="AA2007" s="9"/>
      <c r="AB2007" s="9"/>
      <c r="AC2007" s="9"/>
    </row>
    <row r="2008" ht="15.75" customHeight="1">
      <c r="A2008" s="10">
        <v>2007.0</v>
      </c>
      <c r="B2008" s="10" t="s">
        <v>25</v>
      </c>
      <c r="C2008" s="10" t="str">
        <f>VLOOKUP($E2008,'Определяем вид'!$A$2:$B$16,2,0)</f>
        <v>Услуга</v>
      </c>
      <c r="D2008" s="10" t="s">
        <v>16</v>
      </c>
      <c r="E2008" s="10" t="s">
        <v>26</v>
      </c>
      <c r="F2008" s="11">
        <v>45725.0</v>
      </c>
      <c r="G2008" s="12">
        <f t="shared" si="1"/>
        <v>3</v>
      </c>
      <c r="H2008" s="10"/>
      <c r="I2008" s="10" t="str">
        <f>IFNA(VLOOKUP($H2008,'Промокоды'!$A$2:$B$115,2,0),"")</f>
        <v/>
      </c>
      <c r="J2008" s="10" t="str">
        <f>IFNA(VLOOKUP($I2008,'Промокоды'!$E$2:$F$8,2,0),"")</f>
        <v/>
      </c>
      <c r="K2008" s="10" t="str">
        <f>IFNA(VLOOKUP($H2008,'Промокоды'!$A$2:$C$115,3,0),"")</f>
        <v/>
      </c>
      <c r="L2008" s="13">
        <f t="shared" si="2"/>
        <v>0</v>
      </c>
      <c r="M2008" s="14">
        <v>50000.0</v>
      </c>
      <c r="N2008" s="14">
        <f t="shared" si="3"/>
        <v>50000</v>
      </c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  <c r="Z2008" s="9"/>
      <c r="AA2008" s="9"/>
      <c r="AB2008" s="9"/>
      <c r="AC2008" s="9"/>
    </row>
    <row r="2009" ht="15.75" customHeight="1">
      <c r="A2009" s="10">
        <v>2008.0</v>
      </c>
      <c r="B2009" s="10" t="s">
        <v>15</v>
      </c>
      <c r="C2009" s="10" t="str">
        <f>VLOOKUP($E2009,'Определяем вид'!$A$2:$B$16,2,0)</f>
        <v>Услуга</v>
      </c>
      <c r="D2009" s="10" t="s">
        <v>16</v>
      </c>
      <c r="E2009" s="10" t="s">
        <v>18</v>
      </c>
      <c r="F2009" s="11">
        <v>45726.0</v>
      </c>
      <c r="G2009" s="12">
        <f t="shared" si="1"/>
        <v>3</v>
      </c>
      <c r="H2009" s="10"/>
      <c r="I2009" s="10" t="str">
        <f>IFNA(VLOOKUP($H2009,'Промокоды'!$A$2:$B$115,2,0),"")</f>
        <v/>
      </c>
      <c r="J2009" s="10" t="str">
        <f>IFNA(VLOOKUP($I2009,'Промокоды'!$E$2:$F$8,2,0),"")</f>
        <v/>
      </c>
      <c r="K2009" s="10" t="str">
        <f>IFNA(VLOOKUP($H2009,'Промокоды'!$A$2:$C$115,3,0),"")</f>
        <v/>
      </c>
      <c r="L2009" s="13">
        <f t="shared" si="2"/>
        <v>0</v>
      </c>
      <c r="M2009" s="14">
        <v>3500.0</v>
      </c>
      <c r="N2009" s="14">
        <f t="shared" si="3"/>
        <v>3500</v>
      </c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  <c r="Z2009" s="9"/>
      <c r="AA2009" s="9"/>
      <c r="AB2009" s="9"/>
      <c r="AC2009" s="9"/>
    </row>
    <row r="2010" ht="15.75" customHeight="1">
      <c r="A2010" s="10">
        <v>2009.0</v>
      </c>
      <c r="B2010" s="10" t="s">
        <v>15</v>
      </c>
      <c r="C2010" s="10" t="str">
        <f>VLOOKUP($E2010,'Определяем вид'!$A$2:$B$16,2,0)</f>
        <v>Услуга</v>
      </c>
      <c r="D2010" s="10" t="s">
        <v>16</v>
      </c>
      <c r="E2010" s="10" t="s">
        <v>17</v>
      </c>
      <c r="F2010" s="11">
        <v>45726.0</v>
      </c>
      <c r="G2010" s="12">
        <f t="shared" si="1"/>
        <v>3</v>
      </c>
      <c r="H2010" s="10"/>
      <c r="I2010" s="10" t="str">
        <f>IFNA(VLOOKUP($H2010,'Промокоды'!$A$2:$B$115,2,0),"")</f>
        <v/>
      </c>
      <c r="J2010" s="10" t="str">
        <f>IFNA(VLOOKUP($I2010,'Промокоды'!$E$2:$F$8,2,0),"")</f>
        <v/>
      </c>
      <c r="K2010" s="10" t="str">
        <f>IFNA(VLOOKUP($H2010,'Промокоды'!$A$2:$C$115,3,0),"")</f>
        <v/>
      </c>
      <c r="L2010" s="13">
        <f t="shared" si="2"/>
        <v>0</v>
      </c>
      <c r="M2010" s="14">
        <v>4500.0</v>
      </c>
      <c r="N2010" s="14">
        <f t="shared" si="3"/>
        <v>4500</v>
      </c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  <c r="Z2010" s="9"/>
      <c r="AA2010" s="9"/>
      <c r="AB2010" s="9"/>
      <c r="AC2010" s="9"/>
    </row>
    <row r="2011" ht="15.75" customHeight="1">
      <c r="A2011" s="10">
        <v>2010.0</v>
      </c>
      <c r="B2011" s="10" t="s">
        <v>15</v>
      </c>
      <c r="C2011" s="10" t="str">
        <f>VLOOKUP($E2011,'Определяем вид'!$A$2:$B$16,2,0)</f>
        <v>Услуга</v>
      </c>
      <c r="D2011" s="10" t="s">
        <v>16</v>
      </c>
      <c r="E2011" s="10" t="s">
        <v>18</v>
      </c>
      <c r="F2011" s="11">
        <v>45726.0</v>
      </c>
      <c r="G2011" s="12">
        <f t="shared" si="1"/>
        <v>3</v>
      </c>
      <c r="H2011" s="10"/>
      <c r="I2011" s="10" t="str">
        <f>IFNA(VLOOKUP($H2011,'Промокоды'!$A$2:$B$115,2,0),"")</f>
        <v/>
      </c>
      <c r="J2011" s="10" t="str">
        <f>IFNA(VLOOKUP($I2011,'Промокоды'!$E$2:$F$8,2,0),"")</f>
        <v/>
      </c>
      <c r="K2011" s="10" t="str">
        <f>IFNA(VLOOKUP($H2011,'Промокоды'!$A$2:$C$115,3,0),"")</f>
        <v/>
      </c>
      <c r="L2011" s="13">
        <f t="shared" si="2"/>
        <v>0</v>
      </c>
      <c r="M2011" s="14">
        <v>3500.0</v>
      </c>
      <c r="N2011" s="14">
        <f t="shared" si="3"/>
        <v>3500</v>
      </c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  <c r="Z2011" s="9"/>
      <c r="AA2011" s="9"/>
      <c r="AB2011" s="9"/>
      <c r="AC2011" s="9"/>
    </row>
    <row r="2012" ht="15.75" customHeight="1">
      <c r="A2012" s="10">
        <v>2011.0</v>
      </c>
      <c r="B2012" s="10" t="s">
        <v>15</v>
      </c>
      <c r="C2012" s="10" t="str">
        <f>VLOOKUP($E2012,'Определяем вид'!$A$2:$B$16,2,0)</f>
        <v>Товар</v>
      </c>
      <c r="D2012" s="10" t="s">
        <v>16</v>
      </c>
      <c r="E2012" s="10" t="s">
        <v>28</v>
      </c>
      <c r="F2012" s="11">
        <v>45726.0</v>
      </c>
      <c r="G2012" s="12">
        <f t="shared" si="1"/>
        <v>3</v>
      </c>
      <c r="H2012" s="10"/>
      <c r="I2012" s="10" t="str">
        <f>IFNA(VLOOKUP($H2012,'Промокоды'!$A$2:$B$115,2,0),"")</f>
        <v/>
      </c>
      <c r="J2012" s="10" t="str">
        <f>IFNA(VLOOKUP($I2012,'Промокоды'!$E$2:$F$8,2,0),"")</f>
        <v/>
      </c>
      <c r="K2012" s="10" t="str">
        <f>IFNA(VLOOKUP($H2012,'Промокоды'!$A$2:$C$115,3,0),"")</f>
        <v/>
      </c>
      <c r="L2012" s="13">
        <f t="shared" si="2"/>
        <v>0</v>
      </c>
      <c r="M2012" s="14">
        <v>300.0</v>
      </c>
      <c r="N2012" s="14">
        <f t="shared" si="3"/>
        <v>300</v>
      </c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  <c r="Z2012" s="9"/>
      <c r="AA2012" s="9"/>
      <c r="AB2012" s="9"/>
      <c r="AC2012" s="9"/>
    </row>
    <row r="2013" ht="15.75" customHeight="1">
      <c r="A2013" s="10">
        <v>2012.0</v>
      </c>
      <c r="B2013" s="10" t="s">
        <v>15</v>
      </c>
      <c r="C2013" s="10" t="str">
        <f>VLOOKUP($E2013,'Определяем вид'!$A$2:$B$16,2,0)</f>
        <v>Услуга</v>
      </c>
      <c r="D2013" s="10" t="s">
        <v>16</v>
      </c>
      <c r="E2013" s="10" t="s">
        <v>21</v>
      </c>
      <c r="F2013" s="11">
        <v>45726.0</v>
      </c>
      <c r="G2013" s="12">
        <f t="shared" si="1"/>
        <v>3</v>
      </c>
      <c r="H2013" s="10"/>
      <c r="I2013" s="10" t="str">
        <f>IFNA(VLOOKUP($H2013,'Промокоды'!$A$2:$B$115,2,0),"")</f>
        <v/>
      </c>
      <c r="J2013" s="10" t="str">
        <f>IFNA(VLOOKUP($I2013,'Промокоды'!$E$2:$F$8,2,0),"")</f>
        <v/>
      </c>
      <c r="K2013" s="10" t="str">
        <f>IFNA(VLOOKUP($H2013,'Промокоды'!$A$2:$C$115,3,0),"")</f>
        <v/>
      </c>
      <c r="L2013" s="13">
        <f t="shared" si="2"/>
        <v>0</v>
      </c>
      <c r="M2013" s="14">
        <v>5500.0</v>
      </c>
      <c r="N2013" s="14">
        <f t="shared" si="3"/>
        <v>5500</v>
      </c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  <c r="Z2013" s="9"/>
      <c r="AA2013" s="9"/>
      <c r="AB2013" s="9"/>
      <c r="AC2013" s="9"/>
    </row>
    <row r="2014" ht="15.75" customHeight="1">
      <c r="A2014" s="10">
        <v>2013.0</v>
      </c>
      <c r="B2014" s="10" t="s">
        <v>15</v>
      </c>
      <c r="C2014" s="10" t="str">
        <f>VLOOKUP($E2014,'Определяем вид'!$A$2:$B$16,2,0)</f>
        <v>Товар</v>
      </c>
      <c r="D2014" s="10" t="s">
        <v>19</v>
      </c>
      <c r="E2014" s="10" t="s">
        <v>20</v>
      </c>
      <c r="F2014" s="11">
        <v>45726.0</v>
      </c>
      <c r="G2014" s="12">
        <f t="shared" si="1"/>
        <v>3</v>
      </c>
      <c r="H2014" s="10"/>
      <c r="I2014" s="10" t="str">
        <f>IFNA(VLOOKUP($H2014,'Промокоды'!$A$2:$B$115,2,0),"")</f>
        <v/>
      </c>
      <c r="J2014" s="10" t="str">
        <f>IFNA(VLOOKUP($I2014,'Промокоды'!$E$2:$F$8,2,0),"")</f>
        <v/>
      </c>
      <c r="K2014" s="10" t="str">
        <f>IFNA(VLOOKUP($H2014,'Промокоды'!$A$2:$C$115,3,0),"")</f>
        <v/>
      </c>
      <c r="L2014" s="13">
        <f t="shared" si="2"/>
        <v>0</v>
      </c>
      <c r="M2014" s="14">
        <v>500.0</v>
      </c>
      <c r="N2014" s="14">
        <f t="shared" si="3"/>
        <v>500</v>
      </c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  <c r="Z2014" s="9"/>
      <c r="AA2014" s="9"/>
      <c r="AB2014" s="9"/>
      <c r="AC2014" s="9"/>
    </row>
    <row r="2015" ht="15.75" customHeight="1">
      <c r="A2015" s="10">
        <v>2014.0</v>
      </c>
      <c r="B2015" s="10" t="s">
        <v>15</v>
      </c>
      <c r="C2015" s="10" t="str">
        <f>VLOOKUP($E2015,'Определяем вид'!$A$2:$B$16,2,0)</f>
        <v>Услуга</v>
      </c>
      <c r="D2015" s="10" t="s">
        <v>16</v>
      </c>
      <c r="E2015" s="10" t="s">
        <v>18</v>
      </c>
      <c r="F2015" s="11">
        <v>45726.0</v>
      </c>
      <c r="G2015" s="12">
        <f t="shared" si="1"/>
        <v>3</v>
      </c>
      <c r="H2015" s="10"/>
      <c r="I2015" s="10" t="str">
        <f>IFNA(VLOOKUP($H2015,'Промокоды'!$A$2:$B$115,2,0),"")</f>
        <v/>
      </c>
      <c r="J2015" s="10" t="str">
        <f>IFNA(VLOOKUP($I2015,'Промокоды'!$E$2:$F$8,2,0),"")</f>
        <v/>
      </c>
      <c r="K2015" s="10" t="str">
        <f>IFNA(VLOOKUP($H2015,'Промокоды'!$A$2:$C$115,3,0),"")</f>
        <v/>
      </c>
      <c r="L2015" s="13">
        <f t="shared" si="2"/>
        <v>0</v>
      </c>
      <c r="M2015" s="14">
        <v>3500.0</v>
      </c>
      <c r="N2015" s="14">
        <f t="shared" si="3"/>
        <v>3500</v>
      </c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  <c r="Z2015" s="9"/>
      <c r="AA2015" s="9"/>
      <c r="AB2015" s="9"/>
      <c r="AC2015" s="9"/>
    </row>
    <row r="2016" ht="15.75" customHeight="1">
      <c r="A2016" s="10">
        <v>2015.0</v>
      </c>
      <c r="B2016" s="10" t="s">
        <v>25</v>
      </c>
      <c r="C2016" s="10" t="str">
        <f>VLOOKUP($E2016,'Определяем вид'!$A$2:$B$16,2,0)</f>
        <v>Товар</v>
      </c>
      <c r="D2016" s="10" t="s">
        <v>19</v>
      </c>
      <c r="E2016" s="10" t="s">
        <v>30</v>
      </c>
      <c r="F2016" s="11">
        <v>45726.0</v>
      </c>
      <c r="G2016" s="12">
        <f t="shared" si="1"/>
        <v>3</v>
      </c>
      <c r="H2016" s="10"/>
      <c r="I2016" s="10" t="str">
        <f>IFNA(VLOOKUP($H2016,'Промокоды'!$A$2:$B$115,2,0),"")</f>
        <v/>
      </c>
      <c r="J2016" s="10" t="str">
        <f>IFNA(VLOOKUP($I2016,'Промокоды'!$E$2:$F$8,2,0),"")</f>
        <v/>
      </c>
      <c r="K2016" s="10" t="str">
        <f>IFNA(VLOOKUP($H2016,'Промокоды'!$A$2:$C$115,3,0),"")</f>
        <v/>
      </c>
      <c r="L2016" s="13">
        <f t="shared" si="2"/>
        <v>0</v>
      </c>
      <c r="M2016" s="14">
        <v>300.0</v>
      </c>
      <c r="N2016" s="14">
        <f t="shared" si="3"/>
        <v>300</v>
      </c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  <c r="Z2016" s="9"/>
      <c r="AA2016" s="9"/>
      <c r="AB2016" s="9"/>
      <c r="AC2016" s="9"/>
    </row>
    <row r="2017" ht="15.75" customHeight="1">
      <c r="A2017" s="10">
        <v>2016.0</v>
      </c>
      <c r="B2017" s="10" t="s">
        <v>25</v>
      </c>
      <c r="C2017" s="10" t="str">
        <f>VLOOKUP($E2017,'Определяем вид'!$A$2:$B$16,2,0)</f>
        <v>Товар</v>
      </c>
      <c r="D2017" s="10" t="s">
        <v>16</v>
      </c>
      <c r="E2017" s="10" t="s">
        <v>30</v>
      </c>
      <c r="F2017" s="11">
        <v>45726.0</v>
      </c>
      <c r="G2017" s="12">
        <f t="shared" si="1"/>
        <v>3</v>
      </c>
      <c r="H2017" s="10"/>
      <c r="I2017" s="10" t="str">
        <f>IFNA(VLOOKUP($H2017,'Промокоды'!$A$2:$B$115,2,0),"")</f>
        <v/>
      </c>
      <c r="J2017" s="10" t="str">
        <f>IFNA(VLOOKUP($I2017,'Промокоды'!$E$2:$F$8,2,0),"")</f>
        <v/>
      </c>
      <c r="K2017" s="10" t="str">
        <f>IFNA(VLOOKUP($H2017,'Промокоды'!$A$2:$C$115,3,0),"")</f>
        <v/>
      </c>
      <c r="L2017" s="13">
        <f t="shared" si="2"/>
        <v>0</v>
      </c>
      <c r="M2017" s="14">
        <v>300.0</v>
      </c>
      <c r="N2017" s="14">
        <f t="shared" si="3"/>
        <v>300</v>
      </c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  <c r="Z2017" s="9"/>
      <c r="AA2017" s="9"/>
      <c r="AB2017" s="9"/>
      <c r="AC2017" s="9"/>
    </row>
    <row r="2018" ht="15.75" customHeight="1">
      <c r="A2018" s="10">
        <v>2017.0</v>
      </c>
      <c r="B2018" s="10" t="s">
        <v>15</v>
      </c>
      <c r="C2018" s="10" t="str">
        <f>VLOOKUP($E2018,'Определяем вид'!$A$2:$B$16,2,0)</f>
        <v>Услуга</v>
      </c>
      <c r="D2018" s="10" t="s">
        <v>19</v>
      </c>
      <c r="E2018" s="10" t="s">
        <v>21</v>
      </c>
      <c r="F2018" s="11">
        <v>45726.0</v>
      </c>
      <c r="G2018" s="12">
        <f t="shared" si="1"/>
        <v>3</v>
      </c>
      <c r="H2018" s="10"/>
      <c r="I2018" s="10" t="str">
        <f>IFNA(VLOOKUP($H2018,'Промокоды'!$A$2:$B$115,2,0),"")</f>
        <v/>
      </c>
      <c r="J2018" s="10" t="str">
        <f>IFNA(VLOOKUP($I2018,'Промокоды'!$E$2:$F$8,2,0),"")</f>
        <v/>
      </c>
      <c r="K2018" s="10" t="str">
        <f>IFNA(VLOOKUP($H2018,'Промокоды'!$A$2:$C$115,3,0),"")</f>
        <v/>
      </c>
      <c r="L2018" s="13">
        <f t="shared" si="2"/>
        <v>0</v>
      </c>
      <c r="M2018" s="14">
        <v>5500.0</v>
      </c>
      <c r="N2018" s="14">
        <f t="shared" si="3"/>
        <v>5500</v>
      </c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  <c r="Z2018" s="9"/>
      <c r="AA2018" s="9"/>
      <c r="AB2018" s="9"/>
      <c r="AC2018" s="9"/>
    </row>
    <row r="2019" ht="15.75" customHeight="1">
      <c r="A2019" s="10">
        <v>2018.0</v>
      </c>
      <c r="B2019" s="10" t="s">
        <v>25</v>
      </c>
      <c r="C2019" s="10" t="str">
        <f>VLOOKUP($E2019,'Определяем вид'!$A$2:$B$16,2,0)</f>
        <v>Товар</v>
      </c>
      <c r="D2019" s="10" t="s">
        <v>16</v>
      </c>
      <c r="E2019" s="10" t="s">
        <v>35</v>
      </c>
      <c r="F2019" s="11">
        <v>45726.0</v>
      </c>
      <c r="G2019" s="12">
        <f t="shared" si="1"/>
        <v>3</v>
      </c>
      <c r="H2019" s="10"/>
      <c r="I2019" s="10" t="str">
        <f>IFNA(VLOOKUP($H2019,'Промокоды'!$A$2:$B$115,2,0),"")</f>
        <v/>
      </c>
      <c r="J2019" s="10" t="str">
        <f>IFNA(VLOOKUP($I2019,'Промокоды'!$E$2:$F$8,2,0),"")</f>
        <v/>
      </c>
      <c r="K2019" s="10" t="str">
        <f>IFNA(VLOOKUP($H2019,'Промокоды'!$A$2:$C$115,3,0),"")</f>
        <v/>
      </c>
      <c r="L2019" s="13">
        <f t="shared" si="2"/>
        <v>0</v>
      </c>
      <c r="M2019" s="14">
        <v>500.0</v>
      </c>
      <c r="N2019" s="14">
        <f t="shared" si="3"/>
        <v>500</v>
      </c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  <c r="Z2019" s="9"/>
      <c r="AA2019" s="9"/>
      <c r="AB2019" s="9"/>
      <c r="AC2019" s="9"/>
    </row>
    <row r="2020" ht="15.75" customHeight="1">
      <c r="A2020" s="10">
        <v>2019.0</v>
      </c>
      <c r="B2020" s="10" t="s">
        <v>25</v>
      </c>
      <c r="C2020" s="10" t="str">
        <f>VLOOKUP($E2020,'Определяем вид'!$A$2:$B$16,2,0)</f>
        <v>Товар</v>
      </c>
      <c r="D2020" s="10" t="s">
        <v>16</v>
      </c>
      <c r="E2020" s="10" t="s">
        <v>33</v>
      </c>
      <c r="F2020" s="11">
        <v>45726.0</v>
      </c>
      <c r="G2020" s="12">
        <f t="shared" si="1"/>
        <v>3</v>
      </c>
      <c r="H2020" s="10"/>
      <c r="I2020" s="10" t="str">
        <f>IFNA(VLOOKUP($H2020,'Промокоды'!$A$2:$B$115,2,0),"")</f>
        <v/>
      </c>
      <c r="J2020" s="10" t="str">
        <f>IFNA(VLOOKUP($I2020,'Промокоды'!$E$2:$F$8,2,0),"")</f>
        <v/>
      </c>
      <c r="K2020" s="10" t="str">
        <f>IFNA(VLOOKUP($H2020,'Промокоды'!$A$2:$C$115,3,0),"")</f>
        <v/>
      </c>
      <c r="L2020" s="13">
        <f t="shared" si="2"/>
        <v>0</v>
      </c>
      <c r="M2020" s="14">
        <v>1000.0</v>
      </c>
      <c r="N2020" s="14">
        <f t="shared" si="3"/>
        <v>1000</v>
      </c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  <c r="Z2020" s="9"/>
      <c r="AA2020" s="9"/>
      <c r="AB2020" s="9"/>
      <c r="AC2020" s="9"/>
    </row>
    <row r="2021" ht="15.75" customHeight="1">
      <c r="A2021" s="10">
        <v>2020.0</v>
      </c>
      <c r="B2021" s="10" t="s">
        <v>15</v>
      </c>
      <c r="C2021" s="10" t="str">
        <f>VLOOKUP($E2021,'Определяем вид'!$A$2:$B$16,2,0)</f>
        <v>Услуга</v>
      </c>
      <c r="D2021" s="10" t="s">
        <v>16</v>
      </c>
      <c r="E2021" s="10" t="s">
        <v>18</v>
      </c>
      <c r="F2021" s="11">
        <v>45726.0</v>
      </c>
      <c r="G2021" s="12">
        <f t="shared" si="1"/>
        <v>3</v>
      </c>
      <c r="H2021" s="10"/>
      <c r="I2021" s="10" t="str">
        <f>IFNA(VLOOKUP($H2021,'Промокоды'!$A$2:$B$115,2,0),"")</f>
        <v/>
      </c>
      <c r="J2021" s="10" t="str">
        <f>IFNA(VLOOKUP($I2021,'Промокоды'!$E$2:$F$8,2,0),"")</f>
        <v/>
      </c>
      <c r="K2021" s="10" t="str">
        <f>IFNA(VLOOKUP($H2021,'Промокоды'!$A$2:$C$115,3,0),"")</f>
        <v/>
      </c>
      <c r="L2021" s="13">
        <f t="shared" si="2"/>
        <v>0</v>
      </c>
      <c r="M2021" s="14">
        <v>3500.0</v>
      </c>
      <c r="N2021" s="14">
        <f t="shared" si="3"/>
        <v>3500</v>
      </c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  <c r="Z2021" s="9"/>
      <c r="AA2021" s="9"/>
      <c r="AB2021" s="9"/>
      <c r="AC2021" s="9"/>
    </row>
    <row r="2022" ht="15.75" customHeight="1">
      <c r="A2022" s="10">
        <v>2021.0</v>
      </c>
      <c r="B2022" s="10" t="s">
        <v>15</v>
      </c>
      <c r="C2022" s="10" t="str">
        <f>VLOOKUP($E2022,'Определяем вид'!$A$2:$B$16,2,0)</f>
        <v>Услуга</v>
      </c>
      <c r="D2022" s="10" t="s">
        <v>16</v>
      </c>
      <c r="E2022" s="10" t="s">
        <v>17</v>
      </c>
      <c r="F2022" s="11">
        <v>45726.0</v>
      </c>
      <c r="G2022" s="12">
        <f t="shared" si="1"/>
        <v>3</v>
      </c>
      <c r="H2022" s="10"/>
      <c r="I2022" s="10" t="str">
        <f>IFNA(VLOOKUP($H2022,'Промокоды'!$A$2:$B$115,2,0),"")</f>
        <v/>
      </c>
      <c r="J2022" s="10" t="str">
        <f>IFNA(VLOOKUP($I2022,'Промокоды'!$E$2:$F$8,2,0),"")</f>
        <v/>
      </c>
      <c r="K2022" s="10" t="str">
        <f>IFNA(VLOOKUP($H2022,'Промокоды'!$A$2:$C$115,3,0),"")</f>
        <v/>
      </c>
      <c r="L2022" s="13">
        <f t="shared" si="2"/>
        <v>0</v>
      </c>
      <c r="M2022" s="14">
        <v>4500.0</v>
      </c>
      <c r="N2022" s="14">
        <f t="shared" si="3"/>
        <v>4500</v>
      </c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  <c r="Z2022" s="9"/>
      <c r="AA2022" s="9"/>
      <c r="AB2022" s="9"/>
      <c r="AC2022" s="9"/>
    </row>
    <row r="2023" ht="15.75" customHeight="1">
      <c r="A2023" s="10">
        <v>2022.0</v>
      </c>
      <c r="B2023" s="10" t="s">
        <v>15</v>
      </c>
      <c r="C2023" s="10" t="str">
        <f>VLOOKUP($E2023,'Определяем вид'!$A$2:$B$16,2,0)</f>
        <v>Товар</v>
      </c>
      <c r="D2023" s="10" t="s">
        <v>19</v>
      </c>
      <c r="E2023" s="10" t="s">
        <v>20</v>
      </c>
      <c r="F2023" s="11">
        <v>45726.0</v>
      </c>
      <c r="G2023" s="12">
        <f t="shared" si="1"/>
        <v>3</v>
      </c>
      <c r="H2023" s="10"/>
      <c r="I2023" s="10" t="str">
        <f>IFNA(VLOOKUP($H2023,'Промокоды'!$A$2:$B$115,2,0),"")</f>
        <v/>
      </c>
      <c r="J2023" s="10" t="str">
        <f>IFNA(VLOOKUP($I2023,'Промокоды'!$E$2:$F$8,2,0),"")</f>
        <v/>
      </c>
      <c r="K2023" s="10" t="str">
        <f>IFNA(VLOOKUP($H2023,'Промокоды'!$A$2:$C$115,3,0),"")</f>
        <v/>
      </c>
      <c r="L2023" s="13">
        <f t="shared" si="2"/>
        <v>0</v>
      </c>
      <c r="M2023" s="14">
        <v>500.0</v>
      </c>
      <c r="N2023" s="14">
        <f t="shared" si="3"/>
        <v>500</v>
      </c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  <c r="Z2023" s="9"/>
      <c r="AA2023" s="9"/>
      <c r="AB2023" s="9"/>
      <c r="AC2023" s="9"/>
    </row>
    <row r="2024" ht="15.75" customHeight="1">
      <c r="A2024" s="10">
        <v>2023.0</v>
      </c>
      <c r="B2024" s="10" t="s">
        <v>15</v>
      </c>
      <c r="C2024" s="10" t="str">
        <f>VLOOKUP($E2024,'Определяем вид'!$A$2:$B$16,2,0)</f>
        <v>Услуга</v>
      </c>
      <c r="D2024" s="10" t="s">
        <v>19</v>
      </c>
      <c r="E2024" s="10" t="s">
        <v>21</v>
      </c>
      <c r="F2024" s="11">
        <v>45726.0</v>
      </c>
      <c r="G2024" s="12">
        <f t="shared" si="1"/>
        <v>3</v>
      </c>
      <c r="H2024" s="10"/>
      <c r="I2024" s="10" t="str">
        <f>IFNA(VLOOKUP($H2024,'Промокоды'!$A$2:$B$115,2,0),"")</f>
        <v/>
      </c>
      <c r="J2024" s="10" t="str">
        <f>IFNA(VLOOKUP($I2024,'Промокоды'!$E$2:$F$8,2,0),"")</f>
        <v/>
      </c>
      <c r="K2024" s="10" t="str">
        <f>IFNA(VLOOKUP($H2024,'Промокоды'!$A$2:$C$115,3,0),"")</f>
        <v/>
      </c>
      <c r="L2024" s="13">
        <f t="shared" si="2"/>
        <v>0</v>
      </c>
      <c r="M2024" s="14">
        <v>5500.0</v>
      </c>
      <c r="N2024" s="14">
        <f t="shared" si="3"/>
        <v>5500</v>
      </c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  <c r="Z2024" s="9"/>
      <c r="AA2024" s="9"/>
      <c r="AB2024" s="9"/>
      <c r="AC2024" s="9"/>
    </row>
    <row r="2025" ht="15.75" customHeight="1">
      <c r="A2025" s="10">
        <v>2024.0</v>
      </c>
      <c r="B2025" s="10" t="s">
        <v>15</v>
      </c>
      <c r="C2025" s="10" t="str">
        <f>VLOOKUP($E2025,'Определяем вид'!$A$2:$B$16,2,0)</f>
        <v>Услуга</v>
      </c>
      <c r="D2025" s="10" t="s">
        <v>16</v>
      </c>
      <c r="E2025" s="10" t="s">
        <v>18</v>
      </c>
      <c r="F2025" s="11">
        <v>45726.0</v>
      </c>
      <c r="G2025" s="12">
        <f t="shared" si="1"/>
        <v>3</v>
      </c>
      <c r="H2025" s="10"/>
      <c r="I2025" s="10" t="str">
        <f>IFNA(VLOOKUP($H2025,'Промокоды'!$A$2:$B$115,2,0),"")</f>
        <v/>
      </c>
      <c r="J2025" s="10" t="str">
        <f>IFNA(VLOOKUP($I2025,'Промокоды'!$E$2:$F$8,2,0),"")</f>
        <v/>
      </c>
      <c r="K2025" s="10" t="str">
        <f>IFNA(VLOOKUP($H2025,'Промокоды'!$A$2:$C$115,3,0),"")</f>
        <v/>
      </c>
      <c r="L2025" s="13">
        <f t="shared" si="2"/>
        <v>0</v>
      </c>
      <c r="M2025" s="14">
        <v>3500.0</v>
      </c>
      <c r="N2025" s="14">
        <f t="shared" si="3"/>
        <v>3500</v>
      </c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  <c r="Z2025" s="9"/>
      <c r="AA2025" s="9"/>
      <c r="AB2025" s="9"/>
      <c r="AC2025" s="9"/>
    </row>
    <row r="2026" ht="15.75" customHeight="1">
      <c r="A2026" s="10">
        <v>2025.0</v>
      </c>
      <c r="B2026" s="10" t="s">
        <v>15</v>
      </c>
      <c r="C2026" s="10" t="str">
        <f>VLOOKUP($E2026,'Определяем вид'!$A$2:$B$16,2,0)</f>
        <v>Услуга</v>
      </c>
      <c r="D2026" s="10" t="s">
        <v>16</v>
      </c>
      <c r="E2026" s="10" t="s">
        <v>18</v>
      </c>
      <c r="F2026" s="11">
        <v>45726.0</v>
      </c>
      <c r="G2026" s="12">
        <f t="shared" si="1"/>
        <v>3</v>
      </c>
      <c r="H2026" s="10"/>
      <c r="I2026" s="10" t="str">
        <f>IFNA(VLOOKUP($H2026,'Промокоды'!$A$2:$B$115,2,0),"")</f>
        <v/>
      </c>
      <c r="J2026" s="10" t="str">
        <f>IFNA(VLOOKUP($I2026,'Промокоды'!$E$2:$F$8,2,0),"")</f>
        <v/>
      </c>
      <c r="K2026" s="10" t="str">
        <f>IFNA(VLOOKUP($H2026,'Промокоды'!$A$2:$C$115,3,0),"")</f>
        <v/>
      </c>
      <c r="L2026" s="13">
        <f t="shared" si="2"/>
        <v>0</v>
      </c>
      <c r="M2026" s="14">
        <v>3500.0</v>
      </c>
      <c r="N2026" s="14">
        <f t="shared" si="3"/>
        <v>3500</v>
      </c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  <c r="Z2026" s="9"/>
      <c r="AA2026" s="9"/>
      <c r="AB2026" s="9"/>
      <c r="AC2026" s="9"/>
    </row>
    <row r="2027" ht="15.75" customHeight="1">
      <c r="A2027" s="10">
        <v>2026.0</v>
      </c>
      <c r="B2027" s="10" t="s">
        <v>15</v>
      </c>
      <c r="C2027" s="10" t="str">
        <f>VLOOKUP($E2027,'Определяем вид'!$A$2:$B$16,2,0)</f>
        <v>Услуга</v>
      </c>
      <c r="D2027" s="10" t="s">
        <v>16</v>
      </c>
      <c r="E2027" s="10" t="s">
        <v>18</v>
      </c>
      <c r="F2027" s="11">
        <v>45726.0</v>
      </c>
      <c r="G2027" s="12">
        <f t="shared" si="1"/>
        <v>3</v>
      </c>
      <c r="H2027" s="10"/>
      <c r="I2027" s="10" t="str">
        <f>IFNA(VLOOKUP($H2027,'Промокоды'!$A$2:$B$115,2,0),"")</f>
        <v/>
      </c>
      <c r="J2027" s="10" t="str">
        <f>IFNA(VLOOKUP($I2027,'Промокоды'!$E$2:$F$8,2,0),"")</f>
        <v/>
      </c>
      <c r="K2027" s="10" t="str">
        <f>IFNA(VLOOKUP($H2027,'Промокоды'!$A$2:$C$115,3,0),"")</f>
        <v/>
      </c>
      <c r="L2027" s="13">
        <f t="shared" si="2"/>
        <v>0</v>
      </c>
      <c r="M2027" s="14">
        <v>3500.0</v>
      </c>
      <c r="N2027" s="14">
        <f t="shared" si="3"/>
        <v>3500</v>
      </c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  <c r="Z2027" s="9"/>
      <c r="AA2027" s="9"/>
      <c r="AB2027" s="9"/>
      <c r="AC2027" s="9"/>
    </row>
    <row r="2028" ht="15.75" customHeight="1">
      <c r="A2028" s="10">
        <v>2027.0</v>
      </c>
      <c r="B2028" s="10" t="s">
        <v>25</v>
      </c>
      <c r="C2028" s="10" t="str">
        <f>VLOOKUP($E2028,'Определяем вид'!$A$2:$B$16,2,0)</f>
        <v>Товар</v>
      </c>
      <c r="D2028" s="10" t="s">
        <v>19</v>
      </c>
      <c r="E2028" s="10" t="s">
        <v>30</v>
      </c>
      <c r="F2028" s="11">
        <v>45726.0</v>
      </c>
      <c r="G2028" s="12">
        <f t="shared" si="1"/>
        <v>3</v>
      </c>
      <c r="H2028" s="10"/>
      <c r="I2028" s="10" t="str">
        <f>IFNA(VLOOKUP($H2028,'Промокоды'!$A$2:$B$115,2,0),"")</f>
        <v/>
      </c>
      <c r="J2028" s="10" t="str">
        <f>IFNA(VLOOKUP($I2028,'Промокоды'!$E$2:$F$8,2,0),"")</f>
        <v/>
      </c>
      <c r="K2028" s="10" t="str">
        <f>IFNA(VLOOKUP($H2028,'Промокоды'!$A$2:$C$115,3,0),"")</f>
        <v/>
      </c>
      <c r="L2028" s="13">
        <f t="shared" si="2"/>
        <v>0</v>
      </c>
      <c r="M2028" s="14">
        <v>300.0</v>
      </c>
      <c r="N2028" s="14">
        <f t="shared" si="3"/>
        <v>300</v>
      </c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  <c r="Z2028" s="9"/>
      <c r="AA2028" s="9"/>
      <c r="AB2028" s="9"/>
      <c r="AC2028" s="9"/>
    </row>
    <row r="2029" ht="15.75" customHeight="1">
      <c r="A2029" s="10">
        <v>2028.0</v>
      </c>
      <c r="B2029" s="10" t="s">
        <v>15</v>
      </c>
      <c r="C2029" s="10" t="str">
        <f>VLOOKUP($E2029,'Определяем вид'!$A$2:$B$16,2,0)</f>
        <v>Товар</v>
      </c>
      <c r="D2029" s="10" t="s">
        <v>16</v>
      </c>
      <c r="E2029" s="10" t="s">
        <v>23</v>
      </c>
      <c r="F2029" s="11">
        <v>45726.0</v>
      </c>
      <c r="G2029" s="12">
        <f t="shared" si="1"/>
        <v>3</v>
      </c>
      <c r="H2029" s="10"/>
      <c r="I2029" s="10" t="str">
        <f>IFNA(VLOOKUP($H2029,'Промокоды'!$A$2:$B$115,2,0),"")</f>
        <v/>
      </c>
      <c r="J2029" s="10" t="str">
        <f>IFNA(VLOOKUP($I2029,'Промокоды'!$E$2:$F$8,2,0),"")</f>
        <v/>
      </c>
      <c r="K2029" s="10" t="str">
        <f>IFNA(VLOOKUP($H2029,'Промокоды'!$A$2:$C$115,3,0),"")</f>
        <v/>
      </c>
      <c r="L2029" s="13">
        <f t="shared" si="2"/>
        <v>0</v>
      </c>
      <c r="M2029" s="14">
        <v>1000.0</v>
      </c>
      <c r="N2029" s="14">
        <f t="shared" si="3"/>
        <v>1000</v>
      </c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  <c r="Z2029" s="9"/>
      <c r="AA2029" s="9"/>
      <c r="AB2029" s="9"/>
      <c r="AC2029" s="9"/>
    </row>
    <row r="2030" ht="15.75" customHeight="1">
      <c r="A2030" s="10">
        <v>2029.0</v>
      </c>
      <c r="B2030" s="10" t="s">
        <v>15</v>
      </c>
      <c r="C2030" s="10" t="str">
        <f>VLOOKUP($E2030,'Определяем вид'!$A$2:$B$16,2,0)</f>
        <v>Услуга</v>
      </c>
      <c r="D2030" s="10" t="s">
        <v>16</v>
      </c>
      <c r="E2030" s="10" t="s">
        <v>18</v>
      </c>
      <c r="F2030" s="11">
        <v>45726.0</v>
      </c>
      <c r="G2030" s="12">
        <f t="shared" si="1"/>
        <v>3</v>
      </c>
      <c r="H2030" s="10"/>
      <c r="I2030" s="10" t="str">
        <f>IFNA(VLOOKUP($H2030,'Промокоды'!$A$2:$B$115,2,0),"")</f>
        <v/>
      </c>
      <c r="J2030" s="10" t="str">
        <f>IFNA(VLOOKUP($I2030,'Промокоды'!$E$2:$F$8,2,0),"")</f>
        <v/>
      </c>
      <c r="K2030" s="10" t="str">
        <f>IFNA(VLOOKUP($H2030,'Промокоды'!$A$2:$C$115,3,0),"")</f>
        <v/>
      </c>
      <c r="L2030" s="13">
        <f t="shared" si="2"/>
        <v>0</v>
      </c>
      <c r="M2030" s="14">
        <v>3500.0</v>
      </c>
      <c r="N2030" s="14">
        <f t="shared" si="3"/>
        <v>3500</v>
      </c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</row>
    <row r="2031" ht="15.75" customHeight="1">
      <c r="A2031" s="10">
        <v>2030.0</v>
      </c>
      <c r="B2031" s="10" t="s">
        <v>15</v>
      </c>
      <c r="C2031" s="10" t="str">
        <f>VLOOKUP($E2031,'Определяем вид'!$A$2:$B$16,2,0)</f>
        <v>Услуга</v>
      </c>
      <c r="D2031" s="10" t="s">
        <v>19</v>
      </c>
      <c r="E2031" s="10" t="s">
        <v>21</v>
      </c>
      <c r="F2031" s="11">
        <v>45726.0</v>
      </c>
      <c r="G2031" s="12">
        <f t="shared" si="1"/>
        <v>3</v>
      </c>
      <c r="H2031" s="10"/>
      <c r="I2031" s="10" t="str">
        <f>IFNA(VLOOKUP($H2031,'Промокоды'!$A$2:$B$115,2,0),"")</f>
        <v/>
      </c>
      <c r="J2031" s="10" t="str">
        <f>IFNA(VLOOKUP($I2031,'Промокоды'!$E$2:$F$8,2,0),"")</f>
        <v/>
      </c>
      <c r="K2031" s="10" t="str">
        <f>IFNA(VLOOKUP($H2031,'Промокоды'!$A$2:$C$115,3,0),"")</f>
        <v/>
      </c>
      <c r="L2031" s="13">
        <f t="shared" si="2"/>
        <v>0</v>
      </c>
      <c r="M2031" s="14">
        <v>5500.0</v>
      </c>
      <c r="N2031" s="14">
        <f t="shared" si="3"/>
        <v>5500</v>
      </c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  <c r="Z2031" s="9"/>
      <c r="AA2031" s="9"/>
      <c r="AB2031" s="9"/>
      <c r="AC2031" s="9"/>
    </row>
    <row r="2032" ht="15.75" customHeight="1">
      <c r="A2032" s="10">
        <v>2031.0</v>
      </c>
      <c r="B2032" s="10" t="s">
        <v>15</v>
      </c>
      <c r="C2032" s="10" t="str">
        <f>VLOOKUP($E2032,'Определяем вид'!$A$2:$B$16,2,0)</f>
        <v>Услуга</v>
      </c>
      <c r="D2032" s="10" t="s">
        <v>16</v>
      </c>
      <c r="E2032" s="10" t="s">
        <v>18</v>
      </c>
      <c r="F2032" s="11">
        <v>45726.0</v>
      </c>
      <c r="G2032" s="12">
        <f t="shared" si="1"/>
        <v>3</v>
      </c>
      <c r="H2032" s="10"/>
      <c r="I2032" s="10" t="str">
        <f>IFNA(VLOOKUP($H2032,'Промокоды'!$A$2:$B$115,2,0),"")</f>
        <v/>
      </c>
      <c r="J2032" s="10" t="str">
        <f>IFNA(VLOOKUP($I2032,'Промокоды'!$E$2:$F$8,2,0),"")</f>
        <v/>
      </c>
      <c r="K2032" s="10" t="str">
        <f>IFNA(VLOOKUP($H2032,'Промокоды'!$A$2:$C$115,3,0),"")</f>
        <v/>
      </c>
      <c r="L2032" s="13">
        <f t="shared" si="2"/>
        <v>0</v>
      </c>
      <c r="M2032" s="14">
        <v>3500.0</v>
      </c>
      <c r="N2032" s="14">
        <f t="shared" si="3"/>
        <v>3500</v>
      </c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  <c r="Z2032" s="9"/>
      <c r="AA2032" s="9"/>
      <c r="AB2032" s="9"/>
      <c r="AC2032" s="9"/>
    </row>
    <row r="2033" ht="15.75" customHeight="1">
      <c r="A2033" s="10">
        <v>2032.0</v>
      </c>
      <c r="B2033" s="10" t="s">
        <v>15</v>
      </c>
      <c r="C2033" s="10" t="str">
        <f>VLOOKUP($E2033,'Определяем вид'!$A$2:$B$16,2,0)</f>
        <v>Услуга</v>
      </c>
      <c r="D2033" s="10" t="s">
        <v>16</v>
      </c>
      <c r="E2033" s="10" t="s">
        <v>17</v>
      </c>
      <c r="F2033" s="11">
        <v>45726.0</v>
      </c>
      <c r="G2033" s="12">
        <f t="shared" si="1"/>
        <v>3</v>
      </c>
      <c r="H2033" s="10"/>
      <c r="I2033" s="10" t="str">
        <f>IFNA(VLOOKUP($H2033,'Промокоды'!$A$2:$B$115,2,0),"")</f>
        <v/>
      </c>
      <c r="J2033" s="10" t="str">
        <f>IFNA(VLOOKUP($I2033,'Промокоды'!$E$2:$F$8,2,0),"")</f>
        <v/>
      </c>
      <c r="K2033" s="10" t="str">
        <f>IFNA(VLOOKUP($H2033,'Промокоды'!$A$2:$C$115,3,0),"")</f>
        <v/>
      </c>
      <c r="L2033" s="13">
        <f t="shared" si="2"/>
        <v>0</v>
      </c>
      <c r="M2033" s="14">
        <v>4500.0</v>
      </c>
      <c r="N2033" s="14">
        <f t="shared" si="3"/>
        <v>4500</v>
      </c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  <c r="Z2033" s="9"/>
      <c r="AA2033" s="9"/>
      <c r="AB2033" s="9"/>
      <c r="AC2033" s="9"/>
    </row>
    <row r="2034" ht="15.75" customHeight="1">
      <c r="A2034" s="10">
        <v>2033.0</v>
      </c>
      <c r="B2034" s="10" t="s">
        <v>15</v>
      </c>
      <c r="C2034" s="10" t="str">
        <f>VLOOKUP($E2034,'Определяем вид'!$A$2:$B$16,2,0)</f>
        <v>Товар</v>
      </c>
      <c r="D2034" s="10" t="s">
        <v>19</v>
      </c>
      <c r="E2034" s="10" t="s">
        <v>20</v>
      </c>
      <c r="F2034" s="11">
        <v>45726.0</v>
      </c>
      <c r="G2034" s="12">
        <f t="shared" si="1"/>
        <v>3</v>
      </c>
      <c r="H2034" s="10"/>
      <c r="I2034" s="10" t="str">
        <f>IFNA(VLOOKUP($H2034,'Промокоды'!$A$2:$B$115,2,0),"")</f>
        <v/>
      </c>
      <c r="J2034" s="10" t="str">
        <f>IFNA(VLOOKUP($I2034,'Промокоды'!$E$2:$F$8,2,0),"")</f>
        <v/>
      </c>
      <c r="K2034" s="10" t="str">
        <f>IFNA(VLOOKUP($H2034,'Промокоды'!$A$2:$C$115,3,0),"")</f>
        <v/>
      </c>
      <c r="L2034" s="13">
        <f t="shared" si="2"/>
        <v>0</v>
      </c>
      <c r="M2034" s="14">
        <v>500.0</v>
      </c>
      <c r="N2034" s="14">
        <f t="shared" si="3"/>
        <v>500</v>
      </c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  <c r="Z2034" s="9"/>
      <c r="AA2034" s="9"/>
      <c r="AB2034" s="9"/>
      <c r="AC2034" s="9"/>
    </row>
    <row r="2035" ht="15.75" customHeight="1">
      <c r="A2035" s="10">
        <v>2034.0</v>
      </c>
      <c r="B2035" s="10" t="s">
        <v>25</v>
      </c>
      <c r="C2035" s="10" t="str">
        <f>VLOOKUP($E2035,'Определяем вид'!$A$2:$B$16,2,0)</f>
        <v>Услуга</v>
      </c>
      <c r="D2035" s="10" t="s">
        <v>16</v>
      </c>
      <c r="E2035" s="10" t="s">
        <v>42</v>
      </c>
      <c r="F2035" s="11">
        <v>45726.0</v>
      </c>
      <c r="G2035" s="12">
        <f t="shared" si="1"/>
        <v>3</v>
      </c>
      <c r="H2035" s="10"/>
      <c r="I2035" s="10" t="str">
        <f>IFNA(VLOOKUP($H2035,'Промокоды'!$A$2:$B$115,2,0),"")</f>
        <v/>
      </c>
      <c r="J2035" s="10" t="str">
        <f>IFNA(VLOOKUP($I2035,'Промокоды'!$E$2:$F$8,2,0),"")</f>
        <v/>
      </c>
      <c r="K2035" s="10" t="str">
        <f>IFNA(VLOOKUP($H2035,'Промокоды'!$A$2:$C$115,3,0),"")</f>
        <v/>
      </c>
      <c r="L2035" s="13">
        <f t="shared" si="2"/>
        <v>0</v>
      </c>
      <c r="M2035" s="14">
        <v>75350.0</v>
      </c>
      <c r="N2035" s="14">
        <f t="shared" si="3"/>
        <v>75350</v>
      </c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  <c r="Z2035" s="9"/>
      <c r="AA2035" s="9"/>
      <c r="AB2035" s="9"/>
      <c r="AC2035" s="9"/>
    </row>
    <row r="2036" ht="15.75" customHeight="1">
      <c r="A2036" s="10">
        <v>2035.0</v>
      </c>
      <c r="B2036" s="10" t="s">
        <v>25</v>
      </c>
      <c r="C2036" s="10" t="str">
        <f>VLOOKUP($E2036,'Определяем вид'!$A$2:$B$16,2,0)</f>
        <v>Услуга</v>
      </c>
      <c r="D2036" s="10" t="s">
        <v>16</v>
      </c>
      <c r="E2036" s="10" t="s">
        <v>42</v>
      </c>
      <c r="F2036" s="11">
        <v>45726.0</v>
      </c>
      <c r="G2036" s="12">
        <f t="shared" si="1"/>
        <v>3</v>
      </c>
      <c r="H2036" s="10"/>
      <c r="I2036" s="10" t="str">
        <f>IFNA(VLOOKUP($H2036,'Промокоды'!$A$2:$B$115,2,0),"")</f>
        <v/>
      </c>
      <c r="J2036" s="10" t="str">
        <f>IFNA(VLOOKUP($I2036,'Промокоды'!$E$2:$F$8,2,0),"")</f>
        <v/>
      </c>
      <c r="K2036" s="10" t="str">
        <f>IFNA(VLOOKUP($H2036,'Промокоды'!$A$2:$C$115,3,0),"")</f>
        <v/>
      </c>
      <c r="L2036" s="13">
        <f t="shared" si="2"/>
        <v>0</v>
      </c>
      <c r="M2036" s="14">
        <v>75350.0</v>
      </c>
      <c r="N2036" s="14">
        <f t="shared" si="3"/>
        <v>75350</v>
      </c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  <c r="Z2036" s="9"/>
      <c r="AA2036" s="9"/>
      <c r="AB2036" s="9"/>
      <c r="AC2036" s="9"/>
    </row>
    <row r="2037" ht="15.75" customHeight="1">
      <c r="A2037" s="10">
        <v>2036.0</v>
      </c>
      <c r="B2037" s="10" t="s">
        <v>25</v>
      </c>
      <c r="C2037" s="10" t="str">
        <f>VLOOKUP($E2037,'Определяем вид'!$A$2:$B$16,2,0)</f>
        <v>Услуга</v>
      </c>
      <c r="D2037" s="10" t="s">
        <v>16</v>
      </c>
      <c r="E2037" s="10" t="s">
        <v>42</v>
      </c>
      <c r="F2037" s="11">
        <v>45726.0</v>
      </c>
      <c r="G2037" s="12">
        <f t="shared" si="1"/>
        <v>3</v>
      </c>
      <c r="H2037" s="10"/>
      <c r="I2037" s="10" t="str">
        <f>IFNA(VLOOKUP($H2037,'Промокоды'!$A$2:$B$115,2,0),"")</f>
        <v/>
      </c>
      <c r="J2037" s="10" t="str">
        <f>IFNA(VLOOKUP($I2037,'Промокоды'!$E$2:$F$8,2,0),"")</f>
        <v/>
      </c>
      <c r="K2037" s="10" t="str">
        <f>IFNA(VLOOKUP($H2037,'Промокоды'!$A$2:$C$115,3,0),"")</f>
        <v/>
      </c>
      <c r="L2037" s="13">
        <f t="shared" si="2"/>
        <v>0</v>
      </c>
      <c r="M2037" s="14">
        <v>75350.0</v>
      </c>
      <c r="N2037" s="14">
        <f t="shared" si="3"/>
        <v>75350</v>
      </c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  <c r="Z2037" s="9"/>
      <c r="AA2037" s="9"/>
      <c r="AB2037" s="9"/>
      <c r="AC2037" s="9"/>
    </row>
    <row r="2038" ht="15.75" customHeight="1">
      <c r="A2038" s="10">
        <v>2037.0</v>
      </c>
      <c r="B2038" s="10" t="s">
        <v>25</v>
      </c>
      <c r="C2038" s="10" t="str">
        <f>VLOOKUP($E2038,'Определяем вид'!$A$2:$B$16,2,0)</f>
        <v>Услуга</v>
      </c>
      <c r="D2038" s="10" t="s">
        <v>16</v>
      </c>
      <c r="E2038" s="10" t="s">
        <v>42</v>
      </c>
      <c r="F2038" s="11">
        <v>45726.0</v>
      </c>
      <c r="G2038" s="12">
        <f t="shared" si="1"/>
        <v>3</v>
      </c>
      <c r="H2038" s="10"/>
      <c r="I2038" s="10" t="str">
        <f>IFNA(VLOOKUP($H2038,'Промокоды'!$A$2:$B$115,2,0),"")</f>
        <v/>
      </c>
      <c r="J2038" s="10" t="str">
        <f>IFNA(VLOOKUP($I2038,'Промокоды'!$E$2:$F$8,2,0),"")</f>
        <v/>
      </c>
      <c r="K2038" s="10" t="str">
        <f>IFNA(VLOOKUP($H2038,'Промокоды'!$A$2:$C$115,3,0),"")</f>
        <v/>
      </c>
      <c r="L2038" s="13">
        <f t="shared" si="2"/>
        <v>0</v>
      </c>
      <c r="M2038" s="14">
        <v>75350.0</v>
      </c>
      <c r="N2038" s="14">
        <f t="shared" si="3"/>
        <v>75350</v>
      </c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  <c r="Z2038" s="9"/>
      <c r="AA2038" s="9"/>
      <c r="AB2038" s="9"/>
      <c r="AC2038" s="9"/>
    </row>
    <row r="2039" ht="15.75" customHeight="1">
      <c r="A2039" s="10">
        <v>2038.0</v>
      </c>
      <c r="B2039" s="10" t="s">
        <v>25</v>
      </c>
      <c r="C2039" s="10" t="str">
        <f>VLOOKUP($E2039,'Определяем вид'!$A$2:$B$16,2,0)</f>
        <v>Услуга</v>
      </c>
      <c r="D2039" s="10" t="s">
        <v>16</v>
      </c>
      <c r="E2039" s="10" t="s">
        <v>42</v>
      </c>
      <c r="F2039" s="11">
        <v>45727.0</v>
      </c>
      <c r="G2039" s="12">
        <f t="shared" si="1"/>
        <v>3</v>
      </c>
      <c r="H2039" s="10"/>
      <c r="I2039" s="10" t="str">
        <f>IFNA(VLOOKUP($H2039,'Промокоды'!$A$2:$B$115,2,0),"")</f>
        <v/>
      </c>
      <c r="J2039" s="10" t="str">
        <f>IFNA(VLOOKUP($I2039,'Промокоды'!$E$2:$F$8,2,0),"")</f>
        <v/>
      </c>
      <c r="K2039" s="10" t="str">
        <f>IFNA(VLOOKUP($H2039,'Промокоды'!$A$2:$C$115,3,0),"")</f>
        <v/>
      </c>
      <c r="L2039" s="13">
        <f t="shared" si="2"/>
        <v>0</v>
      </c>
      <c r="M2039" s="14">
        <v>75350.0</v>
      </c>
      <c r="N2039" s="14">
        <f t="shared" si="3"/>
        <v>75350</v>
      </c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  <c r="Z2039" s="9"/>
      <c r="AA2039" s="9"/>
      <c r="AB2039" s="9"/>
      <c r="AC2039" s="9"/>
    </row>
    <row r="2040" ht="15.75" customHeight="1">
      <c r="A2040" s="10">
        <v>2039.0</v>
      </c>
      <c r="B2040" s="10" t="s">
        <v>25</v>
      </c>
      <c r="C2040" s="10" t="str">
        <f>VLOOKUP($E2040,'Определяем вид'!$A$2:$B$16,2,0)</f>
        <v>Услуга</v>
      </c>
      <c r="D2040" s="10" t="s">
        <v>16</v>
      </c>
      <c r="E2040" s="10" t="s">
        <v>42</v>
      </c>
      <c r="F2040" s="11">
        <v>45727.0</v>
      </c>
      <c r="G2040" s="12">
        <f t="shared" si="1"/>
        <v>3</v>
      </c>
      <c r="H2040" s="10"/>
      <c r="I2040" s="10" t="str">
        <f>IFNA(VLOOKUP($H2040,'Промокоды'!$A$2:$B$115,2,0),"")</f>
        <v/>
      </c>
      <c r="J2040" s="10" t="str">
        <f>IFNA(VLOOKUP($I2040,'Промокоды'!$E$2:$F$8,2,0),"")</f>
        <v/>
      </c>
      <c r="K2040" s="10" t="str">
        <f>IFNA(VLOOKUP($H2040,'Промокоды'!$A$2:$C$115,3,0),"")</f>
        <v/>
      </c>
      <c r="L2040" s="13">
        <f t="shared" si="2"/>
        <v>0</v>
      </c>
      <c r="M2040" s="14">
        <v>75350.0</v>
      </c>
      <c r="N2040" s="14">
        <f t="shared" si="3"/>
        <v>75350</v>
      </c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  <c r="Z2040" s="9"/>
      <c r="AA2040" s="9"/>
      <c r="AB2040" s="9"/>
      <c r="AC2040" s="9"/>
    </row>
    <row r="2041" ht="15.75" customHeight="1">
      <c r="A2041" s="10">
        <v>2040.0</v>
      </c>
      <c r="B2041" s="10" t="s">
        <v>25</v>
      </c>
      <c r="C2041" s="10" t="str">
        <f>VLOOKUP($E2041,'Определяем вид'!$A$2:$B$16,2,0)</f>
        <v>Услуга</v>
      </c>
      <c r="D2041" s="10" t="s">
        <v>16</v>
      </c>
      <c r="E2041" s="10" t="s">
        <v>42</v>
      </c>
      <c r="F2041" s="11">
        <v>45727.0</v>
      </c>
      <c r="G2041" s="12">
        <f t="shared" si="1"/>
        <v>3</v>
      </c>
      <c r="H2041" s="10"/>
      <c r="I2041" s="10" t="str">
        <f>IFNA(VLOOKUP($H2041,'Промокоды'!$A$2:$B$115,2,0),"")</f>
        <v/>
      </c>
      <c r="J2041" s="10" t="str">
        <f>IFNA(VLOOKUP($I2041,'Промокоды'!$E$2:$F$8,2,0),"")</f>
        <v/>
      </c>
      <c r="K2041" s="10" t="str">
        <f>IFNA(VLOOKUP($H2041,'Промокоды'!$A$2:$C$115,3,0),"")</f>
        <v/>
      </c>
      <c r="L2041" s="13">
        <f t="shared" si="2"/>
        <v>0</v>
      </c>
      <c r="M2041" s="14">
        <v>75350.0</v>
      </c>
      <c r="N2041" s="14">
        <f t="shared" si="3"/>
        <v>75350</v>
      </c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  <c r="Z2041" s="9"/>
      <c r="AA2041" s="9"/>
      <c r="AB2041" s="9"/>
      <c r="AC2041" s="9"/>
    </row>
    <row r="2042" ht="15.75" customHeight="1">
      <c r="A2042" s="10">
        <v>2041.0</v>
      </c>
      <c r="B2042" s="10" t="s">
        <v>25</v>
      </c>
      <c r="C2042" s="10" t="str">
        <f>VLOOKUP($E2042,'Определяем вид'!$A$2:$B$16,2,0)</f>
        <v>Услуга</v>
      </c>
      <c r="D2042" s="10" t="s">
        <v>16</v>
      </c>
      <c r="E2042" s="10" t="s">
        <v>42</v>
      </c>
      <c r="F2042" s="11">
        <v>45727.0</v>
      </c>
      <c r="G2042" s="12">
        <f t="shared" si="1"/>
        <v>3</v>
      </c>
      <c r="H2042" s="10"/>
      <c r="I2042" s="10" t="str">
        <f>IFNA(VLOOKUP($H2042,'Промокоды'!$A$2:$B$115,2,0),"")</f>
        <v/>
      </c>
      <c r="J2042" s="10" t="str">
        <f>IFNA(VLOOKUP($I2042,'Промокоды'!$E$2:$F$8,2,0),"")</f>
        <v/>
      </c>
      <c r="K2042" s="10" t="str">
        <f>IFNA(VLOOKUP($H2042,'Промокоды'!$A$2:$C$115,3,0),"")</f>
        <v/>
      </c>
      <c r="L2042" s="13">
        <f t="shared" si="2"/>
        <v>0</v>
      </c>
      <c r="M2042" s="14">
        <v>75350.0</v>
      </c>
      <c r="N2042" s="14">
        <f t="shared" si="3"/>
        <v>75350</v>
      </c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  <c r="Z2042" s="9"/>
      <c r="AA2042" s="9"/>
      <c r="AB2042" s="9"/>
      <c r="AC2042" s="9"/>
    </row>
    <row r="2043" ht="15.75" customHeight="1">
      <c r="A2043" s="10">
        <v>2042.0</v>
      </c>
      <c r="B2043" s="10" t="s">
        <v>25</v>
      </c>
      <c r="C2043" s="10" t="str">
        <f>VLOOKUP($E2043,'Определяем вид'!$A$2:$B$16,2,0)</f>
        <v>Услуга</v>
      </c>
      <c r="D2043" s="10" t="s">
        <v>16</v>
      </c>
      <c r="E2043" s="10" t="s">
        <v>84</v>
      </c>
      <c r="F2043" s="11">
        <v>45727.0</v>
      </c>
      <c r="G2043" s="12">
        <f t="shared" si="1"/>
        <v>3</v>
      </c>
      <c r="H2043" s="10"/>
      <c r="I2043" s="10" t="str">
        <f>IFNA(VLOOKUP($H2043,'Промокоды'!$A$2:$B$115,2,0),"")</f>
        <v/>
      </c>
      <c r="J2043" s="10" t="str">
        <f>IFNA(VLOOKUP($I2043,'Промокоды'!$E$2:$F$8,2,0),"")</f>
        <v/>
      </c>
      <c r="K2043" s="10" t="str">
        <f>IFNA(VLOOKUP($H2043,'Промокоды'!$A$2:$C$115,3,0),"")</f>
        <v/>
      </c>
      <c r="L2043" s="13">
        <f t="shared" si="2"/>
        <v>0</v>
      </c>
      <c r="M2043" s="14">
        <v>15000.0</v>
      </c>
      <c r="N2043" s="14">
        <f t="shared" si="3"/>
        <v>15000</v>
      </c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  <c r="Z2043" s="9"/>
      <c r="AA2043" s="9"/>
      <c r="AB2043" s="9"/>
      <c r="AC2043" s="9"/>
    </row>
    <row r="2044" ht="15.75" customHeight="1">
      <c r="A2044" s="10">
        <v>2043.0</v>
      </c>
      <c r="B2044" s="10" t="s">
        <v>25</v>
      </c>
      <c r="C2044" s="10" t="str">
        <f>VLOOKUP($E2044,'Определяем вид'!$A$2:$B$16,2,0)</f>
        <v>Услуга</v>
      </c>
      <c r="D2044" s="10" t="s">
        <v>16</v>
      </c>
      <c r="E2044" s="10" t="s">
        <v>85</v>
      </c>
      <c r="F2044" s="11">
        <v>45727.0</v>
      </c>
      <c r="G2044" s="12">
        <f t="shared" si="1"/>
        <v>3</v>
      </c>
      <c r="H2044" s="10"/>
      <c r="I2044" s="10" t="str">
        <f>IFNA(VLOOKUP($H2044,'Промокоды'!$A$2:$B$115,2,0),"")</f>
        <v/>
      </c>
      <c r="J2044" s="10" t="str">
        <f>IFNA(VLOOKUP($I2044,'Промокоды'!$E$2:$F$8,2,0),"")</f>
        <v/>
      </c>
      <c r="K2044" s="10" t="str">
        <f>IFNA(VLOOKUP($H2044,'Промокоды'!$A$2:$C$115,3,0),"")</f>
        <v/>
      </c>
      <c r="L2044" s="13">
        <f t="shared" si="2"/>
        <v>0</v>
      </c>
      <c r="M2044" s="14">
        <v>56700.0</v>
      </c>
      <c r="N2044" s="14">
        <f t="shared" si="3"/>
        <v>56700</v>
      </c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  <c r="Z2044" s="9"/>
      <c r="AA2044" s="9"/>
      <c r="AB2044" s="9"/>
      <c r="AC2044" s="9"/>
    </row>
    <row r="2045" ht="15.75" customHeight="1">
      <c r="A2045" s="10">
        <v>2044.0</v>
      </c>
      <c r="B2045" s="10" t="s">
        <v>15</v>
      </c>
      <c r="C2045" s="10" t="str">
        <f>VLOOKUP($E2045,'Определяем вид'!$A$2:$B$16,2,0)</f>
        <v>Услуга</v>
      </c>
      <c r="D2045" s="10" t="s">
        <v>19</v>
      </c>
      <c r="E2045" s="10" t="s">
        <v>21</v>
      </c>
      <c r="F2045" s="11">
        <v>45727.0</v>
      </c>
      <c r="G2045" s="12">
        <f t="shared" si="1"/>
        <v>3</v>
      </c>
      <c r="H2045" s="10"/>
      <c r="I2045" s="10" t="str">
        <f>IFNA(VLOOKUP($H2045,'Промокоды'!$A$2:$B$115,2,0),"")</f>
        <v/>
      </c>
      <c r="J2045" s="10" t="str">
        <f>IFNA(VLOOKUP($I2045,'Промокоды'!$E$2:$F$8,2,0),"")</f>
        <v/>
      </c>
      <c r="K2045" s="10" t="str">
        <f>IFNA(VLOOKUP($H2045,'Промокоды'!$A$2:$C$115,3,0),"")</f>
        <v/>
      </c>
      <c r="L2045" s="13">
        <f t="shared" si="2"/>
        <v>0</v>
      </c>
      <c r="M2045" s="14">
        <v>5500.0</v>
      </c>
      <c r="N2045" s="14">
        <f t="shared" si="3"/>
        <v>5500</v>
      </c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  <c r="Z2045" s="9"/>
      <c r="AA2045" s="9"/>
      <c r="AB2045" s="9"/>
      <c r="AC2045" s="9"/>
    </row>
    <row r="2046" ht="15.75" customHeight="1">
      <c r="A2046" s="10">
        <v>2045.0</v>
      </c>
      <c r="B2046" s="10" t="s">
        <v>15</v>
      </c>
      <c r="C2046" s="10" t="str">
        <f>VLOOKUP($E2046,'Определяем вид'!$A$2:$B$16,2,0)</f>
        <v>Товар</v>
      </c>
      <c r="D2046" s="10" t="s">
        <v>19</v>
      </c>
      <c r="E2046" s="10" t="s">
        <v>23</v>
      </c>
      <c r="F2046" s="11">
        <v>45727.0</v>
      </c>
      <c r="G2046" s="12">
        <f t="shared" si="1"/>
        <v>3</v>
      </c>
      <c r="H2046" s="10"/>
      <c r="I2046" s="10" t="str">
        <f>IFNA(VLOOKUP($H2046,'Промокоды'!$A$2:$B$115,2,0),"")</f>
        <v/>
      </c>
      <c r="J2046" s="10" t="str">
        <f>IFNA(VLOOKUP($I2046,'Промокоды'!$E$2:$F$8,2,0),"")</f>
        <v/>
      </c>
      <c r="K2046" s="10" t="str">
        <f>IFNA(VLOOKUP($H2046,'Промокоды'!$A$2:$C$115,3,0),"")</f>
        <v/>
      </c>
      <c r="L2046" s="13">
        <f t="shared" si="2"/>
        <v>0</v>
      </c>
      <c r="M2046" s="14">
        <v>1000.0</v>
      </c>
      <c r="N2046" s="14">
        <f t="shared" si="3"/>
        <v>1000</v>
      </c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  <c r="Z2046" s="9"/>
      <c r="AA2046" s="9"/>
      <c r="AB2046" s="9"/>
      <c r="AC2046" s="9"/>
    </row>
    <row r="2047" ht="15.75" customHeight="1">
      <c r="A2047" s="10">
        <v>2046.0</v>
      </c>
      <c r="B2047" s="10" t="s">
        <v>25</v>
      </c>
      <c r="C2047" s="10" t="str">
        <f>VLOOKUP($E2047,'Определяем вид'!$A$2:$B$16,2,0)</f>
        <v>Товар</v>
      </c>
      <c r="D2047" s="10" t="s">
        <v>16</v>
      </c>
      <c r="E2047" s="10" t="s">
        <v>35</v>
      </c>
      <c r="F2047" s="11">
        <v>45727.0</v>
      </c>
      <c r="G2047" s="12">
        <f t="shared" si="1"/>
        <v>3</v>
      </c>
      <c r="H2047" s="10"/>
      <c r="I2047" s="10" t="str">
        <f>IFNA(VLOOKUP($H2047,'Промокоды'!$A$2:$B$115,2,0),"")</f>
        <v/>
      </c>
      <c r="J2047" s="10" t="str">
        <f>IFNA(VLOOKUP($I2047,'Промокоды'!$E$2:$F$8,2,0),"")</f>
        <v/>
      </c>
      <c r="K2047" s="10" t="str">
        <f>IFNA(VLOOKUP($H2047,'Промокоды'!$A$2:$C$115,3,0),"")</f>
        <v/>
      </c>
      <c r="L2047" s="13">
        <f t="shared" si="2"/>
        <v>0</v>
      </c>
      <c r="M2047" s="14">
        <v>500.0</v>
      </c>
      <c r="N2047" s="14">
        <f t="shared" si="3"/>
        <v>500</v>
      </c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  <c r="Z2047" s="9"/>
      <c r="AA2047" s="9"/>
      <c r="AB2047" s="9"/>
      <c r="AC2047" s="9"/>
    </row>
    <row r="2048" ht="15.75" customHeight="1">
      <c r="A2048" s="10">
        <v>2047.0</v>
      </c>
      <c r="B2048" s="10" t="s">
        <v>15</v>
      </c>
      <c r="C2048" s="10" t="str">
        <f>VLOOKUP($E2048,'Определяем вид'!$A$2:$B$16,2,0)</f>
        <v>Услуга</v>
      </c>
      <c r="D2048" s="10" t="s">
        <v>16</v>
      </c>
      <c r="E2048" s="10" t="s">
        <v>18</v>
      </c>
      <c r="F2048" s="11">
        <v>45727.0</v>
      </c>
      <c r="G2048" s="12">
        <f t="shared" si="1"/>
        <v>3</v>
      </c>
      <c r="H2048" s="10"/>
      <c r="I2048" s="10" t="str">
        <f>IFNA(VLOOKUP($H2048,'Промокоды'!$A$2:$B$115,2,0),"")</f>
        <v/>
      </c>
      <c r="J2048" s="10" t="str">
        <f>IFNA(VLOOKUP($I2048,'Промокоды'!$E$2:$F$8,2,0),"")</f>
        <v/>
      </c>
      <c r="K2048" s="10" t="str">
        <f>IFNA(VLOOKUP($H2048,'Промокоды'!$A$2:$C$115,3,0),"")</f>
        <v/>
      </c>
      <c r="L2048" s="13">
        <f t="shared" si="2"/>
        <v>0</v>
      </c>
      <c r="M2048" s="14">
        <v>3500.0</v>
      </c>
      <c r="N2048" s="14">
        <f t="shared" si="3"/>
        <v>3500</v>
      </c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  <c r="Z2048" s="9"/>
      <c r="AA2048" s="9"/>
      <c r="AB2048" s="9"/>
      <c r="AC2048" s="9"/>
    </row>
    <row r="2049" ht="15.75" customHeight="1">
      <c r="A2049" s="10">
        <v>2048.0</v>
      </c>
      <c r="B2049" s="10" t="s">
        <v>25</v>
      </c>
      <c r="C2049" s="10" t="str">
        <f>VLOOKUP($E2049,'Определяем вид'!$A$2:$B$16,2,0)</f>
        <v>Товар</v>
      </c>
      <c r="D2049" s="10" t="s">
        <v>16</v>
      </c>
      <c r="E2049" s="10" t="s">
        <v>30</v>
      </c>
      <c r="F2049" s="11">
        <v>45727.0</v>
      </c>
      <c r="G2049" s="12">
        <f t="shared" si="1"/>
        <v>3</v>
      </c>
      <c r="H2049" s="10"/>
      <c r="I2049" s="10" t="str">
        <f>IFNA(VLOOKUP($H2049,'Промокоды'!$A$2:$B$115,2,0),"")</f>
        <v/>
      </c>
      <c r="J2049" s="10" t="str">
        <f>IFNA(VLOOKUP($I2049,'Промокоды'!$E$2:$F$8,2,0),"")</f>
        <v/>
      </c>
      <c r="K2049" s="10" t="str">
        <f>IFNA(VLOOKUP($H2049,'Промокоды'!$A$2:$C$115,3,0),"")</f>
        <v/>
      </c>
      <c r="L2049" s="13">
        <f t="shared" si="2"/>
        <v>0</v>
      </c>
      <c r="M2049" s="14">
        <v>300.0</v>
      </c>
      <c r="N2049" s="14">
        <f t="shared" si="3"/>
        <v>300</v>
      </c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  <c r="Z2049" s="9"/>
      <c r="AA2049" s="9"/>
      <c r="AB2049" s="9"/>
      <c r="AC2049" s="9"/>
    </row>
    <row r="2050" ht="15.75" customHeight="1">
      <c r="A2050" s="10">
        <v>2049.0</v>
      </c>
      <c r="B2050" s="10" t="s">
        <v>15</v>
      </c>
      <c r="C2050" s="10" t="str">
        <f>VLOOKUP($E2050,'Определяем вид'!$A$2:$B$16,2,0)</f>
        <v>Услуга</v>
      </c>
      <c r="D2050" s="10" t="s">
        <v>16</v>
      </c>
      <c r="E2050" s="10" t="s">
        <v>18</v>
      </c>
      <c r="F2050" s="11">
        <v>45727.0</v>
      </c>
      <c r="G2050" s="12">
        <f t="shared" si="1"/>
        <v>3</v>
      </c>
      <c r="H2050" s="10" t="s">
        <v>146</v>
      </c>
      <c r="I2050" s="10">
        <f>IFNA(VLOOKUP($H2050,'Промокоды'!$A$2:$B$115,2,0),"")</f>
        <v>6</v>
      </c>
      <c r="J2050" s="10" t="str">
        <f>IFNA(VLOOKUP($I2050,'Промокоды'!$E$2:$F$8,2,0),"")</f>
        <v>Реклама в VK</v>
      </c>
      <c r="K2050" s="10">
        <f>IFNA(VLOOKUP($H2050,'Промокоды'!$A$2:$C$115,3,0),"")</f>
        <v>0.2</v>
      </c>
      <c r="L2050" s="13">
        <f t="shared" si="2"/>
        <v>700</v>
      </c>
      <c r="M2050" s="14">
        <v>3500.0</v>
      </c>
      <c r="N2050" s="14">
        <f t="shared" si="3"/>
        <v>2800</v>
      </c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  <c r="Z2050" s="9"/>
      <c r="AA2050" s="9"/>
      <c r="AB2050" s="9"/>
      <c r="AC2050" s="9"/>
    </row>
    <row r="2051" ht="15.75" customHeight="1">
      <c r="A2051" s="10">
        <v>2050.0</v>
      </c>
      <c r="B2051" s="10" t="s">
        <v>15</v>
      </c>
      <c r="C2051" s="10" t="str">
        <f>VLOOKUP($E2051,'Определяем вид'!$A$2:$B$16,2,0)</f>
        <v>Услуга</v>
      </c>
      <c r="D2051" s="10" t="s">
        <v>16</v>
      </c>
      <c r="E2051" s="10" t="s">
        <v>21</v>
      </c>
      <c r="F2051" s="11">
        <v>45727.0</v>
      </c>
      <c r="G2051" s="12">
        <f t="shared" si="1"/>
        <v>3</v>
      </c>
      <c r="H2051" s="10"/>
      <c r="I2051" s="10" t="str">
        <f>IFNA(VLOOKUP($H2051,'Промокоды'!$A$2:$B$115,2,0),"")</f>
        <v/>
      </c>
      <c r="J2051" s="10" t="str">
        <f>IFNA(VLOOKUP($I2051,'Промокоды'!$E$2:$F$8,2,0),"")</f>
        <v/>
      </c>
      <c r="K2051" s="10" t="str">
        <f>IFNA(VLOOKUP($H2051,'Промокоды'!$A$2:$C$115,3,0),"")</f>
        <v/>
      </c>
      <c r="L2051" s="13">
        <f t="shared" si="2"/>
        <v>0</v>
      </c>
      <c r="M2051" s="14">
        <v>5500.0</v>
      </c>
      <c r="N2051" s="14">
        <f t="shared" si="3"/>
        <v>5500</v>
      </c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  <c r="Z2051" s="9"/>
      <c r="AA2051" s="9"/>
      <c r="AB2051" s="9"/>
      <c r="AC2051" s="9"/>
    </row>
    <row r="2052" ht="15.75" customHeight="1">
      <c r="A2052" s="10">
        <v>2051.0</v>
      </c>
      <c r="B2052" s="10" t="s">
        <v>15</v>
      </c>
      <c r="C2052" s="10" t="str">
        <f>VLOOKUP($E2052,'Определяем вид'!$A$2:$B$16,2,0)</f>
        <v>Услуга</v>
      </c>
      <c r="D2052" s="10" t="s">
        <v>16</v>
      </c>
      <c r="E2052" s="10" t="s">
        <v>17</v>
      </c>
      <c r="F2052" s="11">
        <v>45727.0</v>
      </c>
      <c r="G2052" s="12">
        <f t="shared" si="1"/>
        <v>3</v>
      </c>
      <c r="H2052" s="10"/>
      <c r="I2052" s="10" t="str">
        <f>IFNA(VLOOKUP($H2052,'Промокоды'!$A$2:$B$115,2,0),"")</f>
        <v/>
      </c>
      <c r="J2052" s="10" t="str">
        <f>IFNA(VLOOKUP($I2052,'Промокоды'!$E$2:$F$8,2,0),"")</f>
        <v/>
      </c>
      <c r="K2052" s="10" t="str">
        <f>IFNA(VLOOKUP($H2052,'Промокоды'!$A$2:$C$115,3,0),"")</f>
        <v/>
      </c>
      <c r="L2052" s="13">
        <f t="shared" si="2"/>
        <v>0</v>
      </c>
      <c r="M2052" s="14">
        <v>4500.0</v>
      </c>
      <c r="N2052" s="14">
        <f t="shared" si="3"/>
        <v>4500</v>
      </c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  <c r="Z2052" s="9"/>
      <c r="AA2052" s="9"/>
      <c r="AB2052" s="9"/>
      <c r="AC2052" s="9"/>
    </row>
    <row r="2053" ht="15.75" customHeight="1">
      <c r="A2053" s="10">
        <v>2052.0</v>
      </c>
      <c r="B2053" s="10" t="s">
        <v>25</v>
      </c>
      <c r="C2053" s="10" t="str">
        <f>VLOOKUP($E2053,'Определяем вид'!$A$2:$B$16,2,0)</f>
        <v>Товар</v>
      </c>
      <c r="D2053" s="10" t="s">
        <v>16</v>
      </c>
      <c r="E2053" s="10" t="s">
        <v>30</v>
      </c>
      <c r="F2053" s="11">
        <v>45727.0</v>
      </c>
      <c r="G2053" s="12">
        <f t="shared" si="1"/>
        <v>3</v>
      </c>
      <c r="H2053" s="10"/>
      <c r="I2053" s="10" t="str">
        <f>IFNA(VLOOKUP($H2053,'Промокоды'!$A$2:$B$115,2,0),"")</f>
        <v/>
      </c>
      <c r="J2053" s="10" t="str">
        <f>IFNA(VLOOKUP($I2053,'Промокоды'!$E$2:$F$8,2,0),"")</f>
        <v/>
      </c>
      <c r="K2053" s="10" t="str">
        <f>IFNA(VLOOKUP($H2053,'Промокоды'!$A$2:$C$115,3,0),"")</f>
        <v/>
      </c>
      <c r="L2053" s="13">
        <f t="shared" si="2"/>
        <v>0</v>
      </c>
      <c r="M2053" s="14">
        <v>300.0</v>
      </c>
      <c r="N2053" s="14">
        <f t="shared" si="3"/>
        <v>300</v>
      </c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  <c r="Z2053" s="9"/>
      <c r="AA2053" s="9"/>
      <c r="AB2053" s="9"/>
      <c r="AC2053" s="9"/>
    </row>
    <row r="2054" ht="15.75" customHeight="1">
      <c r="A2054" s="10">
        <v>2053.0</v>
      </c>
      <c r="B2054" s="10" t="s">
        <v>15</v>
      </c>
      <c r="C2054" s="10" t="str">
        <f>VLOOKUP($E2054,'Определяем вид'!$A$2:$B$16,2,0)</f>
        <v>Услуга</v>
      </c>
      <c r="D2054" s="10" t="s">
        <v>16</v>
      </c>
      <c r="E2054" s="10" t="s">
        <v>21</v>
      </c>
      <c r="F2054" s="11">
        <v>45727.0</v>
      </c>
      <c r="G2054" s="12">
        <f t="shared" si="1"/>
        <v>3</v>
      </c>
      <c r="H2054" s="10"/>
      <c r="I2054" s="10" t="str">
        <f>IFNA(VLOOKUP($H2054,'Промокоды'!$A$2:$B$115,2,0),"")</f>
        <v/>
      </c>
      <c r="J2054" s="10" t="str">
        <f>IFNA(VLOOKUP($I2054,'Промокоды'!$E$2:$F$8,2,0),"")</f>
        <v/>
      </c>
      <c r="K2054" s="10" t="str">
        <f>IFNA(VLOOKUP($H2054,'Промокоды'!$A$2:$C$115,3,0),"")</f>
        <v/>
      </c>
      <c r="L2054" s="13">
        <f t="shared" si="2"/>
        <v>0</v>
      </c>
      <c r="M2054" s="14">
        <v>5500.0</v>
      </c>
      <c r="N2054" s="14">
        <f t="shared" si="3"/>
        <v>5500</v>
      </c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  <c r="Z2054" s="9"/>
      <c r="AA2054" s="9"/>
      <c r="AB2054" s="9"/>
      <c r="AC2054" s="9"/>
    </row>
    <row r="2055" ht="15.75" customHeight="1">
      <c r="A2055" s="10">
        <v>2054.0</v>
      </c>
      <c r="B2055" s="10" t="s">
        <v>15</v>
      </c>
      <c r="C2055" s="10" t="str">
        <f>VLOOKUP($E2055,'Определяем вид'!$A$2:$B$16,2,0)</f>
        <v>Услуга</v>
      </c>
      <c r="D2055" s="10" t="s">
        <v>16</v>
      </c>
      <c r="E2055" s="10" t="s">
        <v>18</v>
      </c>
      <c r="F2055" s="11">
        <v>45727.0</v>
      </c>
      <c r="G2055" s="12">
        <f t="shared" si="1"/>
        <v>3</v>
      </c>
      <c r="H2055" s="10" t="s">
        <v>147</v>
      </c>
      <c r="I2055" s="10">
        <f>IFNA(VLOOKUP($H2055,'Промокоды'!$A$2:$B$115,2,0),"")</f>
        <v>3</v>
      </c>
      <c r="J2055" s="10" t="str">
        <f>IFNA(VLOOKUP($I2055,'Промокоды'!$E$2:$F$8,2,0),"")</f>
        <v>Поисковые запросы в Яндексе</v>
      </c>
      <c r="K2055" s="10">
        <f>IFNA(VLOOKUP($H2055,'Промокоды'!$A$2:$C$115,3,0),"")</f>
        <v>0.05</v>
      </c>
      <c r="L2055" s="13">
        <f t="shared" si="2"/>
        <v>175</v>
      </c>
      <c r="M2055" s="14">
        <v>3500.0</v>
      </c>
      <c r="N2055" s="14">
        <f t="shared" si="3"/>
        <v>3325</v>
      </c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  <c r="Z2055" s="9"/>
      <c r="AA2055" s="9"/>
      <c r="AB2055" s="9"/>
      <c r="AC2055" s="9"/>
    </row>
    <row r="2056" ht="15.75" customHeight="1">
      <c r="A2056" s="10">
        <v>2055.0</v>
      </c>
      <c r="B2056" s="10" t="s">
        <v>15</v>
      </c>
      <c r="C2056" s="10" t="str">
        <f>VLOOKUP($E2056,'Определяем вид'!$A$2:$B$16,2,0)</f>
        <v>Услуга</v>
      </c>
      <c r="D2056" s="10" t="s">
        <v>16</v>
      </c>
      <c r="E2056" s="10" t="s">
        <v>17</v>
      </c>
      <c r="F2056" s="11">
        <v>45727.0</v>
      </c>
      <c r="G2056" s="12">
        <f t="shared" si="1"/>
        <v>3</v>
      </c>
      <c r="H2056" s="10"/>
      <c r="I2056" s="10" t="str">
        <f>IFNA(VLOOKUP($H2056,'Промокоды'!$A$2:$B$115,2,0),"")</f>
        <v/>
      </c>
      <c r="J2056" s="10" t="str">
        <f>IFNA(VLOOKUP($I2056,'Промокоды'!$E$2:$F$8,2,0),"")</f>
        <v/>
      </c>
      <c r="K2056" s="10" t="str">
        <f>IFNA(VLOOKUP($H2056,'Промокоды'!$A$2:$C$115,3,0),"")</f>
        <v/>
      </c>
      <c r="L2056" s="13">
        <f t="shared" si="2"/>
        <v>0</v>
      </c>
      <c r="M2056" s="14">
        <v>4500.0</v>
      </c>
      <c r="N2056" s="14">
        <f t="shared" si="3"/>
        <v>4500</v>
      </c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  <c r="Z2056" s="9"/>
      <c r="AA2056" s="9"/>
      <c r="AB2056" s="9"/>
      <c r="AC2056" s="9"/>
    </row>
    <row r="2057" ht="15.75" customHeight="1">
      <c r="A2057" s="10">
        <v>2056.0</v>
      </c>
      <c r="B2057" s="10" t="s">
        <v>25</v>
      </c>
      <c r="C2057" s="10" t="str">
        <f>VLOOKUP($E2057,'Определяем вид'!$A$2:$B$16,2,0)</f>
        <v>Товар</v>
      </c>
      <c r="D2057" s="10" t="s">
        <v>16</v>
      </c>
      <c r="E2057" s="10" t="s">
        <v>35</v>
      </c>
      <c r="F2057" s="11">
        <v>45727.0</v>
      </c>
      <c r="G2057" s="12">
        <f t="shared" si="1"/>
        <v>3</v>
      </c>
      <c r="H2057" s="10"/>
      <c r="I2057" s="10" t="str">
        <f>IFNA(VLOOKUP($H2057,'Промокоды'!$A$2:$B$115,2,0),"")</f>
        <v/>
      </c>
      <c r="J2057" s="10" t="str">
        <f>IFNA(VLOOKUP($I2057,'Промокоды'!$E$2:$F$8,2,0),"")</f>
        <v/>
      </c>
      <c r="K2057" s="10" t="str">
        <f>IFNA(VLOOKUP($H2057,'Промокоды'!$A$2:$C$115,3,0),"")</f>
        <v/>
      </c>
      <c r="L2057" s="13">
        <f t="shared" si="2"/>
        <v>0</v>
      </c>
      <c r="M2057" s="14">
        <v>500.0</v>
      </c>
      <c r="N2057" s="14">
        <f t="shared" si="3"/>
        <v>500</v>
      </c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</row>
    <row r="2058" ht="15.75" customHeight="1">
      <c r="A2058" s="10">
        <v>2057.0</v>
      </c>
      <c r="B2058" s="10" t="s">
        <v>15</v>
      </c>
      <c r="C2058" s="10" t="str">
        <f>VLOOKUP($E2058,'Определяем вид'!$A$2:$B$16,2,0)</f>
        <v>Услуга</v>
      </c>
      <c r="D2058" s="10" t="s">
        <v>16</v>
      </c>
      <c r="E2058" s="10" t="s">
        <v>17</v>
      </c>
      <c r="F2058" s="11">
        <v>45727.0</v>
      </c>
      <c r="G2058" s="12">
        <f t="shared" si="1"/>
        <v>3</v>
      </c>
      <c r="H2058" s="10"/>
      <c r="I2058" s="10" t="str">
        <f>IFNA(VLOOKUP($H2058,'Промокоды'!$A$2:$B$115,2,0),"")</f>
        <v/>
      </c>
      <c r="J2058" s="10" t="str">
        <f>IFNA(VLOOKUP($I2058,'Промокоды'!$E$2:$F$8,2,0),"")</f>
        <v/>
      </c>
      <c r="K2058" s="10" t="str">
        <f>IFNA(VLOOKUP($H2058,'Промокоды'!$A$2:$C$115,3,0),"")</f>
        <v/>
      </c>
      <c r="L2058" s="13">
        <f t="shared" si="2"/>
        <v>0</v>
      </c>
      <c r="M2058" s="14">
        <v>4500.0</v>
      </c>
      <c r="N2058" s="14">
        <f t="shared" si="3"/>
        <v>4500</v>
      </c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  <c r="Z2058" s="9"/>
      <c r="AA2058" s="9"/>
      <c r="AB2058" s="9"/>
      <c r="AC2058" s="9"/>
    </row>
    <row r="2059" ht="15.75" customHeight="1">
      <c r="A2059" s="10">
        <v>2058.0</v>
      </c>
      <c r="B2059" s="10" t="s">
        <v>15</v>
      </c>
      <c r="C2059" s="10" t="str">
        <f>VLOOKUP($E2059,'Определяем вид'!$A$2:$B$16,2,0)</f>
        <v>Услуга</v>
      </c>
      <c r="D2059" s="10" t="s">
        <v>16</v>
      </c>
      <c r="E2059" s="10" t="s">
        <v>21</v>
      </c>
      <c r="F2059" s="11">
        <v>45727.0</v>
      </c>
      <c r="G2059" s="12">
        <f t="shared" si="1"/>
        <v>3</v>
      </c>
      <c r="H2059" s="10"/>
      <c r="I2059" s="10" t="str">
        <f>IFNA(VLOOKUP($H2059,'Промокоды'!$A$2:$B$115,2,0),"")</f>
        <v/>
      </c>
      <c r="J2059" s="10" t="str">
        <f>IFNA(VLOOKUP($I2059,'Промокоды'!$E$2:$F$8,2,0),"")</f>
        <v/>
      </c>
      <c r="K2059" s="10" t="str">
        <f>IFNA(VLOOKUP($H2059,'Промокоды'!$A$2:$C$115,3,0),"")</f>
        <v/>
      </c>
      <c r="L2059" s="13">
        <f t="shared" si="2"/>
        <v>0</v>
      </c>
      <c r="M2059" s="14">
        <v>5500.0</v>
      </c>
      <c r="N2059" s="14">
        <f t="shared" si="3"/>
        <v>5500</v>
      </c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  <c r="Z2059" s="9"/>
      <c r="AA2059" s="9"/>
      <c r="AB2059" s="9"/>
      <c r="AC2059" s="9"/>
    </row>
    <row r="2060" ht="15.75" customHeight="1">
      <c r="A2060" s="10">
        <v>2059.0</v>
      </c>
      <c r="B2060" s="10" t="s">
        <v>15</v>
      </c>
      <c r="C2060" s="10" t="str">
        <f>VLOOKUP($E2060,'Определяем вид'!$A$2:$B$16,2,0)</f>
        <v>Товар</v>
      </c>
      <c r="D2060" s="10" t="s">
        <v>16</v>
      </c>
      <c r="E2060" s="10" t="s">
        <v>20</v>
      </c>
      <c r="F2060" s="11">
        <v>45727.0</v>
      </c>
      <c r="G2060" s="12">
        <f t="shared" si="1"/>
        <v>3</v>
      </c>
      <c r="H2060" s="10"/>
      <c r="I2060" s="10" t="str">
        <f>IFNA(VLOOKUP($H2060,'Промокоды'!$A$2:$B$115,2,0),"")</f>
        <v/>
      </c>
      <c r="J2060" s="10" t="str">
        <f>IFNA(VLOOKUP($I2060,'Промокоды'!$E$2:$F$8,2,0),"")</f>
        <v/>
      </c>
      <c r="K2060" s="10" t="str">
        <f>IFNA(VLOOKUP($H2060,'Промокоды'!$A$2:$C$115,3,0),"")</f>
        <v/>
      </c>
      <c r="L2060" s="13">
        <f t="shared" si="2"/>
        <v>0</v>
      </c>
      <c r="M2060" s="14">
        <v>500.0</v>
      </c>
      <c r="N2060" s="14">
        <f t="shared" si="3"/>
        <v>500</v>
      </c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  <c r="Z2060" s="9"/>
      <c r="AA2060" s="9"/>
      <c r="AB2060" s="9"/>
      <c r="AC2060" s="9"/>
    </row>
    <row r="2061" ht="15.75" customHeight="1">
      <c r="A2061" s="10">
        <v>2060.0</v>
      </c>
      <c r="B2061" s="10" t="s">
        <v>15</v>
      </c>
      <c r="C2061" s="10" t="str">
        <f>VLOOKUP($E2061,'Определяем вид'!$A$2:$B$16,2,0)</f>
        <v>Услуга</v>
      </c>
      <c r="D2061" s="10" t="s">
        <v>16</v>
      </c>
      <c r="E2061" s="10" t="s">
        <v>21</v>
      </c>
      <c r="F2061" s="11">
        <v>45727.0</v>
      </c>
      <c r="G2061" s="12">
        <f t="shared" si="1"/>
        <v>3</v>
      </c>
      <c r="H2061" s="10"/>
      <c r="I2061" s="10" t="str">
        <f>IFNA(VLOOKUP($H2061,'Промокоды'!$A$2:$B$115,2,0),"")</f>
        <v/>
      </c>
      <c r="J2061" s="10" t="str">
        <f>IFNA(VLOOKUP($I2061,'Промокоды'!$E$2:$F$8,2,0),"")</f>
        <v/>
      </c>
      <c r="K2061" s="10" t="str">
        <f>IFNA(VLOOKUP($H2061,'Промокоды'!$A$2:$C$115,3,0),"")</f>
        <v/>
      </c>
      <c r="L2061" s="13">
        <f t="shared" si="2"/>
        <v>0</v>
      </c>
      <c r="M2061" s="14">
        <v>5500.0</v>
      </c>
      <c r="N2061" s="14">
        <f t="shared" si="3"/>
        <v>5500</v>
      </c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  <c r="Z2061" s="9"/>
      <c r="AA2061" s="9"/>
      <c r="AB2061" s="9"/>
      <c r="AC2061" s="9"/>
    </row>
    <row r="2062" ht="15.75" customHeight="1">
      <c r="A2062" s="10">
        <v>2061.0</v>
      </c>
      <c r="B2062" s="10" t="s">
        <v>15</v>
      </c>
      <c r="C2062" s="10" t="str">
        <f>VLOOKUP($E2062,'Определяем вид'!$A$2:$B$16,2,0)</f>
        <v>Товар</v>
      </c>
      <c r="D2062" s="10" t="s">
        <v>16</v>
      </c>
      <c r="E2062" s="10" t="s">
        <v>28</v>
      </c>
      <c r="F2062" s="11">
        <v>45727.0</v>
      </c>
      <c r="G2062" s="12">
        <f t="shared" si="1"/>
        <v>3</v>
      </c>
      <c r="H2062" s="10"/>
      <c r="I2062" s="10" t="str">
        <f>IFNA(VLOOKUP($H2062,'Промокоды'!$A$2:$B$115,2,0),"")</f>
        <v/>
      </c>
      <c r="J2062" s="10" t="str">
        <f>IFNA(VLOOKUP($I2062,'Промокоды'!$E$2:$F$8,2,0),"")</f>
        <v/>
      </c>
      <c r="K2062" s="10" t="str">
        <f>IFNA(VLOOKUP($H2062,'Промокоды'!$A$2:$C$115,3,0),"")</f>
        <v/>
      </c>
      <c r="L2062" s="13">
        <f t="shared" si="2"/>
        <v>0</v>
      </c>
      <c r="M2062" s="14">
        <v>300.0</v>
      </c>
      <c r="N2062" s="14">
        <f t="shared" si="3"/>
        <v>300</v>
      </c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  <c r="Z2062" s="9"/>
      <c r="AA2062" s="9"/>
      <c r="AB2062" s="9"/>
      <c r="AC2062" s="9"/>
    </row>
    <row r="2063" ht="15.75" customHeight="1">
      <c r="A2063" s="10">
        <v>2062.0</v>
      </c>
      <c r="B2063" s="10" t="s">
        <v>15</v>
      </c>
      <c r="C2063" s="10" t="str">
        <f>VLOOKUP($E2063,'Определяем вид'!$A$2:$B$16,2,0)</f>
        <v>Услуга</v>
      </c>
      <c r="D2063" s="10" t="s">
        <v>16</v>
      </c>
      <c r="E2063" s="10" t="s">
        <v>18</v>
      </c>
      <c r="F2063" s="11">
        <v>45727.0</v>
      </c>
      <c r="G2063" s="12">
        <f t="shared" si="1"/>
        <v>3</v>
      </c>
      <c r="H2063" s="10"/>
      <c r="I2063" s="10" t="str">
        <f>IFNA(VLOOKUP($H2063,'Промокоды'!$A$2:$B$115,2,0),"")</f>
        <v/>
      </c>
      <c r="J2063" s="10" t="str">
        <f>IFNA(VLOOKUP($I2063,'Промокоды'!$E$2:$F$8,2,0),"")</f>
        <v/>
      </c>
      <c r="K2063" s="10" t="str">
        <f>IFNA(VLOOKUP($H2063,'Промокоды'!$A$2:$C$115,3,0),"")</f>
        <v/>
      </c>
      <c r="L2063" s="13">
        <f t="shared" si="2"/>
        <v>0</v>
      </c>
      <c r="M2063" s="14">
        <v>3500.0</v>
      </c>
      <c r="N2063" s="14">
        <f t="shared" si="3"/>
        <v>3500</v>
      </c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  <c r="Z2063" s="9"/>
      <c r="AA2063" s="9"/>
      <c r="AB2063" s="9"/>
      <c r="AC2063" s="9"/>
    </row>
    <row r="2064" ht="15.75" customHeight="1">
      <c r="A2064" s="10">
        <v>2063.0</v>
      </c>
      <c r="B2064" s="10" t="s">
        <v>15</v>
      </c>
      <c r="C2064" s="10" t="str">
        <f>VLOOKUP($E2064,'Определяем вид'!$A$2:$B$16,2,0)</f>
        <v>Услуга</v>
      </c>
      <c r="D2064" s="10" t="s">
        <v>19</v>
      </c>
      <c r="E2064" s="10" t="s">
        <v>18</v>
      </c>
      <c r="F2064" s="11">
        <v>45727.0</v>
      </c>
      <c r="G2064" s="12">
        <f t="shared" si="1"/>
        <v>3</v>
      </c>
      <c r="H2064" s="10"/>
      <c r="I2064" s="10" t="str">
        <f>IFNA(VLOOKUP($H2064,'Промокоды'!$A$2:$B$115,2,0),"")</f>
        <v/>
      </c>
      <c r="J2064" s="10" t="str">
        <f>IFNA(VLOOKUP($I2064,'Промокоды'!$E$2:$F$8,2,0),"")</f>
        <v/>
      </c>
      <c r="K2064" s="10" t="str">
        <f>IFNA(VLOOKUP($H2064,'Промокоды'!$A$2:$C$115,3,0),"")</f>
        <v/>
      </c>
      <c r="L2064" s="13">
        <f t="shared" si="2"/>
        <v>0</v>
      </c>
      <c r="M2064" s="14">
        <v>3500.0</v>
      </c>
      <c r="N2064" s="14">
        <f t="shared" si="3"/>
        <v>3500</v>
      </c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  <c r="Z2064" s="9"/>
      <c r="AA2064" s="9"/>
      <c r="AB2064" s="9"/>
      <c r="AC2064" s="9"/>
    </row>
    <row r="2065" ht="15.75" customHeight="1">
      <c r="A2065" s="10">
        <v>2064.0</v>
      </c>
      <c r="B2065" s="10" t="s">
        <v>15</v>
      </c>
      <c r="C2065" s="10" t="str">
        <f>VLOOKUP($E2065,'Определяем вид'!$A$2:$B$16,2,0)</f>
        <v>Услуга</v>
      </c>
      <c r="D2065" s="10" t="s">
        <v>16</v>
      </c>
      <c r="E2065" s="10" t="s">
        <v>21</v>
      </c>
      <c r="F2065" s="11">
        <v>45727.0</v>
      </c>
      <c r="G2065" s="12">
        <f t="shared" si="1"/>
        <v>3</v>
      </c>
      <c r="H2065" s="10"/>
      <c r="I2065" s="10" t="str">
        <f>IFNA(VLOOKUP($H2065,'Промокоды'!$A$2:$B$115,2,0),"")</f>
        <v/>
      </c>
      <c r="J2065" s="10" t="str">
        <f>IFNA(VLOOKUP($I2065,'Промокоды'!$E$2:$F$8,2,0),"")</f>
        <v/>
      </c>
      <c r="K2065" s="10" t="str">
        <f>IFNA(VLOOKUP($H2065,'Промокоды'!$A$2:$C$115,3,0),"")</f>
        <v/>
      </c>
      <c r="L2065" s="13">
        <f t="shared" si="2"/>
        <v>0</v>
      </c>
      <c r="M2065" s="14">
        <v>5500.0</v>
      </c>
      <c r="N2065" s="14">
        <f t="shared" si="3"/>
        <v>5500</v>
      </c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  <c r="Z2065" s="9"/>
      <c r="AA2065" s="9"/>
      <c r="AB2065" s="9"/>
      <c r="AC2065" s="9"/>
    </row>
    <row r="2066" ht="15.75" customHeight="1">
      <c r="A2066" s="10">
        <v>2065.0</v>
      </c>
      <c r="B2066" s="10" t="s">
        <v>15</v>
      </c>
      <c r="C2066" s="10" t="str">
        <f>VLOOKUP($E2066,'Определяем вид'!$A$2:$B$16,2,0)</f>
        <v>Услуга</v>
      </c>
      <c r="D2066" s="10" t="s">
        <v>16</v>
      </c>
      <c r="E2066" s="10" t="s">
        <v>21</v>
      </c>
      <c r="F2066" s="11">
        <v>45727.0</v>
      </c>
      <c r="G2066" s="12">
        <f t="shared" si="1"/>
        <v>3</v>
      </c>
      <c r="H2066" s="10"/>
      <c r="I2066" s="10" t="str">
        <f>IFNA(VLOOKUP($H2066,'Промокоды'!$A$2:$B$115,2,0),"")</f>
        <v/>
      </c>
      <c r="J2066" s="10" t="str">
        <f>IFNA(VLOOKUP($I2066,'Промокоды'!$E$2:$F$8,2,0),"")</f>
        <v/>
      </c>
      <c r="K2066" s="10" t="str">
        <f>IFNA(VLOOKUP($H2066,'Промокоды'!$A$2:$C$115,3,0),"")</f>
        <v/>
      </c>
      <c r="L2066" s="13">
        <f t="shared" si="2"/>
        <v>0</v>
      </c>
      <c r="M2066" s="14">
        <v>5500.0</v>
      </c>
      <c r="N2066" s="14">
        <f t="shared" si="3"/>
        <v>5500</v>
      </c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  <c r="Z2066" s="9"/>
      <c r="AA2066" s="9"/>
      <c r="AB2066" s="9"/>
      <c r="AC2066" s="9"/>
    </row>
    <row r="2067" ht="15.75" customHeight="1">
      <c r="A2067" s="10">
        <v>2066.0</v>
      </c>
      <c r="B2067" s="10" t="s">
        <v>25</v>
      </c>
      <c r="C2067" s="10" t="str">
        <f>VLOOKUP($E2067,'Определяем вид'!$A$2:$B$16,2,0)</f>
        <v>Товар</v>
      </c>
      <c r="D2067" s="10" t="s">
        <v>16</v>
      </c>
      <c r="E2067" s="10" t="s">
        <v>30</v>
      </c>
      <c r="F2067" s="11">
        <v>45727.0</v>
      </c>
      <c r="G2067" s="12">
        <f t="shared" si="1"/>
        <v>3</v>
      </c>
      <c r="H2067" s="10"/>
      <c r="I2067" s="10" t="str">
        <f>IFNA(VLOOKUP($H2067,'Промокоды'!$A$2:$B$115,2,0),"")</f>
        <v/>
      </c>
      <c r="J2067" s="10" t="str">
        <f>IFNA(VLOOKUP($I2067,'Промокоды'!$E$2:$F$8,2,0),"")</f>
        <v/>
      </c>
      <c r="K2067" s="10" t="str">
        <f>IFNA(VLOOKUP($H2067,'Промокоды'!$A$2:$C$115,3,0),"")</f>
        <v/>
      </c>
      <c r="L2067" s="13">
        <f t="shared" si="2"/>
        <v>0</v>
      </c>
      <c r="M2067" s="14">
        <v>300.0</v>
      </c>
      <c r="N2067" s="14">
        <f t="shared" si="3"/>
        <v>300</v>
      </c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  <c r="Z2067" s="9"/>
      <c r="AA2067" s="9"/>
      <c r="AB2067" s="9"/>
      <c r="AC2067" s="9"/>
    </row>
    <row r="2068" ht="15.75" customHeight="1">
      <c r="A2068" s="10">
        <v>2067.0</v>
      </c>
      <c r="B2068" s="10" t="s">
        <v>15</v>
      </c>
      <c r="C2068" s="10" t="str">
        <f>VLOOKUP($E2068,'Определяем вид'!$A$2:$B$16,2,0)</f>
        <v>Услуга</v>
      </c>
      <c r="D2068" s="10" t="s">
        <v>16</v>
      </c>
      <c r="E2068" s="10" t="s">
        <v>17</v>
      </c>
      <c r="F2068" s="11">
        <v>45727.0</v>
      </c>
      <c r="G2068" s="12">
        <f t="shared" si="1"/>
        <v>3</v>
      </c>
      <c r="H2068" s="10"/>
      <c r="I2068" s="10" t="str">
        <f>IFNA(VLOOKUP($H2068,'Промокоды'!$A$2:$B$115,2,0),"")</f>
        <v/>
      </c>
      <c r="J2068" s="10" t="str">
        <f>IFNA(VLOOKUP($I2068,'Промокоды'!$E$2:$F$8,2,0),"")</f>
        <v/>
      </c>
      <c r="K2068" s="10" t="str">
        <f>IFNA(VLOOKUP($H2068,'Промокоды'!$A$2:$C$115,3,0),"")</f>
        <v/>
      </c>
      <c r="L2068" s="13">
        <f t="shared" si="2"/>
        <v>0</v>
      </c>
      <c r="M2068" s="14">
        <v>4500.0</v>
      </c>
      <c r="N2068" s="14">
        <f t="shared" si="3"/>
        <v>4500</v>
      </c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  <c r="Z2068" s="9"/>
      <c r="AA2068" s="9"/>
      <c r="AB2068" s="9"/>
      <c r="AC2068" s="9"/>
    </row>
    <row r="2069" ht="15.75" customHeight="1">
      <c r="A2069" s="10">
        <v>2068.0</v>
      </c>
      <c r="B2069" s="10" t="s">
        <v>15</v>
      </c>
      <c r="C2069" s="10" t="str">
        <f>VLOOKUP($E2069,'Определяем вид'!$A$2:$B$16,2,0)</f>
        <v>Услуга</v>
      </c>
      <c r="D2069" s="10" t="s">
        <v>16</v>
      </c>
      <c r="E2069" s="10" t="s">
        <v>18</v>
      </c>
      <c r="F2069" s="11">
        <v>45728.0</v>
      </c>
      <c r="G2069" s="12">
        <f t="shared" si="1"/>
        <v>3</v>
      </c>
      <c r="H2069" s="10"/>
      <c r="I2069" s="10" t="str">
        <f>IFNA(VLOOKUP($H2069,'Промокоды'!$A$2:$B$115,2,0),"")</f>
        <v/>
      </c>
      <c r="J2069" s="10" t="str">
        <f>IFNA(VLOOKUP($I2069,'Промокоды'!$E$2:$F$8,2,0),"")</f>
        <v/>
      </c>
      <c r="K2069" s="10" t="str">
        <f>IFNA(VLOOKUP($H2069,'Промокоды'!$A$2:$C$115,3,0),"")</f>
        <v/>
      </c>
      <c r="L2069" s="13">
        <f t="shared" si="2"/>
        <v>0</v>
      </c>
      <c r="M2069" s="14">
        <v>3500.0</v>
      </c>
      <c r="N2069" s="14">
        <f t="shared" si="3"/>
        <v>3500</v>
      </c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  <c r="Z2069" s="9"/>
      <c r="AA2069" s="9"/>
      <c r="AB2069" s="9"/>
      <c r="AC2069" s="9"/>
    </row>
    <row r="2070" ht="15.75" customHeight="1">
      <c r="A2070" s="10">
        <v>2069.0</v>
      </c>
      <c r="B2070" s="10" t="s">
        <v>25</v>
      </c>
      <c r="C2070" s="10" t="str">
        <f>VLOOKUP($E2070,'Определяем вид'!$A$2:$B$16,2,0)</f>
        <v>Товар</v>
      </c>
      <c r="D2070" s="10" t="s">
        <v>16</v>
      </c>
      <c r="E2070" s="10" t="s">
        <v>35</v>
      </c>
      <c r="F2070" s="11">
        <v>45728.0</v>
      </c>
      <c r="G2070" s="12">
        <f t="shared" si="1"/>
        <v>3</v>
      </c>
      <c r="H2070" s="10"/>
      <c r="I2070" s="10" t="str">
        <f>IFNA(VLOOKUP($H2070,'Промокоды'!$A$2:$B$115,2,0),"")</f>
        <v/>
      </c>
      <c r="J2070" s="10" t="str">
        <f>IFNA(VLOOKUP($I2070,'Промокоды'!$E$2:$F$8,2,0),"")</f>
        <v/>
      </c>
      <c r="K2070" s="10" t="str">
        <f>IFNA(VLOOKUP($H2070,'Промокоды'!$A$2:$C$115,3,0),"")</f>
        <v/>
      </c>
      <c r="L2070" s="13">
        <f t="shared" si="2"/>
        <v>0</v>
      </c>
      <c r="M2070" s="14">
        <v>500.0</v>
      </c>
      <c r="N2070" s="14">
        <f t="shared" si="3"/>
        <v>500</v>
      </c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  <c r="Z2070" s="9"/>
      <c r="AA2070" s="9"/>
      <c r="AB2070" s="9"/>
      <c r="AC2070" s="9"/>
    </row>
    <row r="2071" ht="15.75" customHeight="1">
      <c r="A2071" s="10">
        <v>2070.0</v>
      </c>
      <c r="B2071" s="10" t="s">
        <v>15</v>
      </c>
      <c r="C2071" s="10" t="str">
        <f>VLOOKUP($E2071,'Определяем вид'!$A$2:$B$16,2,0)</f>
        <v>Услуга</v>
      </c>
      <c r="D2071" s="10" t="s">
        <v>16</v>
      </c>
      <c r="E2071" s="10" t="s">
        <v>18</v>
      </c>
      <c r="F2071" s="11">
        <v>45728.0</v>
      </c>
      <c r="G2071" s="12">
        <f t="shared" si="1"/>
        <v>3</v>
      </c>
      <c r="H2071" s="10"/>
      <c r="I2071" s="10" t="str">
        <f>IFNA(VLOOKUP($H2071,'Промокоды'!$A$2:$B$115,2,0),"")</f>
        <v/>
      </c>
      <c r="J2071" s="10" t="str">
        <f>IFNA(VLOOKUP($I2071,'Промокоды'!$E$2:$F$8,2,0),"")</f>
        <v/>
      </c>
      <c r="K2071" s="10" t="str">
        <f>IFNA(VLOOKUP($H2071,'Промокоды'!$A$2:$C$115,3,0),"")</f>
        <v/>
      </c>
      <c r="L2071" s="13">
        <f t="shared" si="2"/>
        <v>0</v>
      </c>
      <c r="M2071" s="14">
        <v>3500.0</v>
      </c>
      <c r="N2071" s="14">
        <f t="shared" si="3"/>
        <v>3500</v>
      </c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  <c r="Z2071" s="9"/>
      <c r="AA2071" s="9"/>
      <c r="AB2071" s="9"/>
      <c r="AC2071" s="9"/>
    </row>
    <row r="2072" ht="15.75" customHeight="1">
      <c r="A2072" s="10">
        <v>2071.0</v>
      </c>
      <c r="B2072" s="10" t="s">
        <v>15</v>
      </c>
      <c r="C2072" s="10" t="str">
        <f>VLOOKUP($E2072,'Определяем вид'!$A$2:$B$16,2,0)</f>
        <v>Услуга</v>
      </c>
      <c r="D2072" s="10" t="s">
        <v>19</v>
      </c>
      <c r="E2072" s="10" t="s">
        <v>18</v>
      </c>
      <c r="F2072" s="11">
        <v>45728.0</v>
      </c>
      <c r="G2072" s="12">
        <f t="shared" si="1"/>
        <v>3</v>
      </c>
      <c r="H2072" s="10"/>
      <c r="I2072" s="10" t="str">
        <f>IFNA(VLOOKUP($H2072,'Промокоды'!$A$2:$B$115,2,0),"")</f>
        <v/>
      </c>
      <c r="J2072" s="10" t="str">
        <f>IFNA(VLOOKUP($I2072,'Промокоды'!$E$2:$F$8,2,0),"")</f>
        <v/>
      </c>
      <c r="K2072" s="10" t="str">
        <f>IFNA(VLOOKUP($H2072,'Промокоды'!$A$2:$C$115,3,0),"")</f>
        <v/>
      </c>
      <c r="L2072" s="13">
        <f t="shared" si="2"/>
        <v>0</v>
      </c>
      <c r="M2072" s="14">
        <v>3500.0</v>
      </c>
      <c r="N2072" s="14">
        <f t="shared" si="3"/>
        <v>3500</v>
      </c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  <c r="Z2072" s="9"/>
      <c r="AA2072" s="9"/>
      <c r="AB2072" s="9"/>
      <c r="AC2072" s="9"/>
    </row>
    <row r="2073" ht="15.75" customHeight="1">
      <c r="A2073" s="10">
        <v>2072.0</v>
      </c>
      <c r="B2073" s="10" t="s">
        <v>15</v>
      </c>
      <c r="C2073" s="10" t="str">
        <f>VLOOKUP($E2073,'Определяем вид'!$A$2:$B$16,2,0)</f>
        <v>Товар</v>
      </c>
      <c r="D2073" s="10" t="s">
        <v>16</v>
      </c>
      <c r="E2073" s="10" t="s">
        <v>28</v>
      </c>
      <c r="F2073" s="11">
        <v>45728.0</v>
      </c>
      <c r="G2073" s="12">
        <f t="shared" si="1"/>
        <v>3</v>
      </c>
      <c r="H2073" s="10"/>
      <c r="I2073" s="10" t="str">
        <f>IFNA(VLOOKUP($H2073,'Промокоды'!$A$2:$B$115,2,0),"")</f>
        <v/>
      </c>
      <c r="J2073" s="10" t="str">
        <f>IFNA(VLOOKUP($I2073,'Промокоды'!$E$2:$F$8,2,0),"")</f>
        <v/>
      </c>
      <c r="K2073" s="10" t="str">
        <f>IFNA(VLOOKUP($H2073,'Промокоды'!$A$2:$C$115,3,0),"")</f>
        <v/>
      </c>
      <c r="L2073" s="13">
        <f t="shared" si="2"/>
        <v>0</v>
      </c>
      <c r="M2073" s="14">
        <v>300.0</v>
      </c>
      <c r="N2073" s="14">
        <f t="shared" si="3"/>
        <v>300</v>
      </c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  <c r="Z2073" s="9"/>
      <c r="AA2073" s="9"/>
      <c r="AB2073" s="9"/>
      <c r="AC2073" s="9"/>
    </row>
    <row r="2074" ht="15.75" customHeight="1">
      <c r="A2074" s="10">
        <v>2073.0</v>
      </c>
      <c r="B2074" s="10" t="s">
        <v>15</v>
      </c>
      <c r="C2074" s="10" t="str">
        <f>VLOOKUP($E2074,'Определяем вид'!$A$2:$B$16,2,0)</f>
        <v>Услуга</v>
      </c>
      <c r="D2074" s="10" t="s">
        <v>16</v>
      </c>
      <c r="E2074" s="10" t="s">
        <v>21</v>
      </c>
      <c r="F2074" s="11">
        <v>45728.0</v>
      </c>
      <c r="G2074" s="12">
        <f t="shared" si="1"/>
        <v>3</v>
      </c>
      <c r="H2074" s="10"/>
      <c r="I2074" s="10" t="str">
        <f>IFNA(VLOOKUP($H2074,'Промокоды'!$A$2:$B$115,2,0),"")</f>
        <v/>
      </c>
      <c r="J2074" s="10" t="str">
        <f>IFNA(VLOOKUP($I2074,'Промокоды'!$E$2:$F$8,2,0),"")</f>
        <v/>
      </c>
      <c r="K2074" s="10" t="str">
        <f>IFNA(VLOOKUP($H2074,'Промокоды'!$A$2:$C$115,3,0),"")</f>
        <v/>
      </c>
      <c r="L2074" s="13">
        <f t="shared" si="2"/>
        <v>0</v>
      </c>
      <c r="M2074" s="14">
        <v>5500.0</v>
      </c>
      <c r="N2074" s="14">
        <f t="shared" si="3"/>
        <v>5500</v>
      </c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  <c r="Z2074" s="9"/>
      <c r="AA2074" s="9"/>
      <c r="AB2074" s="9"/>
      <c r="AC2074" s="9"/>
    </row>
    <row r="2075" ht="15.75" customHeight="1">
      <c r="A2075" s="10">
        <v>2074.0</v>
      </c>
      <c r="B2075" s="10" t="s">
        <v>15</v>
      </c>
      <c r="C2075" s="10" t="str">
        <f>VLOOKUP($E2075,'Определяем вид'!$A$2:$B$16,2,0)</f>
        <v>Услуга</v>
      </c>
      <c r="D2075" s="10" t="s">
        <v>16</v>
      </c>
      <c r="E2075" s="10" t="s">
        <v>18</v>
      </c>
      <c r="F2075" s="11">
        <v>45728.0</v>
      </c>
      <c r="G2075" s="12">
        <f t="shared" si="1"/>
        <v>3</v>
      </c>
      <c r="H2075" s="10"/>
      <c r="I2075" s="10" t="str">
        <f>IFNA(VLOOKUP($H2075,'Промокоды'!$A$2:$B$115,2,0),"")</f>
        <v/>
      </c>
      <c r="J2075" s="10" t="str">
        <f>IFNA(VLOOKUP($I2075,'Промокоды'!$E$2:$F$8,2,0),"")</f>
        <v/>
      </c>
      <c r="K2075" s="10" t="str">
        <f>IFNA(VLOOKUP($H2075,'Промокоды'!$A$2:$C$115,3,0),"")</f>
        <v/>
      </c>
      <c r="L2075" s="13">
        <f t="shared" si="2"/>
        <v>0</v>
      </c>
      <c r="M2075" s="14">
        <v>3500.0</v>
      </c>
      <c r="N2075" s="14">
        <f t="shared" si="3"/>
        <v>3500</v>
      </c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  <c r="Z2075" s="9"/>
      <c r="AA2075" s="9"/>
      <c r="AB2075" s="9"/>
      <c r="AC2075" s="9"/>
    </row>
    <row r="2076" ht="15.75" customHeight="1">
      <c r="A2076" s="10">
        <v>2075.0</v>
      </c>
      <c r="B2076" s="10" t="s">
        <v>15</v>
      </c>
      <c r="C2076" s="10" t="str">
        <f>VLOOKUP($E2076,'Определяем вид'!$A$2:$B$16,2,0)</f>
        <v>Услуга</v>
      </c>
      <c r="D2076" s="10" t="s">
        <v>19</v>
      </c>
      <c r="E2076" s="10" t="s">
        <v>21</v>
      </c>
      <c r="F2076" s="11">
        <v>45728.0</v>
      </c>
      <c r="G2076" s="12">
        <f t="shared" si="1"/>
        <v>3</v>
      </c>
      <c r="H2076" s="10"/>
      <c r="I2076" s="10" t="str">
        <f>IFNA(VLOOKUP($H2076,'Промокоды'!$A$2:$B$115,2,0),"")</f>
        <v/>
      </c>
      <c r="J2076" s="10" t="str">
        <f>IFNA(VLOOKUP($I2076,'Промокоды'!$E$2:$F$8,2,0),"")</f>
        <v/>
      </c>
      <c r="K2076" s="10" t="str">
        <f>IFNA(VLOOKUP($H2076,'Промокоды'!$A$2:$C$115,3,0),"")</f>
        <v/>
      </c>
      <c r="L2076" s="13">
        <f t="shared" si="2"/>
        <v>0</v>
      </c>
      <c r="M2076" s="14">
        <v>5500.0</v>
      </c>
      <c r="N2076" s="14">
        <f t="shared" si="3"/>
        <v>5500</v>
      </c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  <c r="Z2076" s="9"/>
      <c r="AA2076" s="9"/>
      <c r="AB2076" s="9"/>
      <c r="AC2076" s="9"/>
    </row>
    <row r="2077" ht="15.75" customHeight="1">
      <c r="A2077" s="10">
        <v>2076.0</v>
      </c>
      <c r="B2077" s="10" t="s">
        <v>15</v>
      </c>
      <c r="C2077" s="10" t="str">
        <f>VLOOKUP($E2077,'Определяем вид'!$A$2:$B$16,2,0)</f>
        <v>Услуга</v>
      </c>
      <c r="D2077" s="10" t="s">
        <v>16</v>
      </c>
      <c r="E2077" s="10" t="s">
        <v>17</v>
      </c>
      <c r="F2077" s="11">
        <v>45728.0</v>
      </c>
      <c r="G2077" s="12">
        <f t="shared" si="1"/>
        <v>3</v>
      </c>
      <c r="H2077" s="10"/>
      <c r="I2077" s="10" t="str">
        <f>IFNA(VLOOKUP($H2077,'Промокоды'!$A$2:$B$115,2,0),"")</f>
        <v/>
      </c>
      <c r="J2077" s="10" t="str">
        <f>IFNA(VLOOKUP($I2077,'Промокоды'!$E$2:$F$8,2,0),"")</f>
        <v/>
      </c>
      <c r="K2077" s="10" t="str">
        <f>IFNA(VLOOKUP($H2077,'Промокоды'!$A$2:$C$115,3,0),"")</f>
        <v/>
      </c>
      <c r="L2077" s="13">
        <f t="shared" si="2"/>
        <v>0</v>
      </c>
      <c r="M2077" s="14">
        <v>4500.0</v>
      </c>
      <c r="N2077" s="14">
        <f t="shared" si="3"/>
        <v>4500</v>
      </c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  <c r="Z2077" s="9"/>
      <c r="AA2077" s="9"/>
      <c r="AB2077" s="9"/>
      <c r="AC2077" s="9"/>
    </row>
    <row r="2078" ht="15.75" customHeight="1">
      <c r="A2078" s="10">
        <v>2077.0</v>
      </c>
      <c r="B2078" s="10" t="s">
        <v>15</v>
      </c>
      <c r="C2078" s="10" t="str">
        <f>VLOOKUP($E2078,'Определяем вид'!$A$2:$B$16,2,0)</f>
        <v>Услуга</v>
      </c>
      <c r="D2078" s="10" t="s">
        <v>16</v>
      </c>
      <c r="E2078" s="10" t="s">
        <v>18</v>
      </c>
      <c r="F2078" s="11">
        <v>45728.0</v>
      </c>
      <c r="G2078" s="12">
        <f t="shared" si="1"/>
        <v>3</v>
      </c>
      <c r="H2078" s="10"/>
      <c r="I2078" s="10" t="str">
        <f>IFNA(VLOOKUP($H2078,'Промокоды'!$A$2:$B$115,2,0),"")</f>
        <v/>
      </c>
      <c r="J2078" s="10" t="str">
        <f>IFNA(VLOOKUP($I2078,'Промокоды'!$E$2:$F$8,2,0),"")</f>
        <v/>
      </c>
      <c r="K2078" s="10" t="str">
        <f>IFNA(VLOOKUP($H2078,'Промокоды'!$A$2:$C$115,3,0),"")</f>
        <v/>
      </c>
      <c r="L2078" s="13">
        <f t="shared" si="2"/>
        <v>0</v>
      </c>
      <c r="M2078" s="14">
        <v>3500.0</v>
      </c>
      <c r="N2078" s="14">
        <f t="shared" si="3"/>
        <v>3500</v>
      </c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  <c r="Z2078" s="9"/>
      <c r="AA2078" s="9"/>
      <c r="AB2078" s="9"/>
      <c r="AC2078" s="9"/>
    </row>
    <row r="2079" ht="15.75" customHeight="1">
      <c r="A2079" s="10">
        <v>2078.0</v>
      </c>
      <c r="B2079" s="10" t="s">
        <v>15</v>
      </c>
      <c r="C2079" s="10" t="str">
        <f>VLOOKUP($E2079,'Определяем вид'!$A$2:$B$16,2,0)</f>
        <v>Услуга</v>
      </c>
      <c r="D2079" s="10" t="s">
        <v>16</v>
      </c>
      <c r="E2079" s="10" t="s">
        <v>17</v>
      </c>
      <c r="F2079" s="11">
        <v>45728.0</v>
      </c>
      <c r="G2079" s="12">
        <f t="shared" si="1"/>
        <v>3</v>
      </c>
      <c r="H2079" s="10"/>
      <c r="I2079" s="10" t="str">
        <f>IFNA(VLOOKUP($H2079,'Промокоды'!$A$2:$B$115,2,0),"")</f>
        <v/>
      </c>
      <c r="J2079" s="10" t="str">
        <f>IFNA(VLOOKUP($I2079,'Промокоды'!$E$2:$F$8,2,0),"")</f>
        <v/>
      </c>
      <c r="K2079" s="10" t="str">
        <f>IFNA(VLOOKUP($H2079,'Промокоды'!$A$2:$C$115,3,0),"")</f>
        <v/>
      </c>
      <c r="L2079" s="13">
        <f t="shared" si="2"/>
        <v>0</v>
      </c>
      <c r="M2079" s="14">
        <v>4500.0</v>
      </c>
      <c r="N2079" s="14">
        <f t="shared" si="3"/>
        <v>4500</v>
      </c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  <c r="Z2079" s="9"/>
      <c r="AA2079" s="9"/>
      <c r="AB2079" s="9"/>
      <c r="AC2079" s="9"/>
    </row>
    <row r="2080" ht="15.75" customHeight="1">
      <c r="A2080" s="10">
        <v>2079.0</v>
      </c>
      <c r="B2080" s="10" t="s">
        <v>15</v>
      </c>
      <c r="C2080" s="10" t="str">
        <f>VLOOKUP($E2080,'Определяем вид'!$A$2:$B$16,2,0)</f>
        <v>Услуга</v>
      </c>
      <c r="D2080" s="10" t="s">
        <v>16</v>
      </c>
      <c r="E2080" s="10" t="s">
        <v>18</v>
      </c>
      <c r="F2080" s="11">
        <v>45728.0</v>
      </c>
      <c r="G2080" s="12">
        <f t="shared" si="1"/>
        <v>3</v>
      </c>
      <c r="H2080" s="10"/>
      <c r="I2080" s="10" t="str">
        <f>IFNA(VLOOKUP($H2080,'Промокоды'!$A$2:$B$115,2,0),"")</f>
        <v/>
      </c>
      <c r="J2080" s="10" t="str">
        <f>IFNA(VLOOKUP($I2080,'Промокоды'!$E$2:$F$8,2,0),"")</f>
        <v/>
      </c>
      <c r="K2080" s="10" t="str">
        <f>IFNA(VLOOKUP($H2080,'Промокоды'!$A$2:$C$115,3,0),"")</f>
        <v/>
      </c>
      <c r="L2080" s="13">
        <f t="shared" si="2"/>
        <v>0</v>
      </c>
      <c r="M2080" s="14">
        <v>3500.0</v>
      </c>
      <c r="N2080" s="14">
        <f t="shared" si="3"/>
        <v>3500</v>
      </c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  <c r="Z2080" s="9"/>
      <c r="AA2080" s="9"/>
      <c r="AB2080" s="9"/>
      <c r="AC2080" s="9"/>
    </row>
    <row r="2081" ht="15.75" customHeight="1">
      <c r="A2081" s="10">
        <v>2080.0</v>
      </c>
      <c r="B2081" s="10" t="s">
        <v>15</v>
      </c>
      <c r="C2081" s="10" t="str">
        <f>VLOOKUP($E2081,'Определяем вид'!$A$2:$B$16,2,0)</f>
        <v>Услуга</v>
      </c>
      <c r="D2081" s="10" t="s">
        <v>16</v>
      </c>
      <c r="E2081" s="10" t="s">
        <v>18</v>
      </c>
      <c r="F2081" s="11">
        <v>45728.0</v>
      </c>
      <c r="G2081" s="12">
        <f t="shared" si="1"/>
        <v>3</v>
      </c>
      <c r="H2081" s="10"/>
      <c r="I2081" s="10" t="str">
        <f>IFNA(VLOOKUP($H2081,'Промокоды'!$A$2:$B$115,2,0),"")</f>
        <v/>
      </c>
      <c r="J2081" s="10" t="str">
        <f>IFNA(VLOOKUP($I2081,'Промокоды'!$E$2:$F$8,2,0),"")</f>
        <v/>
      </c>
      <c r="K2081" s="10" t="str">
        <f>IFNA(VLOOKUP($H2081,'Промокоды'!$A$2:$C$115,3,0),"")</f>
        <v/>
      </c>
      <c r="L2081" s="13">
        <f t="shared" si="2"/>
        <v>0</v>
      </c>
      <c r="M2081" s="14">
        <v>3500.0</v>
      </c>
      <c r="N2081" s="14">
        <f t="shared" si="3"/>
        <v>3500</v>
      </c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  <c r="Z2081" s="9"/>
      <c r="AA2081" s="9"/>
      <c r="AB2081" s="9"/>
      <c r="AC2081" s="9"/>
    </row>
    <row r="2082" ht="15.75" customHeight="1">
      <c r="A2082" s="10">
        <v>2081.0</v>
      </c>
      <c r="B2082" s="10" t="s">
        <v>25</v>
      </c>
      <c r="C2082" s="10" t="str">
        <f>VLOOKUP($E2082,'Определяем вид'!$A$2:$B$16,2,0)</f>
        <v>Товар</v>
      </c>
      <c r="D2082" s="10" t="s">
        <v>16</v>
      </c>
      <c r="E2082" s="10" t="s">
        <v>33</v>
      </c>
      <c r="F2082" s="11">
        <v>45728.0</v>
      </c>
      <c r="G2082" s="12">
        <f t="shared" si="1"/>
        <v>3</v>
      </c>
      <c r="H2082" s="10"/>
      <c r="I2082" s="10" t="str">
        <f>IFNA(VLOOKUP($H2082,'Промокоды'!$A$2:$B$115,2,0),"")</f>
        <v/>
      </c>
      <c r="J2082" s="10" t="str">
        <f>IFNA(VLOOKUP($I2082,'Промокоды'!$E$2:$F$8,2,0),"")</f>
        <v/>
      </c>
      <c r="K2082" s="10" t="str">
        <f>IFNA(VLOOKUP($H2082,'Промокоды'!$A$2:$C$115,3,0),"")</f>
        <v/>
      </c>
      <c r="L2082" s="13">
        <f t="shared" si="2"/>
        <v>0</v>
      </c>
      <c r="M2082" s="14">
        <v>1000.0</v>
      </c>
      <c r="N2082" s="14">
        <f t="shared" si="3"/>
        <v>1000</v>
      </c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  <c r="Z2082" s="9"/>
      <c r="AA2082" s="9"/>
      <c r="AB2082" s="9"/>
      <c r="AC2082" s="9"/>
    </row>
    <row r="2083" ht="15.75" customHeight="1">
      <c r="A2083" s="10">
        <v>2082.0</v>
      </c>
      <c r="B2083" s="10" t="s">
        <v>15</v>
      </c>
      <c r="C2083" s="10" t="str">
        <f>VLOOKUP($E2083,'Определяем вид'!$A$2:$B$16,2,0)</f>
        <v>Товар</v>
      </c>
      <c r="D2083" s="10" t="s">
        <v>16</v>
      </c>
      <c r="E2083" s="10" t="s">
        <v>20</v>
      </c>
      <c r="F2083" s="11">
        <v>45728.0</v>
      </c>
      <c r="G2083" s="12">
        <f t="shared" si="1"/>
        <v>3</v>
      </c>
      <c r="H2083" s="10"/>
      <c r="I2083" s="10" t="str">
        <f>IFNA(VLOOKUP($H2083,'Промокоды'!$A$2:$B$115,2,0),"")</f>
        <v/>
      </c>
      <c r="J2083" s="10" t="str">
        <f>IFNA(VLOOKUP($I2083,'Промокоды'!$E$2:$F$8,2,0),"")</f>
        <v/>
      </c>
      <c r="K2083" s="10" t="str">
        <f>IFNA(VLOOKUP($H2083,'Промокоды'!$A$2:$C$115,3,0),"")</f>
        <v/>
      </c>
      <c r="L2083" s="13">
        <f t="shared" si="2"/>
        <v>0</v>
      </c>
      <c r="M2083" s="14">
        <v>500.0</v>
      </c>
      <c r="N2083" s="14">
        <f t="shared" si="3"/>
        <v>500</v>
      </c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  <c r="Z2083" s="9"/>
      <c r="AA2083" s="9"/>
      <c r="AB2083" s="9"/>
      <c r="AC2083" s="9"/>
    </row>
    <row r="2084" ht="15.75" customHeight="1">
      <c r="A2084" s="10">
        <v>2083.0</v>
      </c>
      <c r="B2084" s="10" t="s">
        <v>15</v>
      </c>
      <c r="C2084" s="10" t="str">
        <f>VLOOKUP($E2084,'Определяем вид'!$A$2:$B$16,2,0)</f>
        <v>Услуга</v>
      </c>
      <c r="D2084" s="10" t="s">
        <v>19</v>
      </c>
      <c r="E2084" s="10" t="s">
        <v>21</v>
      </c>
      <c r="F2084" s="11">
        <v>45728.0</v>
      </c>
      <c r="G2084" s="12">
        <f t="shared" si="1"/>
        <v>3</v>
      </c>
      <c r="H2084" s="10"/>
      <c r="I2084" s="10" t="str">
        <f>IFNA(VLOOKUP($H2084,'Промокоды'!$A$2:$B$115,2,0),"")</f>
        <v/>
      </c>
      <c r="J2084" s="10" t="str">
        <f>IFNA(VLOOKUP($I2084,'Промокоды'!$E$2:$F$8,2,0),"")</f>
        <v/>
      </c>
      <c r="K2084" s="10" t="str">
        <f>IFNA(VLOOKUP($H2084,'Промокоды'!$A$2:$C$115,3,0),"")</f>
        <v/>
      </c>
      <c r="L2084" s="13">
        <f t="shared" si="2"/>
        <v>0</v>
      </c>
      <c r="M2084" s="14">
        <v>5500.0</v>
      </c>
      <c r="N2084" s="14">
        <f t="shared" si="3"/>
        <v>5500</v>
      </c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  <c r="Z2084" s="9"/>
      <c r="AA2084" s="9"/>
      <c r="AB2084" s="9"/>
      <c r="AC2084" s="9"/>
    </row>
    <row r="2085" ht="15.75" customHeight="1">
      <c r="A2085" s="10">
        <v>2084.0</v>
      </c>
      <c r="B2085" s="10" t="s">
        <v>15</v>
      </c>
      <c r="C2085" s="10" t="str">
        <f>VLOOKUP($E2085,'Определяем вид'!$A$2:$B$16,2,0)</f>
        <v>Услуга</v>
      </c>
      <c r="D2085" s="10" t="s">
        <v>16</v>
      </c>
      <c r="E2085" s="10" t="s">
        <v>17</v>
      </c>
      <c r="F2085" s="11">
        <v>45728.0</v>
      </c>
      <c r="G2085" s="12">
        <f t="shared" si="1"/>
        <v>3</v>
      </c>
      <c r="H2085" s="10"/>
      <c r="I2085" s="10" t="str">
        <f>IFNA(VLOOKUP($H2085,'Промокоды'!$A$2:$B$115,2,0),"")</f>
        <v/>
      </c>
      <c r="J2085" s="10" t="str">
        <f>IFNA(VLOOKUP($I2085,'Промокоды'!$E$2:$F$8,2,0),"")</f>
        <v/>
      </c>
      <c r="K2085" s="10" t="str">
        <f>IFNA(VLOOKUP($H2085,'Промокоды'!$A$2:$C$115,3,0),"")</f>
        <v/>
      </c>
      <c r="L2085" s="13">
        <f t="shared" si="2"/>
        <v>0</v>
      </c>
      <c r="M2085" s="14">
        <v>4500.0</v>
      </c>
      <c r="N2085" s="14">
        <f t="shared" si="3"/>
        <v>4500</v>
      </c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  <c r="Z2085" s="9"/>
      <c r="AA2085" s="9"/>
      <c r="AB2085" s="9"/>
      <c r="AC2085" s="9"/>
    </row>
    <row r="2086" ht="15.75" customHeight="1">
      <c r="A2086" s="10">
        <v>2085.0</v>
      </c>
      <c r="B2086" s="10" t="s">
        <v>15</v>
      </c>
      <c r="C2086" s="10" t="str">
        <f>VLOOKUP($E2086,'Определяем вид'!$A$2:$B$16,2,0)</f>
        <v>Услуга</v>
      </c>
      <c r="D2086" s="10" t="s">
        <v>16</v>
      </c>
      <c r="E2086" s="10" t="s">
        <v>18</v>
      </c>
      <c r="F2086" s="11">
        <v>45728.0</v>
      </c>
      <c r="G2086" s="12">
        <f t="shared" si="1"/>
        <v>3</v>
      </c>
      <c r="H2086" s="10"/>
      <c r="I2086" s="10" t="str">
        <f>IFNA(VLOOKUP($H2086,'Промокоды'!$A$2:$B$115,2,0),"")</f>
        <v/>
      </c>
      <c r="J2086" s="10" t="str">
        <f>IFNA(VLOOKUP($I2086,'Промокоды'!$E$2:$F$8,2,0),"")</f>
        <v/>
      </c>
      <c r="K2086" s="10" t="str">
        <f>IFNA(VLOOKUP($H2086,'Промокоды'!$A$2:$C$115,3,0),"")</f>
        <v/>
      </c>
      <c r="L2086" s="13">
        <f t="shared" si="2"/>
        <v>0</v>
      </c>
      <c r="M2086" s="14">
        <v>3500.0</v>
      </c>
      <c r="N2086" s="14">
        <f t="shared" si="3"/>
        <v>3500</v>
      </c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  <c r="Z2086" s="9"/>
      <c r="AA2086" s="9"/>
      <c r="AB2086" s="9"/>
      <c r="AC2086" s="9"/>
    </row>
    <row r="2087" ht="15.75" customHeight="1">
      <c r="A2087" s="10">
        <v>2086.0</v>
      </c>
      <c r="B2087" s="10" t="s">
        <v>15</v>
      </c>
      <c r="C2087" s="10" t="str">
        <f>VLOOKUP($E2087,'Определяем вид'!$A$2:$B$16,2,0)</f>
        <v>Услуга</v>
      </c>
      <c r="D2087" s="10" t="s">
        <v>16</v>
      </c>
      <c r="E2087" s="10" t="s">
        <v>18</v>
      </c>
      <c r="F2087" s="11">
        <v>45728.0</v>
      </c>
      <c r="G2087" s="12">
        <f t="shared" si="1"/>
        <v>3</v>
      </c>
      <c r="H2087" s="10"/>
      <c r="I2087" s="10" t="str">
        <f>IFNA(VLOOKUP($H2087,'Промокоды'!$A$2:$B$115,2,0),"")</f>
        <v/>
      </c>
      <c r="J2087" s="10" t="str">
        <f>IFNA(VLOOKUP($I2087,'Промокоды'!$E$2:$F$8,2,0),"")</f>
        <v/>
      </c>
      <c r="K2087" s="10" t="str">
        <f>IFNA(VLOOKUP($H2087,'Промокоды'!$A$2:$C$115,3,0),"")</f>
        <v/>
      </c>
      <c r="L2087" s="13">
        <f t="shared" si="2"/>
        <v>0</v>
      </c>
      <c r="M2087" s="14">
        <v>3500.0</v>
      </c>
      <c r="N2087" s="14">
        <f t="shared" si="3"/>
        <v>3500</v>
      </c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  <c r="Z2087" s="9"/>
      <c r="AA2087" s="9"/>
      <c r="AB2087" s="9"/>
      <c r="AC2087" s="9"/>
    </row>
    <row r="2088" ht="15.75" customHeight="1">
      <c r="A2088" s="10">
        <v>2087.0</v>
      </c>
      <c r="B2088" s="10" t="s">
        <v>15</v>
      </c>
      <c r="C2088" s="10" t="str">
        <f>VLOOKUP($E2088,'Определяем вид'!$A$2:$B$16,2,0)</f>
        <v>Услуга</v>
      </c>
      <c r="D2088" s="10" t="s">
        <v>19</v>
      </c>
      <c r="E2088" s="10" t="s">
        <v>17</v>
      </c>
      <c r="F2088" s="11">
        <v>45728.0</v>
      </c>
      <c r="G2088" s="12">
        <f t="shared" si="1"/>
        <v>3</v>
      </c>
      <c r="H2088" s="10"/>
      <c r="I2088" s="10" t="str">
        <f>IFNA(VLOOKUP($H2088,'Промокоды'!$A$2:$B$115,2,0),"")</f>
        <v/>
      </c>
      <c r="J2088" s="10" t="str">
        <f>IFNA(VLOOKUP($I2088,'Промокоды'!$E$2:$F$8,2,0),"")</f>
        <v/>
      </c>
      <c r="K2088" s="10" t="str">
        <f>IFNA(VLOOKUP($H2088,'Промокоды'!$A$2:$C$115,3,0),"")</f>
        <v/>
      </c>
      <c r="L2088" s="13">
        <f t="shared" si="2"/>
        <v>0</v>
      </c>
      <c r="M2088" s="14">
        <v>4500.0</v>
      </c>
      <c r="N2088" s="14">
        <f t="shared" si="3"/>
        <v>4500</v>
      </c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  <c r="Z2088" s="9"/>
      <c r="AA2088" s="9"/>
      <c r="AB2088" s="9"/>
      <c r="AC2088" s="9"/>
    </row>
    <row r="2089" ht="15.75" customHeight="1">
      <c r="A2089" s="10">
        <v>2088.0</v>
      </c>
      <c r="B2089" s="10" t="s">
        <v>15</v>
      </c>
      <c r="C2089" s="10" t="str">
        <f>VLOOKUP($E2089,'Определяем вид'!$A$2:$B$16,2,0)</f>
        <v>Услуга</v>
      </c>
      <c r="D2089" s="10" t="s">
        <v>16</v>
      </c>
      <c r="E2089" s="10" t="s">
        <v>21</v>
      </c>
      <c r="F2089" s="11">
        <v>45728.0</v>
      </c>
      <c r="G2089" s="12">
        <f t="shared" si="1"/>
        <v>3</v>
      </c>
      <c r="H2089" s="10"/>
      <c r="I2089" s="10" t="str">
        <f>IFNA(VLOOKUP($H2089,'Промокоды'!$A$2:$B$115,2,0),"")</f>
        <v/>
      </c>
      <c r="J2089" s="10" t="str">
        <f>IFNA(VLOOKUP($I2089,'Промокоды'!$E$2:$F$8,2,0),"")</f>
        <v/>
      </c>
      <c r="K2089" s="10" t="str">
        <f>IFNA(VLOOKUP($H2089,'Промокоды'!$A$2:$C$115,3,0),"")</f>
        <v/>
      </c>
      <c r="L2089" s="13">
        <f t="shared" si="2"/>
        <v>0</v>
      </c>
      <c r="M2089" s="14">
        <v>5500.0</v>
      </c>
      <c r="N2089" s="14">
        <f t="shared" si="3"/>
        <v>5500</v>
      </c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  <c r="Z2089" s="9"/>
      <c r="AA2089" s="9"/>
      <c r="AB2089" s="9"/>
      <c r="AC2089" s="9"/>
    </row>
    <row r="2090" ht="15.75" customHeight="1">
      <c r="A2090" s="10">
        <v>2089.0</v>
      </c>
      <c r="B2090" s="10" t="s">
        <v>15</v>
      </c>
      <c r="C2090" s="10" t="str">
        <f>VLOOKUP($E2090,'Определяем вид'!$A$2:$B$16,2,0)</f>
        <v>Услуга</v>
      </c>
      <c r="D2090" s="10" t="s">
        <v>16</v>
      </c>
      <c r="E2090" s="10" t="s">
        <v>18</v>
      </c>
      <c r="F2090" s="11">
        <v>45728.0</v>
      </c>
      <c r="G2090" s="12">
        <f t="shared" si="1"/>
        <v>3</v>
      </c>
      <c r="H2090" s="10"/>
      <c r="I2090" s="10" t="str">
        <f>IFNA(VLOOKUP($H2090,'Промокоды'!$A$2:$B$115,2,0),"")</f>
        <v/>
      </c>
      <c r="J2090" s="10" t="str">
        <f>IFNA(VLOOKUP($I2090,'Промокоды'!$E$2:$F$8,2,0),"")</f>
        <v/>
      </c>
      <c r="K2090" s="10" t="str">
        <f>IFNA(VLOOKUP($H2090,'Промокоды'!$A$2:$C$115,3,0),"")</f>
        <v/>
      </c>
      <c r="L2090" s="13">
        <f t="shared" si="2"/>
        <v>0</v>
      </c>
      <c r="M2090" s="14">
        <v>3500.0</v>
      </c>
      <c r="N2090" s="14">
        <f t="shared" si="3"/>
        <v>3500</v>
      </c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  <c r="Z2090" s="9"/>
      <c r="AA2090" s="9"/>
      <c r="AB2090" s="9"/>
      <c r="AC2090" s="9"/>
    </row>
    <row r="2091" ht="15.75" customHeight="1">
      <c r="A2091" s="10">
        <v>2090.0</v>
      </c>
      <c r="B2091" s="10" t="s">
        <v>25</v>
      </c>
      <c r="C2091" s="10" t="str">
        <f>VLOOKUP($E2091,'Определяем вид'!$A$2:$B$16,2,0)</f>
        <v>Товар</v>
      </c>
      <c r="D2091" s="10" t="s">
        <v>16</v>
      </c>
      <c r="E2091" s="10" t="s">
        <v>33</v>
      </c>
      <c r="F2091" s="11">
        <v>45728.0</v>
      </c>
      <c r="G2091" s="12">
        <f t="shared" si="1"/>
        <v>3</v>
      </c>
      <c r="H2091" s="10"/>
      <c r="I2091" s="10" t="str">
        <f>IFNA(VLOOKUP($H2091,'Промокоды'!$A$2:$B$115,2,0),"")</f>
        <v/>
      </c>
      <c r="J2091" s="10" t="str">
        <f>IFNA(VLOOKUP($I2091,'Промокоды'!$E$2:$F$8,2,0),"")</f>
        <v/>
      </c>
      <c r="K2091" s="10" t="str">
        <f>IFNA(VLOOKUP($H2091,'Промокоды'!$A$2:$C$115,3,0),"")</f>
        <v/>
      </c>
      <c r="L2091" s="13">
        <f t="shared" si="2"/>
        <v>0</v>
      </c>
      <c r="M2091" s="14">
        <v>1000.0</v>
      </c>
      <c r="N2091" s="14">
        <f t="shared" si="3"/>
        <v>1000</v>
      </c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  <c r="Z2091" s="9"/>
      <c r="AA2091" s="9"/>
      <c r="AB2091" s="9"/>
      <c r="AC2091" s="9"/>
    </row>
    <row r="2092" ht="15.75" customHeight="1">
      <c r="A2092" s="10">
        <v>2091.0</v>
      </c>
      <c r="B2092" s="10" t="s">
        <v>15</v>
      </c>
      <c r="C2092" s="10" t="str">
        <f>VLOOKUP($E2092,'Определяем вид'!$A$2:$B$16,2,0)</f>
        <v>Товар</v>
      </c>
      <c r="D2092" s="10" t="s">
        <v>19</v>
      </c>
      <c r="E2092" s="10" t="s">
        <v>28</v>
      </c>
      <c r="F2092" s="11">
        <v>45728.0</v>
      </c>
      <c r="G2092" s="12">
        <f t="shared" si="1"/>
        <v>3</v>
      </c>
      <c r="H2092" s="10" t="s">
        <v>34</v>
      </c>
      <c r="I2092" s="10">
        <f>IFNA(VLOOKUP($H2092,'Промокоды'!$A$2:$B$115,2,0),"")</f>
        <v>7</v>
      </c>
      <c r="J2092" s="10" t="str">
        <f>IFNA(VLOOKUP($I2092,'Промокоды'!$E$2:$F$8,2,0),"")</f>
        <v>Сторис в VK</v>
      </c>
      <c r="K2092" s="10">
        <f>IFNA(VLOOKUP($H2092,'Промокоды'!$A$2:$C$115,3,0),"")</f>
        <v>0.15</v>
      </c>
      <c r="L2092" s="13">
        <f t="shared" si="2"/>
        <v>45</v>
      </c>
      <c r="M2092" s="14">
        <v>300.0</v>
      </c>
      <c r="N2092" s="14">
        <f t="shared" si="3"/>
        <v>255</v>
      </c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  <c r="Z2092" s="9"/>
      <c r="AA2092" s="9"/>
      <c r="AB2092" s="9"/>
      <c r="AC2092" s="9"/>
    </row>
    <row r="2093" ht="15.75" customHeight="1">
      <c r="A2093" s="10">
        <v>2092.0</v>
      </c>
      <c r="B2093" s="10" t="s">
        <v>15</v>
      </c>
      <c r="C2093" s="10" t="str">
        <f>VLOOKUP($E2093,'Определяем вид'!$A$2:$B$16,2,0)</f>
        <v>Услуга</v>
      </c>
      <c r="D2093" s="10" t="s">
        <v>16</v>
      </c>
      <c r="E2093" s="10" t="s">
        <v>17</v>
      </c>
      <c r="F2093" s="11">
        <v>45728.0</v>
      </c>
      <c r="G2093" s="12">
        <f t="shared" si="1"/>
        <v>3</v>
      </c>
      <c r="H2093" s="10"/>
      <c r="I2093" s="10" t="str">
        <f>IFNA(VLOOKUP($H2093,'Промокоды'!$A$2:$B$115,2,0),"")</f>
        <v/>
      </c>
      <c r="J2093" s="10" t="str">
        <f>IFNA(VLOOKUP($I2093,'Промокоды'!$E$2:$F$8,2,0),"")</f>
        <v/>
      </c>
      <c r="K2093" s="10" t="str">
        <f>IFNA(VLOOKUP($H2093,'Промокоды'!$A$2:$C$115,3,0),"")</f>
        <v/>
      </c>
      <c r="L2093" s="13">
        <f t="shared" si="2"/>
        <v>0</v>
      </c>
      <c r="M2093" s="14">
        <v>4500.0</v>
      </c>
      <c r="N2093" s="14">
        <f t="shared" si="3"/>
        <v>4500</v>
      </c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  <c r="Z2093" s="9"/>
      <c r="AA2093" s="9"/>
      <c r="AB2093" s="9"/>
      <c r="AC2093" s="9"/>
    </row>
    <row r="2094" ht="15.75" customHeight="1">
      <c r="A2094" s="10">
        <v>2093.0</v>
      </c>
      <c r="B2094" s="10" t="s">
        <v>15</v>
      </c>
      <c r="C2094" s="10" t="str">
        <f>VLOOKUP($E2094,'Определяем вид'!$A$2:$B$16,2,0)</f>
        <v>Товар</v>
      </c>
      <c r="D2094" s="10" t="s">
        <v>16</v>
      </c>
      <c r="E2094" s="10" t="s">
        <v>28</v>
      </c>
      <c r="F2094" s="11">
        <v>45728.0</v>
      </c>
      <c r="G2094" s="12">
        <f t="shared" si="1"/>
        <v>3</v>
      </c>
      <c r="H2094" s="10"/>
      <c r="I2094" s="10" t="str">
        <f>IFNA(VLOOKUP($H2094,'Промокоды'!$A$2:$B$115,2,0),"")</f>
        <v/>
      </c>
      <c r="J2094" s="10" t="str">
        <f>IFNA(VLOOKUP($I2094,'Промокоды'!$E$2:$F$8,2,0),"")</f>
        <v/>
      </c>
      <c r="K2094" s="10" t="str">
        <f>IFNA(VLOOKUP($H2094,'Промокоды'!$A$2:$C$115,3,0),"")</f>
        <v/>
      </c>
      <c r="L2094" s="13">
        <f t="shared" si="2"/>
        <v>0</v>
      </c>
      <c r="M2094" s="14">
        <v>300.0</v>
      </c>
      <c r="N2094" s="14">
        <f t="shared" si="3"/>
        <v>300</v>
      </c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  <c r="Z2094" s="9"/>
      <c r="AA2094" s="9"/>
      <c r="AB2094" s="9"/>
      <c r="AC2094" s="9"/>
    </row>
    <row r="2095" ht="15.75" customHeight="1">
      <c r="A2095" s="10">
        <v>2094.0</v>
      </c>
      <c r="B2095" s="10" t="s">
        <v>15</v>
      </c>
      <c r="C2095" s="10" t="str">
        <f>VLOOKUP($E2095,'Определяем вид'!$A$2:$B$16,2,0)</f>
        <v>Услуга</v>
      </c>
      <c r="D2095" s="10" t="s">
        <v>19</v>
      </c>
      <c r="E2095" s="10" t="s">
        <v>18</v>
      </c>
      <c r="F2095" s="11">
        <v>45728.0</v>
      </c>
      <c r="G2095" s="12">
        <f t="shared" si="1"/>
        <v>3</v>
      </c>
      <c r="H2095" s="10"/>
      <c r="I2095" s="10" t="str">
        <f>IFNA(VLOOKUP($H2095,'Промокоды'!$A$2:$B$115,2,0),"")</f>
        <v/>
      </c>
      <c r="J2095" s="10" t="str">
        <f>IFNA(VLOOKUP($I2095,'Промокоды'!$E$2:$F$8,2,0),"")</f>
        <v/>
      </c>
      <c r="K2095" s="10" t="str">
        <f>IFNA(VLOOKUP($H2095,'Промокоды'!$A$2:$C$115,3,0),"")</f>
        <v/>
      </c>
      <c r="L2095" s="13">
        <f t="shared" si="2"/>
        <v>0</v>
      </c>
      <c r="M2095" s="14">
        <v>3500.0</v>
      </c>
      <c r="N2095" s="14">
        <f t="shared" si="3"/>
        <v>3500</v>
      </c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  <c r="Z2095" s="9"/>
      <c r="AA2095" s="9"/>
      <c r="AB2095" s="9"/>
      <c r="AC2095" s="9"/>
    </row>
    <row r="2096" ht="15.75" customHeight="1">
      <c r="A2096" s="10">
        <v>2095.0</v>
      </c>
      <c r="B2096" s="10" t="s">
        <v>25</v>
      </c>
      <c r="C2096" s="10" t="str">
        <f>VLOOKUP($E2096,'Определяем вид'!$A$2:$B$16,2,0)</f>
        <v>Товар</v>
      </c>
      <c r="D2096" s="10" t="s">
        <v>16</v>
      </c>
      <c r="E2096" s="10" t="s">
        <v>30</v>
      </c>
      <c r="F2096" s="11">
        <v>45728.0</v>
      </c>
      <c r="G2096" s="12">
        <f t="shared" si="1"/>
        <v>3</v>
      </c>
      <c r="H2096" s="10"/>
      <c r="I2096" s="10" t="str">
        <f>IFNA(VLOOKUP($H2096,'Промокоды'!$A$2:$B$115,2,0),"")</f>
        <v/>
      </c>
      <c r="J2096" s="10" t="str">
        <f>IFNA(VLOOKUP($I2096,'Промокоды'!$E$2:$F$8,2,0),"")</f>
        <v/>
      </c>
      <c r="K2096" s="10" t="str">
        <f>IFNA(VLOOKUP($H2096,'Промокоды'!$A$2:$C$115,3,0),"")</f>
        <v/>
      </c>
      <c r="L2096" s="13">
        <f t="shared" si="2"/>
        <v>0</v>
      </c>
      <c r="M2096" s="14">
        <v>300.0</v>
      </c>
      <c r="N2096" s="14">
        <f t="shared" si="3"/>
        <v>300</v>
      </c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  <c r="Z2096" s="9"/>
      <c r="AA2096" s="9"/>
      <c r="AB2096" s="9"/>
      <c r="AC2096" s="9"/>
    </row>
    <row r="2097" ht="15.75" customHeight="1">
      <c r="A2097" s="10">
        <v>2096.0</v>
      </c>
      <c r="B2097" s="10" t="s">
        <v>15</v>
      </c>
      <c r="C2097" s="10" t="str">
        <f>VLOOKUP($E2097,'Определяем вид'!$A$2:$B$16,2,0)</f>
        <v>Услуга</v>
      </c>
      <c r="D2097" s="10" t="s">
        <v>16</v>
      </c>
      <c r="E2097" s="10" t="s">
        <v>18</v>
      </c>
      <c r="F2097" s="11">
        <v>45728.0</v>
      </c>
      <c r="G2097" s="12">
        <f t="shared" si="1"/>
        <v>3</v>
      </c>
      <c r="H2097" s="10"/>
      <c r="I2097" s="10" t="str">
        <f>IFNA(VLOOKUP($H2097,'Промокоды'!$A$2:$B$115,2,0),"")</f>
        <v/>
      </c>
      <c r="J2097" s="10" t="str">
        <f>IFNA(VLOOKUP($I2097,'Промокоды'!$E$2:$F$8,2,0),"")</f>
        <v/>
      </c>
      <c r="K2097" s="10" t="str">
        <f>IFNA(VLOOKUP($H2097,'Промокоды'!$A$2:$C$115,3,0),"")</f>
        <v/>
      </c>
      <c r="L2097" s="13">
        <f t="shared" si="2"/>
        <v>0</v>
      </c>
      <c r="M2097" s="14">
        <v>3500.0</v>
      </c>
      <c r="N2097" s="14">
        <f t="shared" si="3"/>
        <v>3500</v>
      </c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  <c r="Z2097" s="9"/>
      <c r="AA2097" s="9"/>
      <c r="AB2097" s="9"/>
      <c r="AC2097" s="9"/>
    </row>
    <row r="2098" ht="15.75" customHeight="1">
      <c r="A2098" s="10">
        <v>2097.0</v>
      </c>
      <c r="B2098" s="10" t="s">
        <v>15</v>
      </c>
      <c r="C2098" s="10" t="str">
        <f>VLOOKUP($E2098,'Определяем вид'!$A$2:$B$16,2,0)</f>
        <v>Товар</v>
      </c>
      <c r="D2098" s="10" t="s">
        <v>16</v>
      </c>
      <c r="E2098" s="10" t="s">
        <v>23</v>
      </c>
      <c r="F2098" s="11">
        <v>45728.0</v>
      </c>
      <c r="G2098" s="12">
        <f t="shared" si="1"/>
        <v>3</v>
      </c>
      <c r="H2098" s="10" t="s">
        <v>36</v>
      </c>
      <c r="I2098" s="10">
        <f>IFNA(VLOOKUP($H2098,'Промокоды'!$A$2:$B$115,2,0),"")</f>
        <v>7</v>
      </c>
      <c r="J2098" s="10" t="str">
        <f>IFNA(VLOOKUP($I2098,'Промокоды'!$E$2:$F$8,2,0),"")</f>
        <v>Сторис в VK</v>
      </c>
      <c r="K2098" s="10">
        <f>IFNA(VLOOKUP($H2098,'Промокоды'!$A$2:$C$115,3,0),"")</f>
        <v>0.15</v>
      </c>
      <c r="L2098" s="13">
        <f t="shared" si="2"/>
        <v>150</v>
      </c>
      <c r="M2098" s="14">
        <v>1000.0</v>
      </c>
      <c r="N2098" s="14">
        <f t="shared" si="3"/>
        <v>850</v>
      </c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  <c r="Z2098" s="9"/>
      <c r="AA2098" s="9"/>
      <c r="AB2098" s="9"/>
      <c r="AC2098" s="9"/>
    </row>
    <row r="2099" ht="15.75" customHeight="1">
      <c r="A2099" s="10">
        <v>2098.0</v>
      </c>
      <c r="B2099" s="10" t="s">
        <v>15</v>
      </c>
      <c r="C2099" s="10" t="str">
        <f>VLOOKUP($E2099,'Определяем вид'!$A$2:$B$16,2,0)</f>
        <v>Услуга</v>
      </c>
      <c r="D2099" s="10" t="s">
        <v>16</v>
      </c>
      <c r="E2099" s="10" t="s">
        <v>17</v>
      </c>
      <c r="F2099" s="11">
        <v>45729.0</v>
      </c>
      <c r="G2099" s="12">
        <f t="shared" si="1"/>
        <v>3</v>
      </c>
      <c r="H2099" s="10"/>
      <c r="I2099" s="10" t="str">
        <f>IFNA(VLOOKUP($H2099,'Промокоды'!$A$2:$B$115,2,0),"")</f>
        <v/>
      </c>
      <c r="J2099" s="10" t="str">
        <f>IFNA(VLOOKUP($I2099,'Промокоды'!$E$2:$F$8,2,0),"")</f>
        <v/>
      </c>
      <c r="K2099" s="10" t="str">
        <f>IFNA(VLOOKUP($H2099,'Промокоды'!$A$2:$C$115,3,0),"")</f>
        <v/>
      </c>
      <c r="L2099" s="13">
        <f t="shared" si="2"/>
        <v>0</v>
      </c>
      <c r="M2099" s="14">
        <v>4500.0</v>
      </c>
      <c r="N2099" s="14">
        <f t="shared" si="3"/>
        <v>4500</v>
      </c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  <c r="Z2099" s="9"/>
      <c r="AA2099" s="9"/>
      <c r="AB2099" s="9"/>
      <c r="AC2099" s="9"/>
    </row>
    <row r="2100" ht="15.75" customHeight="1">
      <c r="A2100" s="10">
        <v>2099.0</v>
      </c>
      <c r="B2100" s="10" t="s">
        <v>15</v>
      </c>
      <c r="C2100" s="10" t="str">
        <f>VLOOKUP($E2100,'Определяем вид'!$A$2:$B$16,2,0)</f>
        <v>Услуга</v>
      </c>
      <c r="D2100" s="10" t="s">
        <v>16</v>
      </c>
      <c r="E2100" s="10" t="s">
        <v>18</v>
      </c>
      <c r="F2100" s="11">
        <v>45729.0</v>
      </c>
      <c r="G2100" s="12">
        <f t="shared" si="1"/>
        <v>3</v>
      </c>
      <c r="H2100" s="10"/>
      <c r="I2100" s="10" t="str">
        <f>IFNA(VLOOKUP($H2100,'Промокоды'!$A$2:$B$115,2,0),"")</f>
        <v/>
      </c>
      <c r="J2100" s="10" t="str">
        <f>IFNA(VLOOKUP($I2100,'Промокоды'!$E$2:$F$8,2,0),"")</f>
        <v/>
      </c>
      <c r="K2100" s="10" t="str">
        <f>IFNA(VLOOKUP($H2100,'Промокоды'!$A$2:$C$115,3,0),"")</f>
        <v/>
      </c>
      <c r="L2100" s="13">
        <f t="shared" si="2"/>
        <v>0</v>
      </c>
      <c r="M2100" s="14">
        <v>3500.0</v>
      </c>
      <c r="N2100" s="14">
        <f t="shared" si="3"/>
        <v>3500</v>
      </c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  <c r="Z2100" s="9"/>
      <c r="AA2100" s="9"/>
      <c r="AB2100" s="9"/>
      <c r="AC2100" s="9"/>
    </row>
    <row r="2101" ht="15.75" customHeight="1">
      <c r="A2101" s="10">
        <v>2100.0</v>
      </c>
      <c r="B2101" s="10" t="s">
        <v>15</v>
      </c>
      <c r="C2101" s="10" t="str">
        <f>VLOOKUP($E2101,'Определяем вид'!$A$2:$B$16,2,0)</f>
        <v>Услуга</v>
      </c>
      <c r="D2101" s="10" t="s">
        <v>16</v>
      </c>
      <c r="E2101" s="10" t="s">
        <v>18</v>
      </c>
      <c r="F2101" s="11">
        <v>45729.0</v>
      </c>
      <c r="G2101" s="12">
        <f t="shared" si="1"/>
        <v>3</v>
      </c>
      <c r="H2101" s="10"/>
      <c r="I2101" s="10" t="str">
        <f>IFNA(VLOOKUP($H2101,'Промокоды'!$A$2:$B$115,2,0),"")</f>
        <v/>
      </c>
      <c r="J2101" s="10" t="str">
        <f>IFNA(VLOOKUP($I2101,'Промокоды'!$E$2:$F$8,2,0),"")</f>
        <v/>
      </c>
      <c r="K2101" s="10" t="str">
        <f>IFNA(VLOOKUP($H2101,'Промокоды'!$A$2:$C$115,3,0),"")</f>
        <v/>
      </c>
      <c r="L2101" s="13">
        <f t="shared" si="2"/>
        <v>0</v>
      </c>
      <c r="M2101" s="14">
        <v>3500.0</v>
      </c>
      <c r="N2101" s="14">
        <f t="shared" si="3"/>
        <v>3500</v>
      </c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  <c r="Z2101" s="9"/>
      <c r="AA2101" s="9"/>
      <c r="AB2101" s="9"/>
      <c r="AC2101" s="9"/>
    </row>
    <row r="2102" ht="15.75" customHeight="1">
      <c r="A2102" s="10">
        <v>2101.0</v>
      </c>
      <c r="B2102" s="10" t="s">
        <v>15</v>
      </c>
      <c r="C2102" s="10" t="str">
        <f>VLOOKUP($E2102,'Определяем вид'!$A$2:$B$16,2,0)</f>
        <v>Услуга</v>
      </c>
      <c r="D2102" s="10" t="s">
        <v>19</v>
      </c>
      <c r="E2102" s="10" t="s">
        <v>21</v>
      </c>
      <c r="F2102" s="11">
        <v>45729.0</v>
      </c>
      <c r="G2102" s="12">
        <f t="shared" si="1"/>
        <v>3</v>
      </c>
      <c r="H2102" s="10"/>
      <c r="I2102" s="10" t="str">
        <f>IFNA(VLOOKUP($H2102,'Промокоды'!$A$2:$B$115,2,0),"")</f>
        <v/>
      </c>
      <c r="J2102" s="10" t="str">
        <f>IFNA(VLOOKUP($I2102,'Промокоды'!$E$2:$F$8,2,0),"")</f>
        <v/>
      </c>
      <c r="K2102" s="10" t="str">
        <f>IFNA(VLOOKUP($H2102,'Промокоды'!$A$2:$C$115,3,0),"")</f>
        <v/>
      </c>
      <c r="L2102" s="13">
        <f t="shared" si="2"/>
        <v>0</v>
      </c>
      <c r="M2102" s="14">
        <v>5500.0</v>
      </c>
      <c r="N2102" s="14">
        <f t="shared" si="3"/>
        <v>5500</v>
      </c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  <c r="Z2102" s="9"/>
      <c r="AA2102" s="9"/>
      <c r="AB2102" s="9"/>
      <c r="AC2102" s="9"/>
    </row>
    <row r="2103" ht="15.75" customHeight="1">
      <c r="A2103" s="10">
        <v>2102.0</v>
      </c>
      <c r="B2103" s="10" t="s">
        <v>15</v>
      </c>
      <c r="C2103" s="10" t="str">
        <f>VLOOKUP($E2103,'Определяем вид'!$A$2:$B$16,2,0)</f>
        <v>Услуга</v>
      </c>
      <c r="D2103" s="10" t="s">
        <v>19</v>
      </c>
      <c r="E2103" s="10" t="s">
        <v>18</v>
      </c>
      <c r="F2103" s="11">
        <v>45729.0</v>
      </c>
      <c r="G2103" s="12">
        <f t="shared" si="1"/>
        <v>3</v>
      </c>
      <c r="H2103" s="10"/>
      <c r="I2103" s="10" t="str">
        <f>IFNA(VLOOKUP($H2103,'Промокоды'!$A$2:$B$115,2,0),"")</f>
        <v/>
      </c>
      <c r="J2103" s="10" t="str">
        <f>IFNA(VLOOKUP($I2103,'Промокоды'!$E$2:$F$8,2,0),"")</f>
        <v/>
      </c>
      <c r="K2103" s="10" t="str">
        <f>IFNA(VLOOKUP($H2103,'Промокоды'!$A$2:$C$115,3,0),"")</f>
        <v/>
      </c>
      <c r="L2103" s="13">
        <f t="shared" si="2"/>
        <v>0</v>
      </c>
      <c r="M2103" s="14">
        <v>3500.0</v>
      </c>
      <c r="N2103" s="14">
        <f t="shared" si="3"/>
        <v>3500</v>
      </c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  <c r="Z2103" s="9"/>
      <c r="AA2103" s="9"/>
      <c r="AB2103" s="9"/>
      <c r="AC2103" s="9"/>
    </row>
    <row r="2104" ht="15.75" customHeight="1">
      <c r="A2104" s="10">
        <v>2103.0</v>
      </c>
      <c r="B2104" s="10" t="s">
        <v>25</v>
      </c>
      <c r="C2104" s="10" t="str">
        <f>VLOOKUP($E2104,'Определяем вид'!$A$2:$B$16,2,0)</f>
        <v>Товар</v>
      </c>
      <c r="D2104" s="10" t="s">
        <v>16</v>
      </c>
      <c r="E2104" s="10" t="s">
        <v>33</v>
      </c>
      <c r="F2104" s="11">
        <v>45729.0</v>
      </c>
      <c r="G2104" s="12">
        <f t="shared" si="1"/>
        <v>3</v>
      </c>
      <c r="H2104" s="10"/>
      <c r="I2104" s="10" t="str">
        <f>IFNA(VLOOKUP($H2104,'Промокоды'!$A$2:$B$115,2,0),"")</f>
        <v/>
      </c>
      <c r="J2104" s="10" t="str">
        <f>IFNA(VLOOKUP($I2104,'Промокоды'!$E$2:$F$8,2,0),"")</f>
        <v/>
      </c>
      <c r="K2104" s="10" t="str">
        <f>IFNA(VLOOKUP($H2104,'Промокоды'!$A$2:$C$115,3,0),"")</f>
        <v/>
      </c>
      <c r="L2104" s="13">
        <f t="shared" si="2"/>
        <v>0</v>
      </c>
      <c r="M2104" s="14">
        <v>1000.0</v>
      </c>
      <c r="N2104" s="14">
        <f t="shared" si="3"/>
        <v>1000</v>
      </c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  <c r="Z2104" s="9"/>
      <c r="AA2104" s="9"/>
      <c r="AB2104" s="9"/>
      <c r="AC2104" s="9"/>
    </row>
    <row r="2105" ht="15.75" customHeight="1">
      <c r="A2105" s="10">
        <v>2104.0</v>
      </c>
      <c r="B2105" s="10" t="s">
        <v>15</v>
      </c>
      <c r="C2105" s="10" t="str">
        <f>VLOOKUP($E2105,'Определяем вид'!$A$2:$B$16,2,0)</f>
        <v>Услуга</v>
      </c>
      <c r="D2105" s="10" t="s">
        <v>19</v>
      </c>
      <c r="E2105" s="10" t="s">
        <v>18</v>
      </c>
      <c r="F2105" s="11">
        <v>45729.0</v>
      </c>
      <c r="G2105" s="12">
        <f t="shared" si="1"/>
        <v>3</v>
      </c>
      <c r="H2105" s="10"/>
      <c r="I2105" s="10" t="str">
        <f>IFNA(VLOOKUP($H2105,'Промокоды'!$A$2:$B$115,2,0),"")</f>
        <v/>
      </c>
      <c r="J2105" s="10" t="str">
        <f>IFNA(VLOOKUP($I2105,'Промокоды'!$E$2:$F$8,2,0),"")</f>
        <v/>
      </c>
      <c r="K2105" s="10" t="str">
        <f>IFNA(VLOOKUP($H2105,'Промокоды'!$A$2:$C$115,3,0),"")</f>
        <v/>
      </c>
      <c r="L2105" s="13">
        <f t="shared" si="2"/>
        <v>0</v>
      </c>
      <c r="M2105" s="14">
        <v>3500.0</v>
      </c>
      <c r="N2105" s="14">
        <f t="shared" si="3"/>
        <v>3500</v>
      </c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  <c r="Z2105" s="9"/>
      <c r="AA2105" s="9"/>
      <c r="AB2105" s="9"/>
      <c r="AC2105" s="9"/>
    </row>
    <row r="2106" ht="15.75" customHeight="1">
      <c r="A2106" s="10">
        <v>2105.0</v>
      </c>
      <c r="B2106" s="10" t="s">
        <v>15</v>
      </c>
      <c r="C2106" s="10" t="str">
        <f>VLOOKUP($E2106,'Определяем вид'!$A$2:$B$16,2,0)</f>
        <v>Услуга</v>
      </c>
      <c r="D2106" s="10" t="s">
        <v>16</v>
      </c>
      <c r="E2106" s="10" t="s">
        <v>17</v>
      </c>
      <c r="F2106" s="11">
        <v>45729.0</v>
      </c>
      <c r="G2106" s="12">
        <f t="shared" si="1"/>
        <v>3</v>
      </c>
      <c r="H2106" s="10"/>
      <c r="I2106" s="10" t="str">
        <f>IFNA(VLOOKUP($H2106,'Промокоды'!$A$2:$B$115,2,0),"")</f>
        <v/>
      </c>
      <c r="J2106" s="10" t="str">
        <f>IFNA(VLOOKUP($I2106,'Промокоды'!$E$2:$F$8,2,0),"")</f>
        <v/>
      </c>
      <c r="K2106" s="10" t="str">
        <f>IFNA(VLOOKUP($H2106,'Промокоды'!$A$2:$C$115,3,0),"")</f>
        <v/>
      </c>
      <c r="L2106" s="13">
        <f t="shared" si="2"/>
        <v>0</v>
      </c>
      <c r="M2106" s="14">
        <v>4500.0</v>
      </c>
      <c r="N2106" s="14">
        <f t="shared" si="3"/>
        <v>4500</v>
      </c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  <c r="Z2106" s="9"/>
      <c r="AA2106" s="9"/>
      <c r="AB2106" s="9"/>
      <c r="AC2106" s="9"/>
    </row>
    <row r="2107" ht="15.75" customHeight="1">
      <c r="A2107" s="10">
        <v>2106.0</v>
      </c>
      <c r="B2107" s="10" t="s">
        <v>15</v>
      </c>
      <c r="C2107" s="10" t="str">
        <f>VLOOKUP($E2107,'Определяем вид'!$A$2:$B$16,2,0)</f>
        <v>Услуга</v>
      </c>
      <c r="D2107" s="10" t="s">
        <v>16</v>
      </c>
      <c r="E2107" s="10" t="s">
        <v>17</v>
      </c>
      <c r="F2107" s="11">
        <v>45729.0</v>
      </c>
      <c r="G2107" s="12">
        <f t="shared" si="1"/>
        <v>3</v>
      </c>
      <c r="H2107" s="10"/>
      <c r="I2107" s="10" t="str">
        <f>IFNA(VLOOKUP($H2107,'Промокоды'!$A$2:$B$115,2,0),"")</f>
        <v/>
      </c>
      <c r="J2107" s="10" t="str">
        <f>IFNA(VLOOKUP($I2107,'Промокоды'!$E$2:$F$8,2,0),"")</f>
        <v/>
      </c>
      <c r="K2107" s="10" t="str">
        <f>IFNA(VLOOKUP($H2107,'Промокоды'!$A$2:$C$115,3,0),"")</f>
        <v/>
      </c>
      <c r="L2107" s="13">
        <f t="shared" si="2"/>
        <v>0</v>
      </c>
      <c r="M2107" s="14">
        <v>4500.0</v>
      </c>
      <c r="N2107" s="14">
        <f t="shared" si="3"/>
        <v>4500</v>
      </c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  <c r="Z2107" s="9"/>
      <c r="AA2107" s="9"/>
      <c r="AB2107" s="9"/>
      <c r="AC2107" s="9"/>
    </row>
    <row r="2108" ht="15.75" customHeight="1">
      <c r="A2108" s="10">
        <v>2107.0</v>
      </c>
      <c r="B2108" s="10" t="s">
        <v>15</v>
      </c>
      <c r="C2108" s="10" t="str">
        <f>VLOOKUP($E2108,'Определяем вид'!$A$2:$B$16,2,0)</f>
        <v>Услуга</v>
      </c>
      <c r="D2108" s="10" t="s">
        <v>16</v>
      </c>
      <c r="E2108" s="10" t="s">
        <v>18</v>
      </c>
      <c r="F2108" s="11">
        <v>45729.0</v>
      </c>
      <c r="G2108" s="12">
        <f t="shared" si="1"/>
        <v>3</v>
      </c>
      <c r="H2108" s="10" t="s">
        <v>37</v>
      </c>
      <c r="I2108" s="10">
        <f>IFNA(VLOOKUP($H2108,'Промокоды'!$A$2:$B$115,2,0),"")</f>
        <v>6</v>
      </c>
      <c r="J2108" s="10" t="str">
        <f>IFNA(VLOOKUP($I2108,'Промокоды'!$E$2:$F$8,2,0),"")</f>
        <v>Реклама в VK</v>
      </c>
      <c r="K2108" s="10">
        <f>IFNA(VLOOKUP($H2108,'Промокоды'!$A$2:$C$115,3,0),"")</f>
        <v>0.2</v>
      </c>
      <c r="L2108" s="13">
        <f t="shared" si="2"/>
        <v>700</v>
      </c>
      <c r="M2108" s="14">
        <v>3500.0</v>
      </c>
      <c r="N2108" s="14">
        <f t="shared" si="3"/>
        <v>2800</v>
      </c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  <c r="Z2108" s="9"/>
      <c r="AA2108" s="9"/>
      <c r="AB2108" s="9"/>
      <c r="AC2108" s="9"/>
    </row>
    <row r="2109" ht="15.75" customHeight="1">
      <c r="A2109" s="10">
        <v>2108.0</v>
      </c>
      <c r="B2109" s="10" t="s">
        <v>15</v>
      </c>
      <c r="C2109" s="10" t="str">
        <f>VLOOKUP($E2109,'Определяем вид'!$A$2:$B$16,2,0)</f>
        <v>Услуга</v>
      </c>
      <c r="D2109" s="10" t="s">
        <v>16</v>
      </c>
      <c r="E2109" s="10" t="s">
        <v>17</v>
      </c>
      <c r="F2109" s="11">
        <v>45729.0</v>
      </c>
      <c r="G2109" s="12">
        <f t="shared" si="1"/>
        <v>3</v>
      </c>
      <c r="H2109" s="10"/>
      <c r="I2109" s="10" t="str">
        <f>IFNA(VLOOKUP($H2109,'Промокоды'!$A$2:$B$115,2,0),"")</f>
        <v/>
      </c>
      <c r="J2109" s="10" t="str">
        <f>IFNA(VLOOKUP($I2109,'Промокоды'!$E$2:$F$8,2,0),"")</f>
        <v/>
      </c>
      <c r="K2109" s="10" t="str">
        <f>IFNA(VLOOKUP($H2109,'Промокоды'!$A$2:$C$115,3,0),"")</f>
        <v/>
      </c>
      <c r="L2109" s="13">
        <f t="shared" si="2"/>
        <v>0</v>
      </c>
      <c r="M2109" s="14">
        <v>4500.0</v>
      </c>
      <c r="N2109" s="14">
        <f t="shared" si="3"/>
        <v>4500</v>
      </c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  <c r="Z2109" s="9"/>
      <c r="AA2109" s="9"/>
      <c r="AB2109" s="9"/>
      <c r="AC2109" s="9"/>
    </row>
    <row r="2110" ht="15.75" customHeight="1">
      <c r="A2110" s="10">
        <v>2109.0</v>
      </c>
      <c r="B2110" s="10" t="s">
        <v>25</v>
      </c>
      <c r="C2110" s="10" t="str">
        <f>VLOOKUP($E2110,'Определяем вид'!$A$2:$B$16,2,0)</f>
        <v>Товар</v>
      </c>
      <c r="D2110" s="10" t="s">
        <v>16</v>
      </c>
      <c r="E2110" s="10" t="s">
        <v>35</v>
      </c>
      <c r="F2110" s="11">
        <v>45729.0</v>
      </c>
      <c r="G2110" s="12">
        <f t="shared" si="1"/>
        <v>3</v>
      </c>
      <c r="H2110" s="10"/>
      <c r="I2110" s="10" t="str">
        <f>IFNA(VLOOKUP($H2110,'Промокоды'!$A$2:$B$115,2,0),"")</f>
        <v/>
      </c>
      <c r="J2110" s="10" t="str">
        <f>IFNA(VLOOKUP($I2110,'Промокоды'!$E$2:$F$8,2,0),"")</f>
        <v/>
      </c>
      <c r="K2110" s="10" t="str">
        <f>IFNA(VLOOKUP($H2110,'Промокоды'!$A$2:$C$115,3,0),"")</f>
        <v/>
      </c>
      <c r="L2110" s="13">
        <f t="shared" si="2"/>
        <v>0</v>
      </c>
      <c r="M2110" s="14">
        <v>500.0</v>
      </c>
      <c r="N2110" s="14">
        <f t="shared" si="3"/>
        <v>500</v>
      </c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  <c r="Z2110" s="9"/>
      <c r="AA2110" s="9"/>
      <c r="AB2110" s="9"/>
      <c r="AC2110" s="9"/>
    </row>
    <row r="2111" ht="15.75" customHeight="1">
      <c r="A2111" s="10">
        <v>2110.0</v>
      </c>
      <c r="B2111" s="10" t="s">
        <v>15</v>
      </c>
      <c r="C2111" s="10" t="str">
        <f>VLOOKUP($E2111,'Определяем вид'!$A$2:$B$16,2,0)</f>
        <v>Услуга</v>
      </c>
      <c r="D2111" s="10" t="s">
        <v>16</v>
      </c>
      <c r="E2111" s="10" t="s">
        <v>21</v>
      </c>
      <c r="F2111" s="11">
        <v>45729.0</v>
      </c>
      <c r="G2111" s="12">
        <f t="shared" si="1"/>
        <v>3</v>
      </c>
      <c r="H2111" s="10"/>
      <c r="I2111" s="10" t="str">
        <f>IFNA(VLOOKUP($H2111,'Промокоды'!$A$2:$B$115,2,0),"")</f>
        <v/>
      </c>
      <c r="J2111" s="10" t="str">
        <f>IFNA(VLOOKUP($I2111,'Промокоды'!$E$2:$F$8,2,0),"")</f>
        <v/>
      </c>
      <c r="K2111" s="10" t="str">
        <f>IFNA(VLOOKUP($H2111,'Промокоды'!$A$2:$C$115,3,0),"")</f>
        <v/>
      </c>
      <c r="L2111" s="13">
        <f t="shared" si="2"/>
        <v>0</v>
      </c>
      <c r="M2111" s="14">
        <v>5500.0</v>
      </c>
      <c r="N2111" s="14">
        <f t="shared" si="3"/>
        <v>5500</v>
      </c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  <c r="Z2111" s="9"/>
      <c r="AA2111" s="9"/>
      <c r="AB2111" s="9"/>
      <c r="AC2111" s="9"/>
    </row>
    <row r="2112" ht="15.75" customHeight="1">
      <c r="A2112" s="10">
        <v>2111.0</v>
      </c>
      <c r="B2112" s="10" t="s">
        <v>15</v>
      </c>
      <c r="C2112" s="10" t="str">
        <f>VLOOKUP($E2112,'Определяем вид'!$A$2:$B$16,2,0)</f>
        <v>Товар</v>
      </c>
      <c r="D2112" s="10" t="s">
        <v>16</v>
      </c>
      <c r="E2112" s="10" t="s">
        <v>20</v>
      </c>
      <c r="F2112" s="11">
        <v>45729.0</v>
      </c>
      <c r="G2112" s="12">
        <f t="shared" si="1"/>
        <v>3</v>
      </c>
      <c r="H2112" s="10"/>
      <c r="I2112" s="10" t="str">
        <f>IFNA(VLOOKUP($H2112,'Промокоды'!$A$2:$B$115,2,0),"")</f>
        <v/>
      </c>
      <c r="J2112" s="10" t="str">
        <f>IFNA(VLOOKUP($I2112,'Промокоды'!$E$2:$F$8,2,0),"")</f>
        <v/>
      </c>
      <c r="K2112" s="10" t="str">
        <f>IFNA(VLOOKUP($H2112,'Промокоды'!$A$2:$C$115,3,0),"")</f>
        <v/>
      </c>
      <c r="L2112" s="13">
        <f t="shared" si="2"/>
        <v>0</v>
      </c>
      <c r="M2112" s="14">
        <v>500.0</v>
      </c>
      <c r="N2112" s="14">
        <f t="shared" si="3"/>
        <v>500</v>
      </c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  <c r="Z2112" s="9"/>
      <c r="AA2112" s="9"/>
      <c r="AB2112" s="9"/>
      <c r="AC2112" s="9"/>
    </row>
    <row r="2113" ht="15.75" customHeight="1">
      <c r="A2113" s="10">
        <v>2112.0</v>
      </c>
      <c r="B2113" s="10" t="s">
        <v>15</v>
      </c>
      <c r="C2113" s="10" t="str">
        <f>VLOOKUP($E2113,'Определяем вид'!$A$2:$B$16,2,0)</f>
        <v>Услуга</v>
      </c>
      <c r="D2113" s="10" t="s">
        <v>16</v>
      </c>
      <c r="E2113" s="10" t="s">
        <v>21</v>
      </c>
      <c r="F2113" s="11">
        <v>45729.0</v>
      </c>
      <c r="G2113" s="12">
        <f t="shared" si="1"/>
        <v>3</v>
      </c>
      <c r="H2113" s="10"/>
      <c r="I2113" s="10" t="str">
        <f>IFNA(VLOOKUP($H2113,'Промокоды'!$A$2:$B$115,2,0),"")</f>
        <v/>
      </c>
      <c r="J2113" s="10" t="str">
        <f>IFNA(VLOOKUP($I2113,'Промокоды'!$E$2:$F$8,2,0),"")</f>
        <v/>
      </c>
      <c r="K2113" s="10" t="str">
        <f>IFNA(VLOOKUP($H2113,'Промокоды'!$A$2:$C$115,3,0),"")</f>
        <v/>
      </c>
      <c r="L2113" s="13">
        <f t="shared" si="2"/>
        <v>0</v>
      </c>
      <c r="M2113" s="14">
        <v>5500.0</v>
      </c>
      <c r="N2113" s="14">
        <f t="shared" si="3"/>
        <v>5500</v>
      </c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  <c r="Z2113" s="9"/>
      <c r="AA2113" s="9"/>
      <c r="AB2113" s="9"/>
      <c r="AC2113" s="9"/>
    </row>
    <row r="2114" ht="15.75" customHeight="1">
      <c r="A2114" s="10">
        <v>2113.0</v>
      </c>
      <c r="B2114" s="10" t="s">
        <v>15</v>
      </c>
      <c r="C2114" s="10" t="str">
        <f>VLOOKUP($E2114,'Определяем вид'!$A$2:$B$16,2,0)</f>
        <v>Услуга</v>
      </c>
      <c r="D2114" s="10" t="s">
        <v>19</v>
      </c>
      <c r="E2114" s="10" t="s">
        <v>17</v>
      </c>
      <c r="F2114" s="11">
        <v>45729.0</v>
      </c>
      <c r="G2114" s="12">
        <f t="shared" si="1"/>
        <v>3</v>
      </c>
      <c r="H2114" s="10"/>
      <c r="I2114" s="10" t="str">
        <f>IFNA(VLOOKUP($H2114,'Промокоды'!$A$2:$B$115,2,0),"")</f>
        <v/>
      </c>
      <c r="J2114" s="10" t="str">
        <f>IFNA(VLOOKUP($I2114,'Промокоды'!$E$2:$F$8,2,0),"")</f>
        <v/>
      </c>
      <c r="K2114" s="10" t="str">
        <f>IFNA(VLOOKUP($H2114,'Промокоды'!$A$2:$C$115,3,0),"")</f>
        <v/>
      </c>
      <c r="L2114" s="13">
        <f t="shared" si="2"/>
        <v>0</v>
      </c>
      <c r="M2114" s="14">
        <v>4500.0</v>
      </c>
      <c r="N2114" s="14">
        <f t="shared" si="3"/>
        <v>4500</v>
      </c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  <c r="Z2114" s="9"/>
      <c r="AA2114" s="9"/>
      <c r="AB2114" s="9"/>
      <c r="AC2114" s="9"/>
    </row>
    <row r="2115" ht="15.75" customHeight="1">
      <c r="A2115" s="10">
        <v>2114.0</v>
      </c>
      <c r="B2115" s="10" t="s">
        <v>15</v>
      </c>
      <c r="C2115" s="10" t="str">
        <f>VLOOKUP($E2115,'Определяем вид'!$A$2:$B$16,2,0)</f>
        <v>Услуга</v>
      </c>
      <c r="D2115" s="10" t="s">
        <v>16</v>
      </c>
      <c r="E2115" s="10" t="s">
        <v>17</v>
      </c>
      <c r="F2115" s="11">
        <v>45729.0</v>
      </c>
      <c r="G2115" s="12">
        <f t="shared" si="1"/>
        <v>3</v>
      </c>
      <c r="H2115" s="10"/>
      <c r="I2115" s="10" t="str">
        <f>IFNA(VLOOKUP($H2115,'Промокоды'!$A$2:$B$115,2,0),"")</f>
        <v/>
      </c>
      <c r="J2115" s="10" t="str">
        <f>IFNA(VLOOKUP($I2115,'Промокоды'!$E$2:$F$8,2,0),"")</f>
        <v/>
      </c>
      <c r="K2115" s="10" t="str">
        <f>IFNA(VLOOKUP($H2115,'Промокоды'!$A$2:$C$115,3,0),"")</f>
        <v/>
      </c>
      <c r="L2115" s="13">
        <f t="shared" si="2"/>
        <v>0</v>
      </c>
      <c r="M2115" s="14">
        <v>4500.0</v>
      </c>
      <c r="N2115" s="14">
        <f t="shared" si="3"/>
        <v>4500</v>
      </c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  <c r="Z2115" s="9"/>
      <c r="AA2115" s="9"/>
      <c r="AB2115" s="9"/>
      <c r="AC2115" s="9"/>
    </row>
    <row r="2116" ht="15.75" customHeight="1">
      <c r="A2116" s="10">
        <v>2115.0</v>
      </c>
      <c r="B2116" s="10" t="s">
        <v>15</v>
      </c>
      <c r="C2116" s="10" t="str">
        <f>VLOOKUP($E2116,'Определяем вид'!$A$2:$B$16,2,0)</f>
        <v>Товар</v>
      </c>
      <c r="D2116" s="10" t="s">
        <v>16</v>
      </c>
      <c r="E2116" s="10" t="s">
        <v>28</v>
      </c>
      <c r="F2116" s="11">
        <v>45729.0</v>
      </c>
      <c r="G2116" s="12">
        <f t="shared" si="1"/>
        <v>3</v>
      </c>
      <c r="H2116" s="10"/>
      <c r="I2116" s="10" t="str">
        <f>IFNA(VLOOKUP($H2116,'Промокоды'!$A$2:$B$115,2,0),"")</f>
        <v/>
      </c>
      <c r="J2116" s="10" t="str">
        <f>IFNA(VLOOKUP($I2116,'Промокоды'!$E$2:$F$8,2,0),"")</f>
        <v/>
      </c>
      <c r="K2116" s="10" t="str">
        <f>IFNA(VLOOKUP($H2116,'Промокоды'!$A$2:$C$115,3,0),"")</f>
        <v/>
      </c>
      <c r="L2116" s="13">
        <f t="shared" si="2"/>
        <v>0</v>
      </c>
      <c r="M2116" s="14">
        <v>300.0</v>
      </c>
      <c r="N2116" s="14">
        <f t="shared" si="3"/>
        <v>300</v>
      </c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  <c r="Z2116" s="9"/>
      <c r="AA2116" s="9"/>
      <c r="AB2116" s="9"/>
      <c r="AC2116" s="9"/>
    </row>
    <row r="2117" ht="15.75" customHeight="1">
      <c r="A2117" s="10">
        <v>2116.0</v>
      </c>
      <c r="B2117" s="10" t="s">
        <v>15</v>
      </c>
      <c r="C2117" s="10" t="str">
        <f>VLOOKUP($E2117,'Определяем вид'!$A$2:$B$16,2,0)</f>
        <v>Услуга</v>
      </c>
      <c r="D2117" s="10" t="s">
        <v>16</v>
      </c>
      <c r="E2117" s="10" t="s">
        <v>18</v>
      </c>
      <c r="F2117" s="11">
        <v>45729.0</v>
      </c>
      <c r="G2117" s="12">
        <f t="shared" si="1"/>
        <v>3</v>
      </c>
      <c r="H2117" s="10"/>
      <c r="I2117" s="10" t="str">
        <f>IFNA(VLOOKUP($H2117,'Промокоды'!$A$2:$B$115,2,0),"")</f>
        <v/>
      </c>
      <c r="J2117" s="10" t="str">
        <f>IFNA(VLOOKUP($I2117,'Промокоды'!$E$2:$F$8,2,0),"")</f>
        <v/>
      </c>
      <c r="K2117" s="10" t="str">
        <f>IFNA(VLOOKUP($H2117,'Промокоды'!$A$2:$C$115,3,0),"")</f>
        <v/>
      </c>
      <c r="L2117" s="13">
        <f t="shared" si="2"/>
        <v>0</v>
      </c>
      <c r="M2117" s="14">
        <v>3500.0</v>
      </c>
      <c r="N2117" s="14">
        <f t="shared" si="3"/>
        <v>3500</v>
      </c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  <c r="Z2117" s="9"/>
      <c r="AA2117" s="9"/>
      <c r="AB2117" s="9"/>
      <c r="AC2117" s="9"/>
    </row>
    <row r="2118" ht="15.75" customHeight="1">
      <c r="A2118" s="10">
        <v>2117.0</v>
      </c>
      <c r="B2118" s="10" t="s">
        <v>15</v>
      </c>
      <c r="C2118" s="10" t="str">
        <f>VLOOKUP($E2118,'Определяем вид'!$A$2:$B$16,2,0)</f>
        <v>Товар</v>
      </c>
      <c r="D2118" s="10" t="s">
        <v>19</v>
      </c>
      <c r="E2118" s="10" t="s">
        <v>23</v>
      </c>
      <c r="F2118" s="11">
        <v>45729.0</v>
      </c>
      <c r="G2118" s="12">
        <f t="shared" si="1"/>
        <v>3</v>
      </c>
      <c r="H2118" s="10"/>
      <c r="I2118" s="10" t="str">
        <f>IFNA(VLOOKUP($H2118,'Промокоды'!$A$2:$B$115,2,0),"")</f>
        <v/>
      </c>
      <c r="J2118" s="10" t="str">
        <f>IFNA(VLOOKUP($I2118,'Промокоды'!$E$2:$F$8,2,0),"")</f>
        <v/>
      </c>
      <c r="K2118" s="10" t="str">
        <f>IFNA(VLOOKUP($H2118,'Промокоды'!$A$2:$C$115,3,0),"")</f>
        <v/>
      </c>
      <c r="L2118" s="13">
        <f t="shared" si="2"/>
        <v>0</v>
      </c>
      <c r="M2118" s="14">
        <v>1000.0</v>
      </c>
      <c r="N2118" s="14">
        <f t="shared" si="3"/>
        <v>1000</v>
      </c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  <c r="Z2118" s="9"/>
      <c r="AA2118" s="9"/>
      <c r="AB2118" s="9"/>
      <c r="AC2118" s="9"/>
    </row>
    <row r="2119" ht="15.75" customHeight="1">
      <c r="A2119" s="10">
        <v>2118.0</v>
      </c>
      <c r="B2119" s="10" t="s">
        <v>15</v>
      </c>
      <c r="C2119" s="10" t="str">
        <f>VLOOKUP($E2119,'Определяем вид'!$A$2:$B$16,2,0)</f>
        <v>Услуга</v>
      </c>
      <c r="D2119" s="10" t="s">
        <v>16</v>
      </c>
      <c r="E2119" s="10" t="s">
        <v>18</v>
      </c>
      <c r="F2119" s="11">
        <v>45729.0</v>
      </c>
      <c r="G2119" s="12">
        <f t="shared" si="1"/>
        <v>3</v>
      </c>
      <c r="H2119" s="10"/>
      <c r="I2119" s="10" t="str">
        <f>IFNA(VLOOKUP($H2119,'Промокоды'!$A$2:$B$115,2,0),"")</f>
        <v/>
      </c>
      <c r="J2119" s="10" t="str">
        <f>IFNA(VLOOKUP($I2119,'Промокоды'!$E$2:$F$8,2,0),"")</f>
        <v/>
      </c>
      <c r="K2119" s="10" t="str">
        <f>IFNA(VLOOKUP($H2119,'Промокоды'!$A$2:$C$115,3,0),"")</f>
        <v/>
      </c>
      <c r="L2119" s="13">
        <f t="shared" si="2"/>
        <v>0</v>
      </c>
      <c r="M2119" s="14">
        <v>3500.0</v>
      </c>
      <c r="N2119" s="14">
        <f t="shared" si="3"/>
        <v>3500</v>
      </c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  <c r="Z2119" s="9"/>
      <c r="AA2119" s="9"/>
      <c r="AB2119" s="9"/>
      <c r="AC2119" s="9"/>
    </row>
    <row r="2120" ht="15.75" customHeight="1">
      <c r="A2120" s="10">
        <v>2119.0</v>
      </c>
      <c r="B2120" s="10" t="s">
        <v>15</v>
      </c>
      <c r="C2120" s="10" t="str">
        <f>VLOOKUP($E2120,'Определяем вид'!$A$2:$B$16,2,0)</f>
        <v>Услуга</v>
      </c>
      <c r="D2120" s="10" t="s">
        <v>19</v>
      </c>
      <c r="E2120" s="10" t="s">
        <v>21</v>
      </c>
      <c r="F2120" s="11">
        <v>45729.0</v>
      </c>
      <c r="G2120" s="12">
        <f t="shared" si="1"/>
        <v>3</v>
      </c>
      <c r="H2120" s="10"/>
      <c r="I2120" s="10" t="str">
        <f>IFNA(VLOOKUP($H2120,'Промокоды'!$A$2:$B$115,2,0),"")</f>
        <v/>
      </c>
      <c r="J2120" s="10" t="str">
        <f>IFNA(VLOOKUP($I2120,'Промокоды'!$E$2:$F$8,2,0),"")</f>
        <v/>
      </c>
      <c r="K2120" s="10" t="str">
        <f>IFNA(VLOOKUP($H2120,'Промокоды'!$A$2:$C$115,3,0),"")</f>
        <v/>
      </c>
      <c r="L2120" s="13">
        <f t="shared" si="2"/>
        <v>0</v>
      </c>
      <c r="M2120" s="14">
        <v>5500.0</v>
      </c>
      <c r="N2120" s="14">
        <f t="shared" si="3"/>
        <v>5500</v>
      </c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  <c r="Z2120" s="9"/>
      <c r="AA2120" s="9"/>
      <c r="AB2120" s="9"/>
      <c r="AC2120" s="9"/>
    </row>
    <row r="2121" ht="15.75" customHeight="1">
      <c r="A2121" s="10">
        <v>2120.0</v>
      </c>
      <c r="B2121" s="10" t="s">
        <v>15</v>
      </c>
      <c r="C2121" s="10" t="str">
        <f>VLOOKUP($E2121,'Определяем вид'!$A$2:$B$16,2,0)</f>
        <v>Услуга</v>
      </c>
      <c r="D2121" s="10" t="s">
        <v>19</v>
      </c>
      <c r="E2121" s="10" t="s">
        <v>21</v>
      </c>
      <c r="F2121" s="11">
        <v>45729.0</v>
      </c>
      <c r="G2121" s="12">
        <f t="shared" si="1"/>
        <v>3</v>
      </c>
      <c r="H2121" s="10"/>
      <c r="I2121" s="10" t="str">
        <f>IFNA(VLOOKUP($H2121,'Промокоды'!$A$2:$B$115,2,0),"")</f>
        <v/>
      </c>
      <c r="J2121" s="10" t="str">
        <f>IFNA(VLOOKUP($I2121,'Промокоды'!$E$2:$F$8,2,0),"")</f>
        <v/>
      </c>
      <c r="K2121" s="10" t="str">
        <f>IFNA(VLOOKUP($H2121,'Промокоды'!$A$2:$C$115,3,0),"")</f>
        <v/>
      </c>
      <c r="L2121" s="13">
        <f t="shared" si="2"/>
        <v>0</v>
      </c>
      <c r="M2121" s="14">
        <v>5500.0</v>
      </c>
      <c r="N2121" s="14">
        <f t="shared" si="3"/>
        <v>5500</v>
      </c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  <c r="Z2121" s="9"/>
      <c r="AA2121" s="9"/>
      <c r="AB2121" s="9"/>
      <c r="AC2121" s="9"/>
    </row>
    <row r="2122" ht="15.75" customHeight="1">
      <c r="A2122" s="10">
        <v>2121.0</v>
      </c>
      <c r="B2122" s="10" t="s">
        <v>15</v>
      </c>
      <c r="C2122" s="10" t="str">
        <f>VLOOKUP($E2122,'Определяем вид'!$A$2:$B$16,2,0)</f>
        <v>Услуга</v>
      </c>
      <c r="D2122" s="10" t="s">
        <v>16</v>
      </c>
      <c r="E2122" s="10" t="s">
        <v>18</v>
      </c>
      <c r="F2122" s="11">
        <v>45729.0</v>
      </c>
      <c r="G2122" s="12">
        <f t="shared" si="1"/>
        <v>3</v>
      </c>
      <c r="H2122" s="10" t="s">
        <v>38</v>
      </c>
      <c r="I2122" s="10">
        <f>IFNA(VLOOKUP($H2122,'Промокоды'!$A$2:$B$115,2,0),"")</f>
        <v>6</v>
      </c>
      <c r="J2122" s="10" t="str">
        <f>IFNA(VLOOKUP($I2122,'Промокоды'!$E$2:$F$8,2,0),"")</f>
        <v>Реклама в VK</v>
      </c>
      <c r="K2122" s="10">
        <f>IFNA(VLOOKUP($H2122,'Промокоды'!$A$2:$C$115,3,0),"")</f>
        <v>0.2</v>
      </c>
      <c r="L2122" s="13">
        <f t="shared" si="2"/>
        <v>700</v>
      </c>
      <c r="M2122" s="14">
        <v>3500.0</v>
      </c>
      <c r="N2122" s="14">
        <f t="shared" si="3"/>
        <v>2800</v>
      </c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  <c r="Z2122" s="9"/>
      <c r="AA2122" s="9"/>
      <c r="AB2122" s="9"/>
      <c r="AC2122" s="9"/>
    </row>
    <row r="2123" ht="15.75" customHeight="1">
      <c r="A2123" s="10">
        <v>2122.0</v>
      </c>
      <c r="B2123" s="10" t="s">
        <v>15</v>
      </c>
      <c r="C2123" s="10" t="str">
        <f>VLOOKUP($E2123,'Определяем вид'!$A$2:$B$16,2,0)</f>
        <v>Товар</v>
      </c>
      <c r="D2123" s="10" t="s">
        <v>16</v>
      </c>
      <c r="E2123" s="10" t="s">
        <v>20</v>
      </c>
      <c r="F2123" s="11">
        <v>45729.0</v>
      </c>
      <c r="G2123" s="12">
        <f t="shared" si="1"/>
        <v>3</v>
      </c>
      <c r="H2123" s="10"/>
      <c r="I2123" s="10" t="str">
        <f>IFNA(VLOOKUP($H2123,'Промокоды'!$A$2:$B$115,2,0),"")</f>
        <v/>
      </c>
      <c r="J2123" s="10" t="str">
        <f>IFNA(VLOOKUP($I2123,'Промокоды'!$E$2:$F$8,2,0),"")</f>
        <v/>
      </c>
      <c r="K2123" s="10" t="str">
        <f>IFNA(VLOOKUP($H2123,'Промокоды'!$A$2:$C$115,3,0),"")</f>
        <v/>
      </c>
      <c r="L2123" s="13">
        <f t="shared" si="2"/>
        <v>0</v>
      </c>
      <c r="M2123" s="14">
        <v>500.0</v>
      </c>
      <c r="N2123" s="14">
        <f t="shared" si="3"/>
        <v>500</v>
      </c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  <c r="Z2123" s="9"/>
      <c r="AA2123" s="9"/>
      <c r="AB2123" s="9"/>
      <c r="AC2123" s="9"/>
    </row>
    <row r="2124" ht="15.75" customHeight="1">
      <c r="A2124" s="10">
        <v>2123.0</v>
      </c>
      <c r="B2124" s="10" t="s">
        <v>15</v>
      </c>
      <c r="C2124" s="10" t="str">
        <f>VLOOKUP($E2124,'Определяем вид'!$A$2:$B$16,2,0)</f>
        <v>Услуга</v>
      </c>
      <c r="D2124" s="10" t="s">
        <v>16</v>
      </c>
      <c r="E2124" s="10" t="s">
        <v>18</v>
      </c>
      <c r="F2124" s="11">
        <v>45729.0</v>
      </c>
      <c r="G2124" s="12">
        <f t="shared" si="1"/>
        <v>3</v>
      </c>
      <c r="H2124" s="10"/>
      <c r="I2124" s="10" t="str">
        <f>IFNA(VLOOKUP($H2124,'Промокоды'!$A$2:$B$115,2,0),"")</f>
        <v/>
      </c>
      <c r="J2124" s="10" t="str">
        <f>IFNA(VLOOKUP($I2124,'Промокоды'!$E$2:$F$8,2,0),"")</f>
        <v/>
      </c>
      <c r="K2124" s="10" t="str">
        <f>IFNA(VLOOKUP($H2124,'Промокоды'!$A$2:$C$115,3,0),"")</f>
        <v/>
      </c>
      <c r="L2124" s="13">
        <f t="shared" si="2"/>
        <v>0</v>
      </c>
      <c r="M2124" s="14">
        <v>3500.0</v>
      </c>
      <c r="N2124" s="14">
        <f t="shared" si="3"/>
        <v>3500</v>
      </c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  <c r="Z2124" s="9"/>
      <c r="AA2124" s="9"/>
      <c r="AB2124" s="9"/>
      <c r="AC2124" s="9"/>
    </row>
    <row r="2125" ht="15.75" customHeight="1">
      <c r="A2125" s="10">
        <v>2124.0</v>
      </c>
      <c r="B2125" s="10" t="s">
        <v>15</v>
      </c>
      <c r="C2125" s="10" t="str">
        <f>VLOOKUP($E2125,'Определяем вид'!$A$2:$B$16,2,0)</f>
        <v>Услуга</v>
      </c>
      <c r="D2125" s="10" t="s">
        <v>16</v>
      </c>
      <c r="E2125" s="10" t="s">
        <v>17</v>
      </c>
      <c r="F2125" s="11">
        <v>45729.0</v>
      </c>
      <c r="G2125" s="12">
        <f t="shared" si="1"/>
        <v>3</v>
      </c>
      <c r="H2125" s="10"/>
      <c r="I2125" s="10" t="str">
        <f>IFNA(VLOOKUP($H2125,'Промокоды'!$A$2:$B$115,2,0),"")</f>
        <v/>
      </c>
      <c r="J2125" s="10" t="str">
        <f>IFNA(VLOOKUP($I2125,'Промокоды'!$E$2:$F$8,2,0),"")</f>
        <v/>
      </c>
      <c r="K2125" s="10" t="str">
        <f>IFNA(VLOOKUP($H2125,'Промокоды'!$A$2:$C$115,3,0),"")</f>
        <v/>
      </c>
      <c r="L2125" s="13">
        <f t="shared" si="2"/>
        <v>0</v>
      </c>
      <c r="M2125" s="14">
        <v>4500.0</v>
      </c>
      <c r="N2125" s="14">
        <f t="shared" si="3"/>
        <v>4500</v>
      </c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  <c r="Z2125" s="9"/>
      <c r="AA2125" s="9"/>
      <c r="AB2125" s="9"/>
      <c r="AC2125" s="9"/>
    </row>
    <row r="2126" ht="15.75" customHeight="1">
      <c r="A2126" s="10">
        <v>2125.0</v>
      </c>
      <c r="B2126" s="10" t="s">
        <v>15</v>
      </c>
      <c r="C2126" s="10" t="str">
        <f>VLOOKUP($E2126,'Определяем вид'!$A$2:$B$16,2,0)</f>
        <v>Услуга</v>
      </c>
      <c r="D2126" s="10" t="s">
        <v>16</v>
      </c>
      <c r="E2126" s="10" t="s">
        <v>21</v>
      </c>
      <c r="F2126" s="11">
        <v>45729.0</v>
      </c>
      <c r="G2126" s="12">
        <f t="shared" si="1"/>
        <v>3</v>
      </c>
      <c r="H2126" s="10" t="s">
        <v>39</v>
      </c>
      <c r="I2126" s="10">
        <f>IFNA(VLOOKUP($H2126,'Промокоды'!$A$2:$B$115,2,0),"")</f>
        <v>2</v>
      </c>
      <c r="J2126" s="10" t="str">
        <f>IFNA(VLOOKUP($I2126,'Промокоды'!$E$2:$F$8,2,0),"")</f>
        <v>Поисковые запросы в Гугле</v>
      </c>
      <c r="K2126" s="10">
        <f>IFNA(VLOOKUP($H2126,'Промокоды'!$A$2:$C$115,3,0),"")</f>
        <v>0.1</v>
      </c>
      <c r="L2126" s="13">
        <f t="shared" si="2"/>
        <v>550</v>
      </c>
      <c r="M2126" s="14">
        <v>5500.0</v>
      </c>
      <c r="N2126" s="14">
        <f t="shared" si="3"/>
        <v>4950</v>
      </c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  <c r="Z2126" s="9"/>
      <c r="AA2126" s="9"/>
      <c r="AB2126" s="9"/>
      <c r="AC2126" s="9"/>
    </row>
    <row r="2127" ht="15.75" customHeight="1">
      <c r="A2127" s="10">
        <v>2126.0</v>
      </c>
      <c r="B2127" s="10" t="s">
        <v>15</v>
      </c>
      <c r="C2127" s="10" t="str">
        <f>VLOOKUP($E2127,'Определяем вид'!$A$2:$B$16,2,0)</f>
        <v>Услуга</v>
      </c>
      <c r="D2127" s="10" t="s">
        <v>16</v>
      </c>
      <c r="E2127" s="10" t="s">
        <v>21</v>
      </c>
      <c r="F2127" s="11">
        <v>45729.0</v>
      </c>
      <c r="G2127" s="12">
        <f t="shared" si="1"/>
        <v>3</v>
      </c>
      <c r="H2127" s="10"/>
      <c r="I2127" s="10" t="str">
        <f>IFNA(VLOOKUP($H2127,'Промокоды'!$A$2:$B$115,2,0),"")</f>
        <v/>
      </c>
      <c r="J2127" s="10" t="str">
        <f>IFNA(VLOOKUP($I2127,'Промокоды'!$E$2:$F$8,2,0),"")</f>
        <v/>
      </c>
      <c r="K2127" s="10" t="str">
        <f>IFNA(VLOOKUP($H2127,'Промокоды'!$A$2:$C$115,3,0),"")</f>
        <v/>
      </c>
      <c r="L2127" s="13">
        <f t="shared" si="2"/>
        <v>0</v>
      </c>
      <c r="M2127" s="14">
        <v>5500.0</v>
      </c>
      <c r="N2127" s="14">
        <f t="shared" si="3"/>
        <v>5500</v>
      </c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  <c r="Z2127" s="9"/>
      <c r="AA2127" s="9"/>
      <c r="AB2127" s="9"/>
      <c r="AC2127" s="9"/>
    </row>
    <row r="2128" ht="15.75" customHeight="1">
      <c r="A2128" s="10">
        <v>2127.0</v>
      </c>
      <c r="B2128" s="10" t="s">
        <v>15</v>
      </c>
      <c r="C2128" s="10" t="str">
        <f>VLOOKUP($E2128,'Определяем вид'!$A$2:$B$16,2,0)</f>
        <v>Услуга</v>
      </c>
      <c r="D2128" s="10" t="s">
        <v>16</v>
      </c>
      <c r="E2128" s="10" t="s">
        <v>18</v>
      </c>
      <c r="F2128" s="11">
        <v>45729.0</v>
      </c>
      <c r="G2128" s="12">
        <f t="shared" si="1"/>
        <v>3</v>
      </c>
      <c r="H2128" s="10"/>
      <c r="I2128" s="10" t="str">
        <f>IFNA(VLOOKUP($H2128,'Промокоды'!$A$2:$B$115,2,0),"")</f>
        <v/>
      </c>
      <c r="J2128" s="10" t="str">
        <f>IFNA(VLOOKUP($I2128,'Промокоды'!$E$2:$F$8,2,0),"")</f>
        <v/>
      </c>
      <c r="K2128" s="10" t="str">
        <f>IFNA(VLOOKUP($H2128,'Промокоды'!$A$2:$C$115,3,0),"")</f>
        <v/>
      </c>
      <c r="L2128" s="13">
        <f t="shared" si="2"/>
        <v>0</v>
      </c>
      <c r="M2128" s="14">
        <v>3500.0</v>
      </c>
      <c r="N2128" s="14">
        <f t="shared" si="3"/>
        <v>3500</v>
      </c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  <c r="Z2128" s="9"/>
      <c r="AA2128" s="9"/>
      <c r="AB2128" s="9"/>
      <c r="AC2128" s="9"/>
    </row>
    <row r="2129" ht="15.75" customHeight="1">
      <c r="A2129" s="10">
        <v>2128.0</v>
      </c>
      <c r="B2129" s="10" t="s">
        <v>15</v>
      </c>
      <c r="C2129" s="10" t="str">
        <f>VLOOKUP($E2129,'Определяем вид'!$A$2:$B$16,2,0)</f>
        <v>Услуга</v>
      </c>
      <c r="D2129" s="10" t="s">
        <v>16</v>
      </c>
      <c r="E2129" s="10" t="s">
        <v>17</v>
      </c>
      <c r="F2129" s="11">
        <v>45730.0</v>
      </c>
      <c r="G2129" s="12">
        <f t="shared" si="1"/>
        <v>3</v>
      </c>
      <c r="H2129" s="10"/>
      <c r="I2129" s="10" t="str">
        <f>IFNA(VLOOKUP($H2129,'Промокоды'!$A$2:$B$115,2,0),"")</f>
        <v/>
      </c>
      <c r="J2129" s="10" t="str">
        <f>IFNA(VLOOKUP($I2129,'Промокоды'!$E$2:$F$8,2,0),"")</f>
        <v/>
      </c>
      <c r="K2129" s="10" t="str">
        <f>IFNA(VLOOKUP($H2129,'Промокоды'!$A$2:$C$115,3,0),"")</f>
        <v/>
      </c>
      <c r="L2129" s="13">
        <f t="shared" si="2"/>
        <v>0</v>
      </c>
      <c r="M2129" s="14">
        <v>4500.0</v>
      </c>
      <c r="N2129" s="14">
        <f t="shared" si="3"/>
        <v>4500</v>
      </c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  <c r="Z2129" s="9"/>
      <c r="AA2129" s="9"/>
      <c r="AB2129" s="9"/>
      <c r="AC2129" s="9"/>
    </row>
    <row r="2130" ht="15.75" customHeight="1">
      <c r="A2130" s="10">
        <v>2129.0</v>
      </c>
      <c r="B2130" s="10" t="s">
        <v>15</v>
      </c>
      <c r="C2130" s="10" t="str">
        <f>VLOOKUP($E2130,'Определяем вид'!$A$2:$B$16,2,0)</f>
        <v>Услуга</v>
      </c>
      <c r="D2130" s="10" t="s">
        <v>16</v>
      </c>
      <c r="E2130" s="10" t="s">
        <v>21</v>
      </c>
      <c r="F2130" s="11">
        <v>45730.0</v>
      </c>
      <c r="G2130" s="12">
        <f t="shared" si="1"/>
        <v>3</v>
      </c>
      <c r="H2130" s="10"/>
      <c r="I2130" s="10" t="str">
        <f>IFNA(VLOOKUP($H2130,'Промокоды'!$A$2:$B$115,2,0),"")</f>
        <v/>
      </c>
      <c r="J2130" s="10" t="str">
        <f>IFNA(VLOOKUP($I2130,'Промокоды'!$E$2:$F$8,2,0),"")</f>
        <v/>
      </c>
      <c r="K2130" s="10" t="str">
        <f>IFNA(VLOOKUP($H2130,'Промокоды'!$A$2:$C$115,3,0),"")</f>
        <v/>
      </c>
      <c r="L2130" s="13">
        <f t="shared" si="2"/>
        <v>0</v>
      </c>
      <c r="M2130" s="14">
        <v>5500.0</v>
      </c>
      <c r="N2130" s="14">
        <f t="shared" si="3"/>
        <v>5500</v>
      </c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  <c r="Z2130" s="9"/>
      <c r="AA2130" s="9"/>
      <c r="AB2130" s="9"/>
      <c r="AC2130" s="9"/>
    </row>
    <row r="2131" ht="15.75" customHeight="1">
      <c r="A2131" s="10">
        <v>2130.0</v>
      </c>
      <c r="B2131" s="10" t="s">
        <v>15</v>
      </c>
      <c r="C2131" s="10" t="str">
        <f>VLOOKUP($E2131,'Определяем вид'!$A$2:$B$16,2,0)</f>
        <v>Товар</v>
      </c>
      <c r="D2131" s="10" t="s">
        <v>19</v>
      </c>
      <c r="E2131" s="10" t="s">
        <v>23</v>
      </c>
      <c r="F2131" s="11">
        <v>45730.0</v>
      </c>
      <c r="G2131" s="12">
        <f t="shared" si="1"/>
        <v>3</v>
      </c>
      <c r="H2131" s="10"/>
      <c r="I2131" s="10" t="str">
        <f>IFNA(VLOOKUP($H2131,'Промокоды'!$A$2:$B$115,2,0),"")</f>
        <v/>
      </c>
      <c r="J2131" s="10" t="str">
        <f>IFNA(VLOOKUP($I2131,'Промокоды'!$E$2:$F$8,2,0),"")</f>
        <v/>
      </c>
      <c r="K2131" s="10" t="str">
        <f>IFNA(VLOOKUP($H2131,'Промокоды'!$A$2:$C$115,3,0),"")</f>
        <v/>
      </c>
      <c r="L2131" s="13">
        <f t="shared" si="2"/>
        <v>0</v>
      </c>
      <c r="M2131" s="14">
        <v>1000.0</v>
      </c>
      <c r="N2131" s="14">
        <f t="shared" si="3"/>
        <v>1000</v>
      </c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  <c r="Z2131" s="9"/>
      <c r="AA2131" s="9"/>
      <c r="AB2131" s="9"/>
      <c r="AC2131" s="9"/>
    </row>
    <row r="2132" ht="15.75" customHeight="1">
      <c r="A2132" s="10">
        <v>2131.0</v>
      </c>
      <c r="B2132" s="10" t="s">
        <v>15</v>
      </c>
      <c r="C2132" s="10" t="str">
        <f>VLOOKUP($E2132,'Определяем вид'!$A$2:$B$16,2,0)</f>
        <v>Услуга</v>
      </c>
      <c r="D2132" s="10" t="s">
        <v>16</v>
      </c>
      <c r="E2132" s="10" t="s">
        <v>21</v>
      </c>
      <c r="F2132" s="11">
        <v>45730.0</v>
      </c>
      <c r="G2132" s="12">
        <f t="shared" si="1"/>
        <v>3</v>
      </c>
      <c r="H2132" s="10"/>
      <c r="I2132" s="10" t="str">
        <f>IFNA(VLOOKUP($H2132,'Промокоды'!$A$2:$B$115,2,0),"")</f>
        <v/>
      </c>
      <c r="J2132" s="10" t="str">
        <f>IFNA(VLOOKUP($I2132,'Промокоды'!$E$2:$F$8,2,0),"")</f>
        <v/>
      </c>
      <c r="K2132" s="10" t="str">
        <f>IFNA(VLOOKUP($H2132,'Промокоды'!$A$2:$C$115,3,0),"")</f>
        <v/>
      </c>
      <c r="L2132" s="13">
        <f t="shared" si="2"/>
        <v>0</v>
      </c>
      <c r="M2132" s="14">
        <v>5500.0</v>
      </c>
      <c r="N2132" s="14">
        <f t="shared" si="3"/>
        <v>5500</v>
      </c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  <c r="Z2132" s="9"/>
      <c r="AA2132" s="9"/>
      <c r="AB2132" s="9"/>
      <c r="AC2132" s="9"/>
    </row>
    <row r="2133" ht="15.75" customHeight="1">
      <c r="A2133" s="10">
        <v>2132.0</v>
      </c>
      <c r="B2133" s="10" t="s">
        <v>15</v>
      </c>
      <c r="C2133" s="10" t="str">
        <f>VLOOKUP($E2133,'Определяем вид'!$A$2:$B$16,2,0)</f>
        <v>Товар</v>
      </c>
      <c r="D2133" s="10" t="s">
        <v>16</v>
      </c>
      <c r="E2133" s="10" t="s">
        <v>20</v>
      </c>
      <c r="F2133" s="11">
        <v>45730.0</v>
      </c>
      <c r="G2133" s="12">
        <f t="shared" si="1"/>
        <v>3</v>
      </c>
      <c r="H2133" s="10"/>
      <c r="I2133" s="10" t="str">
        <f>IFNA(VLOOKUP($H2133,'Промокоды'!$A$2:$B$115,2,0),"")</f>
        <v/>
      </c>
      <c r="J2133" s="10" t="str">
        <f>IFNA(VLOOKUP($I2133,'Промокоды'!$E$2:$F$8,2,0),"")</f>
        <v/>
      </c>
      <c r="K2133" s="10" t="str">
        <f>IFNA(VLOOKUP($H2133,'Промокоды'!$A$2:$C$115,3,0),"")</f>
        <v/>
      </c>
      <c r="L2133" s="13">
        <f t="shared" si="2"/>
        <v>0</v>
      </c>
      <c r="M2133" s="14">
        <v>500.0</v>
      </c>
      <c r="N2133" s="14">
        <f t="shared" si="3"/>
        <v>500</v>
      </c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  <c r="Z2133" s="9"/>
      <c r="AA2133" s="9"/>
      <c r="AB2133" s="9"/>
      <c r="AC2133" s="9"/>
    </row>
    <row r="2134" ht="15.75" customHeight="1">
      <c r="A2134" s="10">
        <v>2133.0</v>
      </c>
      <c r="B2134" s="10" t="s">
        <v>15</v>
      </c>
      <c r="C2134" s="10" t="str">
        <f>VLOOKUP($E2134,'Определяем вид'!$A$2:$B$16,2,0)</f>
        <v>Услуга</v>
      </c>
      <c r="D2134" s="10" t="s">
        <v>16</v>
      </c>
      <c r="E2134" s="10" t="s">
        <v>18</v>
      </c>
      <c r="F2134" s="11">
        <v>45730.0</v>
      </c>
      <c r="G2134" s="12">
        <f t="shared" si="1"/>
        <v>3</v>
      </c>
      <c r="H2134" s="10"/>
      <c r="I2134" s="10" t="str">
        <f>IFNA(VLOOKUP($H2134,'Промокоды'!$A$2:$B$115,2,0),"")</f>
        <v/>
      </c>
      <c r="J2134" s="10" t="str">
        <f>IFNA(VLOOKUP($I2134,'Промокоды'!$E$2:$F$8,2,0),"")</f>
        <v/>
      </c>
      <c r="K2134" s="10" t="str">
        <f>IFNA(VLOOKUP($H2134,'Промокоды'!$A$2:$C$115,3,0),"")</f>
        <v/>
      </c>
      <c r="L2134" s="13">
        <f t="shared" si="2"/>
        <v>0</v>
      </c>
      <c r="M2134" s="14">
        <v>3500.0</v>
      </c>
      <c r="N2134" s="14">
        <f t="shared" si="3"/>
        <v>3500</v>
      </c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  <c r="Z2134" s="9"/>
      <c r="AA2134" s="9"/>
      <c r="AB2134" s="9"/>
      <c r="AC2134" s="9"/>
    </row>
    <row r="2135" ht="15.75" customHeight="1">
      <c r="A2135" s="10">
        <v>2134.0</v>
      </c>
      <c r="B2135" s="10" t="s">
        <v>15</v>
      </c>
      <c r="C2135" s="10" t="str">
        <f>VLOOKUP($E2135,'Определяем вид'!$A$2:$B$16,2,0)</f>
        <v>Услуга</v>
      </c>
      <c r="D2135" s="10" t="s">
        <v>16</v>
      </c>
      <c r="E2135" s="10" t="s">
        <v>17</v>
      </c>
      <c r="F2135" s="11">
        <v>45730.0</v>
      </c>
      <c r="G2135" s="12">
        <f t="shared" si="1"/>
        <v>3</v>
      </c>
      <c r="H2135" s="10"/>
      <c r="I2135" s="10" t="str">
        <f>IFNA(VLOOKUP($H2135,'Промокоды'!$A$2:$B$115,2,0),"")</f>
        <v/>
      </c>
      <c r="J2135" s="10" t="str">
        <f>IFNA(VLOOKUP($I2135,'Промокоды'!$E$2:$F$8,2,0),"")</f>
        <v/>
      </c>
      <c r="K2135" s="10" t="str">
        <f>IFNA(VLOOKUP($H2135,'Промокоды'!$A$2:$C$115,3,0),"")</f>
        <v/>
      </c>
      <c r="L2135" s="13">
        <f t="shared" si="2"/>
        <v>0</v>
      </c>
      <c r="M2135" s="14">
        <v>4500.0</v>
      </c>
      <c r="N2135" s="14">
        <f t="shared" si="3"/>
        <v>4500</v>
      </c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  <c r="Z2135" s="9"/>
      <c r="AA2135" s="9"/>
      <c r="AB2135" s="9"/>
      <c r="AC2135" s="9"/>
    </row>
    <row r="2136" ht="15.75" customHeight="1">
      <c r="A2136" s="10">
        <v>2135.0</v>
      </c>
      <c r="B2136" s="10" t="s">
        <v>15</v>
      </c>
      <c r="C2136" s="10" t="str">
        <f>VLOOKUP($E2136,'Определяем вид'!$A$2:$B$16,2,0)</f>
        <v>Услуга</v>
      </c>
      <c r="D2136" s="10" t="s">
        <v>16</v>
      </c>
      <c r="E2136" s="10" t="s">
        <v>18</v>
      </c>
      <c r="F2136" s="11">
        <v>45730.0</v>
      </c>
      <c r="G2136" s="12">
        <f t="shared" si="1"/>
        <v>3</v>
      </c>
      <c r="H2136" s="10" t="s">
        <v>40</v>
      </c>
      <c r="I2136" s="10">
        <f>IFNA(VLOOKUP($H2136,'Промокоды'!$A$2:$B$115,2,0),"")</f>
        <v>6</v>
      </c>
      <c r="J2136" s="10" t="str">
        <f>IFNA(VLOOKUP($I2136,'Промокоды'!$E$2:$F$8,2,0),"")</f>
        <v>Реклама в VK</v>
      </c>
      <c r="K2136" s="10">
        <f>IFNA(VLOOKUP($H2136,'Промокоды'!$A$2:$C$115,3,0),"")</f>
        <v>0.2</v>
      </c>
      <c r="L2136" s="13">
        <f t="shared" si="2"/>
        <v>700</v>
      </c>
      <c r="M2136" s="14">
        <v>3500.0</v>
      </c>
      <c r="N2136" s="14">
        <f t="shared" si="3"/>
        <v>2800</v>
      </c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  <c r="Z2136" s="9"/>
      <c r="AA2136" s="9"/>
      <c r="AB2136" s="9"/>
      <c r="AC2136" s="9"/>
    </row>
    <row r="2137" ht="15.75" customHeight="1">
      <c r="A2137" s="10">
        <v>2136.0</v>
      </c>
      <c r="B2137" s="10" t="s">
        <v>15</v>
      </c>
      <c r="C2137" s="10" t="str">
        <f>VLOOKUP($E2137,'Определяем вид'!$A$2:$B$16,2,0)</f>
        <v>Товар</v>
      </c>
      <c r="D2137" s="10" t="s">
        <v>16</v>
      </c>
      <c r="E2137" s="10" t="s">
        <v>23</v>
      </c>
      <c r="F2137" s="11">
        <v>45730.0</v>
      </c>
      <c r="G2137" s="12">
        <f t="shared" si="1"/>
        <v>3</v>
      </c>
      <c r="H2137" s="10" t="s">
        <v>41</v>
      </c>
      <c r="I2137" s="10">
        <f>IFNA(VLOOKUP($H2137,'Промокоды'!$A$2:$B$115,2,0),"")</f>
        <v>3</v>
      </c>
      <c r="J2137" s="10" t="str">
        <f>IFNA(VLOOKUP($I2137,'Промокоды'!$E$2:$F$8,2,0),"")</f>
        <v>Поисковые запросы в Яндексе</v>
      </c>
      <c r="K2137" s="10">
        <f>IFNA(VLOOKUP($H2137,'Промокоды'!$A$2:$C$115,3,0),"")</f>
        <v>0.05</v>
      </c>
      <c r="L2137" s="13">
        <f t="shared" si="2"/>
        <v>50</v>
      </c>
      <c r="M2137" s="14">
        <v>1000.0</v>
      </c>
      <c r="N2137" s="14">
        <f t="shared" si="3"/>
        <v>950</v>
      </c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  <c r="Z2137" s="9"/>
      <c r="AA2137" s="9"/>
      <c r="AB2137" s="9"/>
      <c r="AC2137" s="9"/>
    </row>
    <row r="2138" ht="15.75" customHeight="1">
      <c r="A2138" s="10">
        <v>2137.0</v>
      </c>
      <c r="B2138" s="10" t="s">
        <v>15</v>
      </c>
      <c r="C2138" s="10" t="str">
        <f>VLOOKUP($E2138,'Определяем вид'!$A$2:$B$16,2,0)</f>
        <v>Товар</v>
      </c>
      <c r="D2138" s="10" t="s">
        <v>16</v>
      </c>
      <c r="E2138" s="10" t="s">
        <v>28</v>
      </c>
      <c r="F2138" s="11">
        <v>45730.0</v>
      </c>
      <c r="G2138" s="12">
        <f t="shared" si="1"/>
        <v>3</v>
      </c>
      <c r="H2138" s="10" t="s">
        <v>43</v>
      </c>
      <c r="I2138" s="10">
        <f>IFNA(VLOOKUP($H2138,'Промокоды'!$A$2:$B$115,2,0),"")</f>
        <v>1</v>
      </c>
      <c r="J2138" s="10" t="str">
        <f>IFNA(VLOOKUP($I2138,'Промокоды'!$E$2:$F$8,2,0),"")</f>
        <v>Обещаем скидки</v>
      </c>
      <c r="K2138" s="10">
        <f>IFNA(VLOOKUP($H2138,'Промокоды'!$A$2:$C$115,3,0),"")</f>
        <v>0.1</v>
      </c>
      <c r="L2138" s="13">
        <f t="shared" si="2"/>
        <v>30</v>
      </c>
      <c r="M2138" s="14">
        <v>300.0</v>
      </c>
      <c r="N2138" s="14">
        <f t="shared" si="3"/>
        <v>270</v>
      </c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  <c r="Z2138" s="9"/>
      <c r="AA2138" s="9"/>
      <c r="AB2138" s="9"/>
      <c r="AC2138" s="9"/>
    </row>
    <row r="2139" ht="15.75" customHeight="1">
      <c r="A2139" s="10">
        <v>2138.0</v>
      </c>
      <c r="B2139" s="10" t="s">
        <v>25</v>
      </c>
      <c r="C2139" s="10" t="str">
        <f>VLOOKUP($E2139,'Определяем вид'!$A$2:$B$16,2,0)</f>
        <v>Товар</v>
      </c>
      <c r="D2139" s="10" t="s">
        <v>16</v>
      </c>
      <c r="E2139" s="10" t="s">
        <v>30</v>
      </c>
      <c r="F2139" s="11">
        <v>45730.0</v>
      </c>
      <c r="G2139" s="12">
        <f t="shared" si="1"/>
        <v>3</v>
      </c>
      <c r="H2139" s="10"/>
      <c r="I2139" s="10" t="str">
        <f>IFNA(VLOOKUP($H2139,'Промокоды'!$A$2:$B$115,2,0),"")</f>
        <v/>
      </c>
      <c r="J2139" s="10" t="str">
        <f>IFNA(VLOOKUP($I2139,'Промокоды'!$E$2:$F$8,2,0),"")</f>
        <v/>
      </c>
      <c r="K2139" s="10" t="str">
        <f>IFNA(VLOOKUP($H2139,'Промокоды'!$A$2:$C$115,3,0),"")</f>
        <v/>
      </c>
      <c r="L2139" s="13">
        <f t="shared" si="2"/>
        <v>0</v>
      </c>
      <c r="M2139" s="14">
        <v>300.0</v>
      </c>
      <c r="N2139" s="14">
        <f t="shared" si="3"/>
        <v>300</v>
      </c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  <c r="Z2139" s="9"/>
      <c r="AA2139" s="9"/>
      <c r="AB2139" s="9"/>
      <c r="AC2139" s="9"/>
    </row>
    <row r="2140" ht="15.75" customHeight="1">
      <c r="A2140" s="10">
        <v>2139.0</v>
      </c>
      <c r="B2140" s="10" t="s">
        <v>15</v>
      </c>
      <c r="C2140" s="10" t="str">
        <f>VLOOKUP($E2140,'Определяем вид'!$A$2:$B$16,2,0)</f>
        <v>Товар</v>
      </c>
      <c r="D2140" s="10" t="s">
        <v>16</v>
      </c>
      <c r="E2140" s="10" t="s">
        <v>20</v>
      </c>
      <c r="F2140" s="11">
        <v>45730.0</v>
      </c>
      <c r="G2140" s="12">
        <f t="shared" si="1"/>
        <v>3</v>
      </c>
      <c r="H2140" s="10"/>
      <c r="I2140" s="10" t="str">
        <f>IFNA(VLOOKUP($H2140,'Промокоды'!$A$2:$B$115,2,0),"")</f>
        <v/>
      </c>
      <c r="J2140" s="10" t="str">
        <f>IFNA(VLOOKUP($I2140,'Промокоды'!$E$2:$F$8,2,0),"")</f>
        <v/>
      </c>
      <c r="K2140" s="10" t="str">
        <f>IFNA(VLOOKUP($H2140,'Промокоды'!$A$2:$C$115,3,0),"")</f>
        <v/>
      </c>
      <c r="L2140" s="13">
        <f t="shared" si="2"/>
        <v>0</v>
      </c>
      <c r="M2140" s="14">
        <v>500.0</v>
      </c>
      <c r="N2140" s="14">
        <f t="shared" si="3"/>
        <v>500</v>
      </c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  <c r="Z2140" s="9"/>
      <c r="AA2140" s="9"/>
      <c r="AB2140" s="9"/>
      <c r="AC2140" s="9"/>
    </row>
    <row r="2141" ht="15.75" customHeight="1">
      <c r="A2141" s="10">
        <v>2140.0</v>
      </c>
      <c r="B2141" s="10" t="s">
        <v>15</v>
      </c>
      <c r="C2141" s="10" t="str">
        <f>VLOOKUP($E2141,'Определяем вид'!$A$2:$B$16,2,0)</f>
        <v>Услуга</v>
      </c>
      <c r="D2141" s="10" t="s">
        <v>16</v>
      </c>
      <c r="E2141" s="10" t="s">
        <v>17</v>
      </c>
      <c r="F2141" s="11">
        <v>45730.0</v>
      </c>
      <c r="G2141" s="12">
        <f t="shared" si="1"/>
        <v>3</v>
      </c>
      <c r="H2141" s="10"/>
      <c r="I2141" s="10" t="str">
        <f>IFNA(VLOOKUP($H2141,'Промокоды'!$A$2:$B$115,2,0),"")</f>
        <v/>
      </c>
      <c r="J2141" s="10" t="str">
        <f>IFNA(VLOOKUP($I2141,'Промокоды'!$E$2:$F$8,2,0),"")</f>
        <v/>
      </c>
      <c r="K2141" s="10" t="str">
        <f>IFNA(VLOOKUP($H2141,'Промокоды'!$A$2:$C$115,3,0),"")</f>
        <v/>
      </c>
      <c r="L2141" s="13">
        <f t="shared" si="2"/>
        <v>0</v>
      </c>
      <c r="M2141" s="14">
        <v>4500.0</v>
      </c>
      <c r="N2141" s="14">
        <f t="shared" si="3"/>
        <v>4500</v>
      </c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  <c r="Z2141" s="9"/>
      <c r="AA2141" s="9"/>
      <c r="AB2141" s="9"/>
      <c r="AC2141" s="9"/>
    </row>
    <row r="2142" ht="15.75" customHeight="1">
      <c r="A2142" s="10">
        <v>2141.0</v>
      </c>
      <c r="B2142" s="10" t="s">
        <v>25</v>
      </c>
      <c r="C2142" s="10" t="str">
        <f>VLOOKUP($E2142,'Определяем вид'!$A$2:$B$16,2,0)</f>
        <v>Товар</v>
      </c>
      <c r="D2142" s="10" t="s">
        <v>16</v>
      </c>
      <c r="E2142" s="10" t="s">
        <v>30</v>
      </c>
      <c r="F2142" s="11">
        <v>45730.0</v>
      </c>
      <c r="G2142" s="12">
        <f t="shared" si="1"/>
        <v>3</v>
      </c>
      <c r="H2142" s="10"/>
      <c r="I2142" s="10" t="str">
        <f>IFNA(VLOOKUP($H2142,'Промокоды'!$A$2:$B$115,2,0),"")</f>
        <v/>
      </c>
      <c r="J2142" s="10" t="str">
        <f>IFNA(VLOOKUP($I2142,'Промокоды'!$E$2:$F$8,2,0),"")</f>
        <v/>
      </c>
      <c r="K2142" s="10" t="str">
        <f>IFNA(VLOOKUP($H2142,'Промокоды'!$A$2:$C$115,3,0),"")</f>
        <v/>
      </c>
      <c r="L2142" s="13">
        <f t="shared" si="2"/>
        <v>0</v>
      </c>
      <c r="M2142" s="14">
        <v>300.0</v>
      </c>
      <c r="N2142" s="14">
        <f t="shared" si="3"/>
        <v>300</v>
      </c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  <c r="Z2142" s="9"/>
      <c r="AA2142" s="9"/>
      <c r="AB2142" s="9"/>
      <c r="AC2142" s="9"/>
    </row>
    <row r="2143" ht="15.75" customHeight="1">
      <c r="A2143" s="10">
        <v>2142.0</v>
      </c>
      <c r="B2143" s="10" t="s">
        <v>15</v>
      </c>
      <c r="C2143" s="10" t="str">
        <f>VLOOKUP($E2143,'Определяем вид'!$A$2:$B$16,2,0)</f>
        <v>Услуга</v>
      </c>
      <c r="D2143" s="10" t="s">
        <v>16</v>
      </c>
      <c r="E2143" s="10" t="s">
        <v>17</v>
      </c>
      <c r="F2143" s="11">
        <v>45730.0</v>
      </c>
      <c r="G2143" s="12">
        <f t="shared" si="1"/>
        <v>3</v>
      </c>
      <c r="H2143" s="10"/>
      <c r="I2143" s="10" t="str">
        <f>IFNA(VLOOKUP($H2143,'Промокоды'!$A$2:$B$115,2,0),"")</f>
        <v/>
      </c>
      <c r="J2143" s="10" t="str">
        <f>IFNA(VLOOKUP($I2143,'Промокоды'!$E$2:$F$8,2,0),"")</f>
        <v/>
      </c>
      <c r="K2143" s="10" t="str">
        <f>IFNA(VLOOKUP($H2143,'Промокоды'!$A$2:$C$115,3,0),"")</f>
        <v/>
      </c>
      <c r="L2143" s="13">
        <f t="shared" si="2"/>
        <v>0</v>
      </c>
      <c r="M2143" s="14">
        <v>4500.0</v>
      </c>
      <c r="N2143" s="14">
        <f t="shared" si="3"/>
        <v>4500</v>
      </c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  <c r="Z2143" s="9"/>
      <c r="AA2143" s="9"/>
      <c r="AB2143" s="9"/>
      <c r="AC2143" s="9"/>
    </row>
    <row r="2144" ht="15.75" customHeight="1">
      <c r="A2144" s="10">
        <v>2143.0</v>
      </c>
      <c r="B2144" s="10" t="s">
        <v>25</v>
      </c>
      <c r="C2144" s="10" t="str">
        <f>VLOOKUP($E2144,'Определяем вид'!$A$2:$B$16,2,0)</f>
        <v>Товар</v>
      </c>
      <c r="D2144" s="10" t="s">
        <v>16</v>
      </c>
      <c r="E2144" s="10" t="s">
        <v>35</v>
      </c>
      <c r="F2144" s="11">
        <v>45730.0</v>
      </c>
      <c r="G2144" s="12">
        <f t="shared" si="1"/>
        <v>3</v>
      </c>
      <c r="H2144" s="10"/>
      <c r="I2144" s="10" t="str">
        <f>IFNA(VLOOKUP($H2144,'Промокоды'!$A$2:$B$115,2,0),"")</f>
        <v/>
      </c>
      <c r="J2144" s="10" t="str">
        <f>IFNA(VLOOKUP($I2144,'Промокоды'!$E$2:$F$8,2,0),"")</f>
        <v/>
      </c>
      <c r="K2144" s="10" t="str">
        <f>IFNA(VLOOKUP($H2144,'Промокоды'!$A$2:$C$115,3,0),"")</f>
        <v/>
      </c>
      <c r="L2144" s="13">
        <f t="shared" si="2"/>
        <v>0</v>
      </c>
      <c r="M2144" s="14">
        <v>500.0</v>
      </c>
      <c r="N2144" s="14">
        <f t="shared" si="3"/>
        <v>500</v>
      </c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  <c r="Z2144" s="9"/>
      <c r="AA2144" s="9"/>
      <c r="AB2144" s="9"/>
      <c r="AC2144" s="9"/>
    </row>
    <row r="2145" ht="15.75" customHeight="1">
      <c r="A2145" s="10">
        <v>2144.0</v>
      </c>
      <c r="B2145" s="10" t="s">
        <v>15</v>
      </c>
      <c r="C2145" s="10" t="str">
        <f>VLOOKUP($E2145,'Определяем вид'!$A$2:$B$16,2,0)</f>
        <v>Услуга</v>
      </c>
      <c r="D2145" s="10" t="s">
        <v>19</v>
      </c>
      <c r="E2145" s="10" t="s">
        <v>18</v>
      </c>
      <c r="F2145" s="11">
        <v>45730.0</v>
      </c>
      <c r="G2145" s="12">
        <f t="shared" si="1"/>
        <v>3</v>
      </c>
      <c r="H2145" s="10"/>
      <c r="I2145" s="10" t="str">
        <f>IFNA(VLOOKUP($H2145,'Промокоды'!$A$2:$B$115,2,0),"")</f>
        <v/>
      </c>
      <c r="J2145" s="10" t="str">
        <f>IFNA(VLOOKUP($I2145,'Промокоды'!$E$2:$F$8,2,0),"")</f>
        <v/>
      </c>
      <c r="K2145" s="10" t="str">
        <f>IFNA(VLOOKUP($H2145,'Промокоды'!$A$2:$C$115,3,0),"")</f>
        <v/>
      </c>
      <c r="L2145" s="13">
        <f t="shared" si="2"/>
        <v>0</v>
      </c>
      <c r="M2145" s="14">
        <v>3500.0</v>
      </c>
      <c r="N2145" s="14">
        <f t="shared" si="3"/>
        <v>3500</v>
      </c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  <c r="Z2145" s="9"/>
      <c r="AA2145" s="9"/>
      <c r="AB2145" s="9"/>
      <c r="AC2145" s="9"/>
    </row>
    <row r="2146" ht="15.75" customHeight="1">
      <c r="A2146" s="10">
        <v>2145.0</v>
      </c>
      <c r="B2146" s="10" t="s">
        <v>15</v>
      </c>
      <c r="C2146" s="10" t="str">
        <f>VLOOKUP($E2146,'Определяем вид'!$A$2:$B$16,2,0)</f>
        <v>Услуга</v>
      </c>
      <c r="D2146" s="10" t="s">
        <v>16</v>
      </c>
      <c r="E2146" s="10" t="s">
        <v>17</v>
      </c>
      <c r="F2146" s="11">
        <v>45730.0</v>
      </c>
      <c r="G2146" s="12">
        <f t="shared" si="1"/>
        <v>3</v>
      </c>
      <c r="H2146" s="10"/>
      <c r="I2146" s="10" t="str">
        <f>IFNA(VLOOKUP($H2146,'Промокоды'!$A$2:$B$115,2,0),"")</f>
        <v/>
      </c>
      <c r="J2146" s="10" t="str">
        <f>IFNA(VLOOKUP($I2146,'Промокоды'!$E$2:$F$8,2,0),"")</f>
        <v/>
      </c>
      <c r="K2146" s="10" t="str">
        <f>IFNA(VLOOKUP($H2146,'Промокоды'!$A$2:$C$115,3,0),"")</f>
        <v/>
      </c>
      <c r="L2146" s="13">
        <f t="shared" si="2"/>
        <v>0</v>
      </c>
      <c r="M2146" s="14">
        <v>4500.0</v>
      </c>
      <c r="N2146" s="14">
        <f t="shared" si="3"/>
        <v>4500</v>
      </c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  <c r="Z2146" s="9"/>
      <c r="AA2146" s="9"/>
      <c r="AB2146" s="9"/>
      <c r="AC2146" s="9"/>
    </row>
    <row r="2147" ht="15.75" customHeight="1">
      <c r="A2147" s="10">
        <v>2146.0</v>
      </c>
      <c r="B2147" s="10" t="s">
        <v>15</v>
      </c>
      <c r="C2147" s="10" t="str">
        <f>VLOOKUP($E2147,'Определяем вид'!$A$2:$B$16,2,0)</f>
        <v>Услуга</v>
      </c>
      <c r="D2147" s="10" t="s">
        <v>16</v>
      </c>
      <c r="E2147" s="10" t="s">
        <v>21</v>
      </c>
      <c r="F2147" s="11">
        <v>45730.0</v>
      </c>
      <c r="G2147" s="12">
        <f t="shared" si="1"/>
        <v>3</v>
      </c>
      <c r="H2147" s="10"/>
      <c r="I2147" s="10" t="str">
        <f>IFNA(VLOOKUP($H2147,'Промокоды'!$A$2:$B$115,2,0),"")</f>
        <v/>
      </c>
      <c r="J2147" s="10" t="str">
        <f>IFNA(VLOOKUP($I2147,'Промокоды'!$E$2:$F$8,2,0),"")</f>
        <v/>
      </c>
      <c r="K2147" s="10" t="str">
        <f>IFNA(VLOOKUP($H2147,'Промокоды'!$A$2:$C$115,3,0),"")</f>
        <v/>
      </c>
      <c r="L2147" s="13">
        <f t="shared" si="2"/>
        <v>0</v>
      </c>
      <c r="M2147" s="14">
        <v>5500.0</v>
      </c>
      <c r="N2147" s="14">
        <f t="shared" si="3"/>
        <v>5500</v>
      </c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  <c r="Z2147" s="9"/>
      <c r="AA2147" s="9"/>
      <c r="AB2147" s="9"/>
      <c r="AC2147" s="9"/>
    </row>
    <row r="2148" ht="15.75" customHeight="1">
      <c r="A2148" s="10">
        <v>2147.0</v>
      </c>
      <c r="B2148" s="10" t="s">
        <v>15</v>
      </c>
      <c r="C2148" s="10" t="str">
        <f>VLOOKUP($E2148,'Определяем вид'!$A$2:$B$16,2,0)</f>
        <v>Услуга</v>
      </c>
      <c r="D2148" s="10" t="s">
        <v>16</v>
      </c>
      <c r="E2148" s="10" t="s">
        <v>18</v>
      </c>
      <c r="F2148" s="11">
        <v>45730.0</v>
      </c>
      <c r="G2148" s="12">
        <f t="shared" si="1"/>
        <v>3</v>
      </c>
      <c r="H2148" s="10"/>
      <c r="I2148" s="10" t="str">
        <f>IFNA(VLOOKUP($H2148,'Промокоды'!$A$2:$B$115,2,0),"")</f>
        <v/>
      </c>
      <c r="J2148" s="10" t="str">
        <f>IFNA(VLOOKUP($I2148,'Промокоды'!$E$2:$F$8,2,0),"")</f>
        <v/>
      </c>
      <c r="K2148" s="10" t="str">
        <f>IFNA(VLOOKUP($H2148,'Промокоды'!$A$2:$C$115,3,0),"")</f>
        <v/>
      </c>
      <c r="L2148" s="13">
        <f t="shared" si="2"/>
        <v>0</v>
      </c>
      <c r="M2148" s="14">
        <v>3500.0</v>
      </c>
      <c r="N2148" s="14">
        <f t="shared" si="3"/>
        <v>3500</v>
      </c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  <c r="Z2148" s="9"/>
      <c r="AA2148" s="9"/>
      <c r="AB2148" s="9"/>
      <c r="AC2148" s="9"/>
    </row>
    <row r="2149" ht="15.75" customHeight="1">
      <c r="A2149" s="10">
        <v>2148.0</v>
      </c>
      <c r="B2149" s="10" t="s">
        <v>15</v>
      </c>
      <c r="C2149" s="10" t="str">
        <f>VLOOKUP($E2149,'Определяем вид'!$A$2:$B$16,2,0)</f>
        <v>Товар</v>
      </c>
      <c r="D2149" s="10" t="s">
        <v>19</v>
      </c>
      <c r="E2149" s="10" t="s">
        <v>20</v>
      </c>
      <c r="F2149" s="11">
        <v>45730.0</v>
      </c>
      <c r="G2149" s="12">
        <f t="shared" si="1"/>
        <v>3</v>
      </c>
      <c r="H2149" s="10"/>
      <c r="I2149" s="10" t="str">
        <f>IFNA(VLOOKUP($H2149,'Промокоды'!$A$2:$B$115,2,0),"")</f>
        <v/>
      </c>
      <c r="J2149" s="10" t="str">
        <f>IFNA(VLOOKUP($I2149,'Промокоды'!$E$2:$F$8,2,0),"")</f>
        <v/>
      </c>
      <c r="K2149" s="10" t="str">
        <f>IFNA(VLOOKUP($H2149,'Промокоды'!$A$2:$C$115,3,0),"")</f>
        <v/>
      </c>
      <c r="L2149" s="13">
        <f t="shared" si="2"/>
        <v>0</v>
      </c>
      <c r="M2149" s="14">
        <v>500.0</v>
      </c>
      <c r="N2149" s="14">
        <f t="shared" si="3"/>
        <v>500</v>
      </c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  <c r="Z2149" s="9"/>
      <c r="AA2149" s="9"/>
      <c r="AB2149" s="9"/>
      <c r="AC2149" s="9"/>
    </row>
    <row r="2150" ht="15.75" customHeight="1">
      <c r="A2150" s="10">
        <v>2149.0</v>
      </c>
      <c r="B2150" s="10" t="s">
        <v>15</v>
      </c>
      <c r="C2150" s="10" t="str">
        <f>VLOOKUP($E2150,'Определяем вид'!$A$2:$B$16,2,0)</f>
        <v>Услуга</v>
      </c>
      <c r="D2150" s="10" t="s">
        <v>19</v>
      </c>
      <c r="E2150" s="10" t="s">
        <v>18</v>
      </c>
      <c r="F2150" s="11">
        <v>45730.0</v>
      </c>
      <c r="G2150" s="12">
        <f t="shared" si="1"/>
        <v>3</v>
      </c>
      <c r="H2150" s="10"/>
      <c r="I2150" s="10" t="str">
        <f>IFNA(VLOOKUP($H2150,'Промокоды'!$A$2:$B$115,2,0),"")</f>
        <v/>
      </c>
      <c r="J2150" s="10" t="str">
        <f>IFNA(VLOOKUP($I2150,'Промокоды'!$E$2:$F$8,2,0),"")</f>
        <v/>
      </c>
      <c r="K2150" s="10" t="str">
        <f>IFNA(VLOOKUP($H2150,'Промокоды'!$A$2:$C$115,3,0),"")</f>
        <v/>
      </c>
      <c r="L2150" s="13">
        <f t="shared" si="2"/>
        <v>0</v>
      </c>
      <c r="M2150" s="14">
        <v>3500.0</v>
      </c>
      <c r="N2150" s="14">
        <f t="shared" si="3"/>
        <v>3500</v>
      </c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  <c r="Z2150" s="9"/>
      <c r="AA2150" s="9"/>
      <c r="AB2150" s="9"/>
      <c r="AC2150" s="9"/>
    </row>
    <row r="2151" ht="15.75" customHeight="1">
      <c r="A2151" s="10">
        <v>2150.0</v>
      </c>
      <c r="B2151" s="10" t="s">
        <v>15</v>
      </c>
      <c r="C2151" s="10" t="str">
        <f>VLOOKUP($E2151,'Определяем вид'!$A$2:$B$16,2,0)</f>
        <v>Услуга</v>
      </c>
      <c r="D2151" s="10" t="s">
        <v>16</v>
      </c>
      <c r="E2151" s="10" t="s">
        <v>21</v>
      </c>
      <c r="F2151" s="11">
        <v>45730.0</v>
      </c>
      <c r="G2151" s="12">
        <f t="shared" si="1"/>
        <v>3</v>
      </c>
      <c r="H2151" s="10"/>
      <c r="I2151" s="10" t="str">
        <f>IFNA(VLOOKUP($H2151,'Промокоды'!$A$2:$B$115,2,0),"")</f>
        <v/>
      </c>
      <c r="J2151" s="10" t="str">
        <f>IFNA(VLOOKUP($I2151,'Промокоды'!$E$2:$F$8,2,0),"")</f>
        <v/>
      </c>
      <c r="K2151" s="10" t="str">
        <f>IFNA(VLOOKUP($H2151,'Промокоды'!$A$2:$C$115,3,0),"")</f>
        <v/>
      </c>
      <c r="L2151" s="13">
        <f t="shared" si="2"/>
        <v>0</v>
      </c>
      <c r="M2151" s="14">
        <v>5500.0</v>
      </c>
      <c r="N2151" s="14">
        <f t="shared" si="3"/>
        <v>5500</v>
      </c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  <c r="Z2151" s="9"/>
      <c r="AA2151" s="9"/>
      <c r="AB2151" s="9"/>
      <c r="AC2151" s="9"/>
    </row>
    <row r="2152" ht="15.75" customHeight="1">
      <c r="A2152" s="10">
        <v>2151.0</v>
      </c>
      <c r="B2152" s="10" t="s">
        <v>15</v>
      </c>
      <c r="C2152" s="10" t="str">
        <f>VLOOKUP($E2152,'Определяем вид'!$A$2:$B$16,2,0)</f>
        <v>Услуга</v>
      </c>
      <c r="D2152" s="10" t="s">
        <v>16</v>
      </c>
      <c r="E2152" s="10" t="s">
        <v>21</v>
      </c>
      <c r="F2152" s="11">
        <v>45730.0</v>
      </c>
      <c r="G2152" s="12">
        <f t="shared" si="1"/>
        <v>3</v>
      </c>
      <c r="H2152" s="10"/>
      <c r="I2152" s="10" t="str">
        <f>IFNA(VLOOKUP($H2152,'Промокоды'!$A$2:$B$115,2,0),"")</f>
        <v/>
      </c>
      <c r="J2152" s="10" t="str">
        <f>IFNA(VLOOKUP($I2152,'Промокоды'!$E$2:$F$8,2,0),"")</f>
        <v/>
      </c>
      <c r="K2152" s="10" t="str">
        <f>IFNA(VLOOKUP($H2152,'Промокоды'!$A$2:$C$115,3,0),"")</f>
        <v/>
      </c>
      <c r="L2152" s="13">
        <f t="shared" si="2"/>
        <v>0</v>
      </c>
      <c r="M2152" s="14">
        <v>5500.0</v>
      </c>
      <c r="N2152" s="14">
        <f t="shared" si="3"/>
        <v>5500</v>
      </c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  <c r="Z2152" s="9"/>
      <c r="AA2152" s="9"/>
      <c r="AB2152" s="9"/>
      <c r="AC2152" s="9"/>
    </row>
    <row r="2153" ht="15.75" customHeight="1">
      <c r="A2153" s="10">
        <v>2152.0</v>
      </c>
      <c r="B2153" s="10" t="s">
        <v>15</v>
      </c>
      <c r="C2153" s="10" t="str">
        <f>VLOOKUP($E2153,'Определяем вид'!$A$2:$B$16,2,0)</f>
        <v>Услуга</v>
      </c>
      <c r="D2153" s="10" t="s">
        <v>16</v>
      </c>
      <c r="E2153" s="10" t="s">
        <v>17</v>
      </c>
      <c r="F2153" s="11">
        <v>45730.0</v>
      </c>
      <c r="G2153" s="12">
        <f t="shared" si="1"/>
        <v>3</v>
      </c>
      <c r="H2153" s="10"/>
      <c r="I2153" s="10" t="str">
        <f>IFNA(VLOOKUP($H2153,'Промокоды'!$A$2:$B$115,2,0),"")</f>
        <v/>
      </c>
      <c r="J2153" s="10" t="str">
        <f>IFNA(VLOOKUP($I2153,'Промокоды'!$E$2:$F$8,2,0),"")</f>
        <v/>
      </c>
      <c r="K2153" s="10" t="str">
        <f>IFNA(VLOOKUP($H2153,'Промокоды'!$A$2:$C$115,3,0),"")</f>
        <v/>
      </c>
      <c r="L2153" s="13">
        <f t="shared" si="2"/>
        <v>0</v>
      </c>
      <c r="M2153" s="14">
        <v>4500.0</v>
      </c>
      <c r="N2153" s="14">
        <f t="shared" si="3"/>
        <v>4500</v>
      </c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  <c r="Z2153" s="9"/>
      <c r="AA2153" s="9"/>
      <c r="AB2153" s="9"/>
      <c r="AC2153" s="9"/>
    </row>
    <row r="2154" ht="15.75" customHeight="1">
      <c r="A2154" s="10">
        <v>2153.0</v>
      </c>
      <c r="B2154" s="10" t="s">
        <v>15</v>
      </c>
      <c r="C2154" s="10" t="str">
        <f>VLOOKUP($E2154,'Определяем вид'!$A$2:$B$16,2,0)</f>
        <v>Услуга</v>
      </c>
      <c r="D2154" s="10" t="s">
        <v>16</v>
      </c>
      <c r="E2154" s="10" t="s">
        <v>21</v>
      </c>
      <c r="F2154" s="11">
        <v>45730.0</v>
      </c>
      <c r="G2154" s="12">
        <f t="shared" si="1"/>
        <v>3</v>
      </c>
      <c r="H2154" s="10"/>
      <c r="I2154" s="10" t="str">
        <f>IFNA(VLOOKUP($H2154,'Промокоды'!$A$2:$B$115,2,0),"")</f>
        <v/>
      </c>
      <c r="J2154" s="10" t="str">
        <f>IFNA(VLOOKUP($I2154,'Промокоды'!$E$2:$F$8,2,0),"")</f>
        <v/>
      </c>
      <c r="K2154" s="10" t="str">
        <f>IFNA(VLOOKUP($H2154,'Промокоды'!$A$2:$C$115,3,0),"")</f>
        <v/>
      </c>
      <c r="L2154" s="13">
        <f t="shared" si="2"/>
        <v>0</v>
      </c>
      <c r="M2154" s="14">
        <v>5500.0</v>
      </c>
      <c r="N2154" s="14">
        <f t="shared" si="3"/>
        <v>5500</v>
      </c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  <c r="Z2154" s="9"/>
      <c r="AA2154" s="9"/>
      <c r="AB2154" s="9"/>
      <c r="AC2154" s="9"/>
    </row>
    <row r="2155" ht="15.75" customHeight="1">
      <c r="A2155" s="10">
        <v>2154.0</v>
      </c>
      <c r="B2155" s="10" t="s">
        <v>15</v>
      </c>
      <c r="C2155" s="10" t="str">
        <f>VLOOKUP($E2155,'Определяем вид'!$A$2:$B$16,2,0)</f>
        <v>Услуга</v>
      </c>
      <c r="D2155" s="10" t="s">
        <v>16</v>
      </c>
      <c r="E2155" s="10" t="s">
        <v>21</v>
      </c>
      <c r="F2155" s="11">
        <v>45730.0</v>
      </c>
      <c r="G2155" s="12">
        <f t="shared" si="1"/>
        <v>3</v>
      </c>
      <c r="H2155" s="10"/>
      <c r="I2155" s="10" t="str">
        <f>IFNA(VLOOKUP($H2155,'Промокоды'!$A$2:$B$115,2,0),"")</f>
        <v/>
      </c>
      <c r="J2155" s="10" t="str">
        <f>IFNA(VLOOKUP($I2155,'Промокоды'!$E$2:$F$8,2,0),"")</f>
        <v/>
      </c>
      <c r="K2155" s="10" t="str">
        <f>IFNA(VLOOKUP($H2155,'Промокоды'!$A$2:$C$115,3,0),"")</f>
        <v/>
      </c>
      <c r="L2155" s="13">
        <f t="shared" si="2"/>
        <v>0</v>
      </c>
      <c r="M2155" s="14">
        <v>5500.0</v>
      </c>
      <c r="N2155" s="14">
        <f t="shared" si="3"/>
        <v>5500</v>
      </c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  <c r="Z2155" s="9"/>
      <c r="AA2155" s="9"/>
      <c r="AB2155" s="9"/>
      <c r="AC2155" s="9"/>
    </row>
    <row r="2156" ht="15.75" customHeight="1">
      <c r="A2156" s="10">
        <v>2155.0</v>
      </c>
      <c r="B2156" s="10" t="s">
        <v>15</v>
      </c>
      <c r="C2156" s="10" t="str">
        <f>VLOOKUP($E2156,'Определяем вид'!$A$2:$B$16,2,0)</f>
        <v>Услуга</v>
      </c>
      <c r="D2156" s="10" t="s">
        <v>16</v>
      </c>
      <c r="E2156" s="10" t="s">
        <v>18</v>
      </c>
      <c r="F2156" s="11">
        <v>45730.0</v>
      </c>
      <c r="G2156" s="12">
        <f t="shared" si="1"/>
        <v>3</v>
      </c>
      <c r="H2156" s="10"/>
      <c r="I2156" s="10" t="str">
        <f>IFNA(VLOOKUP($H2156,'Промокоды'!$A$2:$B$115,2,0),"")</f>
        <v/>
      </c>
      <c r="J2156" s="10" t="str">
        <f>IFNA(VLOOKUP($I2156,'Промокоды'!$E$2:$F$8,2,0),"")</f>
        <v/>
      </c>
      <c r="K2156" s="10" t="str">
        <f>IFNA(VLOOKUP($H2156,'Промокоды'!$A$2:$C$115,3,0),"")</f>
        <v/>
      </c>
      <c r="L2156" s="13">
        <f t="shared" si="2"/>
        <v>0</v>
      </c>
      <c r="M2156" s="14">
        <v>3500.0</v>
      </c>
      <c r="N2156" s="14">
        <f t="shared" si="3"/>
        <v>3500</v>
      </c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  <c r="Z2156" s="9"/>
      <c r="AA2156" s="9"/>
      <c r="AB2156" s="9"/>
      <c r="AC2156" s="9"/>
    </row>
    <row r="2157" ht="15.75" customHeight="1">
      <c r="A2157" s="10">
        <v>2156.0</v>
      </c>
      <c r="B2157" s="10" t="s">
        <v>25</v>
      </c>
      <c r="C2157" s="10" t="str">
        <f>VLOOKUP($E2157,'Определяем вид'!$A$2:$B$16,2,0)</f>
        <v>Товар</v>
      </c>
      <c r="D2157" s="10" t="s">
        <v>19</v>
      </c>
      <c r="E2157" s="10" t="s">
        <v>35</v>
      </c>
      <c r="F2157" s="11">
        <v>45730.0</v>
      </c>
      <c r="G2157" s="12">
        <f t="shared" si="1"/>
        <v>3</v>
      </c>
      <c r="H2157" s="10"/>
      <c r="I2157" s="10" t="str">
        <f>IFNA(VLOOKUP($H2157,'Промокоды'!$A$2:$B$115,2,0),"")</f>
        <v/>
      </c>
      <c r="J2157" s="10" t="str">
        <f>IFNA(VLOOKUP($I2157,'Промокоды'!$E$2:$F$8,2,0),"")</f>
        <v/>
      </c>
      <c r="K2157" s="10" t="str">
        <f>IFNA(VLOOKUP($H2157,'Промокоды'!$A$2:$C$115,3,0),"")</f>
        <v/>
      </c>
      <c r="L2157" s="13">
        <f t="shared" si="2"/>
        <v>0</v>
      </c>
      <c r="M2157" s="14">
        <v>500.0</v>
      </c>
      <c r="N2157" s="14">
        <f t="shared" si="3"/>
        <v>500</v>
      </c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  <c r="Z2157" s="9"/>
      <c r="AA2157" s="9"/>
      <c r="AB2157" s="9"/>
      <c r="AC2157" s="9"/>
    </row>
    <row r="2158" ht="15.75" customHeight="1">
      <c r="A2158" s="10">
        <v>2157.0</v>
      </c>
      <c r="B2158" s="10" t="s">
        <v>15</v>
      </c>
      <c r="C2158" s="10" t="str">
        <f>VLOOKUP($E2158,'Определяем вид'!$A$2:$B$16,2,0)</f>
        <v>Услуга</v>
      </c>
      <c r="D2158" s="10" t="s">
        <v>16</v>
      </c>
      <c r="E2158" s="10" t="s">
        <v>17</v>
      </c>
      <c r="F2158" s="11">
        <v>45730.0</v>
      </c>
      <c r="G2158" s="12">
        <f t="shared" si="1"/>
        <v>3</v>
      </c>
      <c r="H2158" s="10"/>
      <c r="I2158" s="10" t="str">
        <f>IFNA(VLOOKUP($H2158,'Промокоды'!$A$2:$B$115,2,0),"")</f>
        <v/>
      </c>
      <c r="J2158" s="10" t="str">
        <f>IFNA(VLOOKUP($I2158,'Промокоды'!$E$2:$F$8,2,0),"")</f>
        <v/>
      </c>
      <c r="K2158" s="10" t="str">
        <f>IFNA(VLOOKUP($H2158,'Промокоды'!$A$2:$C$115,3,0),"")</f>
        <v/>
      </c>
      <c r="L2158" s="13">
        <f t="shared" si="2"/>
        <v>0</v>
      </c>
      <c r="M2158" s="14">
        <v>4500.0</v>
      </c>
      <c r="N2158" s="14">
        <f t="shared" si="3"/>
        <v>4500</v>
      </c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  <c r="Z2158" s="9"/>
      <c r="AA2158" s="9"/>
      <c r="AB2158" s="9"/>
      <c r="AC2158" s="9"/>
    </row>
    <row r="2159" ht="15.75" customHeight="1">
      <c r="A2159" s="10">
        <v>2158.0</v>
      </c>
      <c r="B2159" s="10" t="s">
        <v>15</v>
      </c>
      <c r="C2159" s="10" t="str">
        <f>VLOOKUP($E2159,'Определяем вид'!$A$2:$B$16,2,0)</f>
        <v>Услуга</v>
      </c>
      <c r="D2159" s="10" t="s">
        <v>16</v>
      </c>
      <c r="E2159" s="10" t="s">
        <v>18</v>
      </c>
      <c r="F2159" s="11">
        <v>45731.0</v>
      </c>
      <c r="G2159" s="12">
        <f t="shared" si="1"/>
        <v>3</v>
      </c>
      <c r="H2159" s="10"/>
      <c r="I2159" s="10" t="str">
        <f>IFNA(VLOOKUP($H2159,'Промокоды'!$A$2:$B$115,2,0),"")</f>
        <v/>
      </c>
      <c r="J2159" s="10" t="str">
        <f>IFNA(VLOOKUP($I2159,'Промокоды'!$E$2:$F$8,2,0),"")</f>
        <v/>
      </c>
      <c r="K2159" s="10" t="str">
        <f>IFNA(VLOOKUP($H2159,'Промокоды'!$A$2:$C$115,3,0),"")</f>
        <v/>
      </c>
      <c r="L2159" s="13">
        <f t="shared" si="2"/>
        <v>0</v>
      </c>
      <c r="M2159" s="14">
        <v>3500.0</v>
      </c>
      <c r="N2159" s="14">
        <f t="shared" si="3"/>
        <v>3500</v>
      </c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  <c r="Z2159" s="9"/>
      <c r="AA2159" s="9"/>
      <c r="AB2159" s="9"/>
      <c r="AC2159" s="9"/>
    </row>
    <row r="2160" ht="15.75" customHeight="1">
      <c r="A2160" s="10">
        <v>2159.0</v>
      </c>
      <c r="B2160" s="10" t="s">
        <v>15</v>
      </c>
      <c r="C2160" s="10" t="str">
        <f>VLOOKUP($E2160,'Определяем вид'!$A$2:$B$16,2,0)</f>
        <v>Услуга</v>
      </c>
      <c r="D2160" s="10" t="s">
        <v>16</v>
      </c>
      <c r="E2160" s="10" t="s">
        <v>17</v>
      </c>
      <c r="F2160" s="11">
        <v>45731.0</v>
      </c>
      <c r="G2160" s="12">
        <f t="shared" si="1"/>
        <v>3</v>
      </c>
      <c r="H2160" s="10"/>
      <c r="I2160" s="10" t="str">
        <f>IFNA(VLOOKUP($H2160,'Промокоды'!$A$2:$B$115,2,0),"")</f>
        <v/>
      </c>
      <c r="J2160" s="10" t="str">
        <f>IFNA(VLOOKUP($I2160,'Промокоды'!$E$2:$F$8,2,0),"")</f>
        <v/>
      </c>
      <c r="K2160" s="10" t="str">
        <f>IFNA(VLOOKUP($H2160,'Промокоды'!$A$2:$C$115,3,0),"")</f>
        <v/>
      </c>
      <c r="L2160" s="13">
        <f t="shared" si="2"/>
        <v>0</v>
      </c>
      <c r="M2160" s="14">
        <v>4500.0</v>
      </c>
      <c r="N2160" s="14">
        <f t="shared" si="3"/>
        <v>4500</v>
      </c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  <c r="Z2160" s="9"/>
      <c r="AA2160" s="9"/>
      <c r="AB2160" s="9"/>
      <c r="AC2160" s="9"/>
    </row>
    <row r="2161" ht="15.75" customHeight="1">
      <c r="A2161" s="10">
        <v>2160.0</v>
      </c>
      <c r="B2161" s="10" t="s">
        <v>15</v>
      </c>
      <c r="C2161" s="10" t="str">
        <f>VLOOKUP($E2161,'Определяем вид'!$A$2:$B$16,2,0)</f>
        <v>Услуга</v>
      </c>
      <c r="D2161" s="10" t="s">
        <v>16</v>
      </c>
      <c r="E2161" s="10" t="s">
        <v>18</v>
      </c>
      <c r="F2161" s="11">
        <v>45731.0</v>
      </c>
      <c r="G2161" s="12">
        <f t="shared" si="1"/>
        <v>3</v>
      </c>
      <c r="H2161" s="10"/>
      <c r="I2161" s="10" t="str">
        <f>IFNA(VLOOKUP($H2161,'Промокоды'!$A$2:$B$115,2,0),"")</f>
        <v/>
      </c>
      <c r="J2161" s="10" t="str">
        <f>IFNA(VLOOKUP($I2161,'Промокоды'!$E$2:$F$8,2,0),"")</f>
        <v/>
      </c>
      <c r="K2161" s="10" t="str">
        <f>IFNA(VLOOKUP($H2161,'Промокоды'!$A$2:$C$115,3,0),"")</f>
        <v/>
      </c>
      <c r="L2161" s="13">
        <f t="shared" si="2"/>
        <v>0</v>
      </c>
      <c r="M2161" s="14">
        <v>3500.0</v>
      </c>
      <c r="N2161" s="14">
        <f t="shared" si="3"/>
        <v>3500</v>
      </c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  <c r="Z2161" s="9"/>
      <c r="AA2161" s="9"/>
      <c r="AB2161" s="9"/>
      <c r="AC2161" s="9"/>
    </row>
    <row r="2162" ht="15.75" customHeight="1">
      <c r="A2162" s="10">
        <v>2161.0</v>
      </c>
      <c r="B2162" s="10" t="s">
        <v>15</v>
      </c>
      <c r="C2162" s="10" t="str">
        <f>VLOOKUP($E2162,'Определяем вид'!$A$2:$B$16,2,0)</f>
        <v>Услуга</v>
      </c>
      <c r="D2162" s="10" t="s">
        <v>16</v>
      </c>
      <c r="E2162" s="10" t="s">
        <v>17</v>
      </c>
      <c r="F2162" s="11">
        <v>45731.0</v>
      </c>
      <c r="G2162" s="12">
        <f t="shared" si="1"/>
        <v>3</v>
      </c>
      <c r="H2162" s="10"/>
      <c r="I2162" s="10" t="str">
        <f>IFNA(VLOOKUP($H2162,'Промокоды'!$A$2:$B$115,2,0),"")</f>
        <v/>
      </c>
      <c r="J2162" s="10" t="str">
        <f>IFNA(VLOOKUP($I2162,'Промокоды'!$E$2:$F$8,2,0),"")</f>
        <v/>
      </c>
      <c r="K2162" s="10" t="str">
        <f>IFNA(VLOOKUP($H2162,'Промокоды'!$A$2:$C$115,3,0),"")</f>
        <v/>
      </c>
      <c r="L2162" s="13">
        <f t="shared" si="2"/>
        <v>0</v>
      </c>
      <c r="M2162" s="14">
        <v>4500.0</v>
      </c>
      <c r="N2162" s="14">
        <f t="shared" si="3"/>
        <v>4500</v>
      </c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  <c r="Z2162" s="9"/>
      <c r="AA2162" s="9"/>
      <c r="AB2162" s="9"/>
      <c r="AC2162" s="9"/>
    </row>
    <row r="2163" ht="15.75" customHeight="1">
      <c r="A2163" s="10">
        <v>2162.0</v>
      </c>
      <c r="B2163" s="10" t="s">
        <v>25</v>
      </c>
      <c r="C2163" s="10" t="str">
        <f>VLOOKUP($E2163,'Определяем вид'!$A$2:$B$16,2,0)</f>
        <v>Товар</v>
      </c>
      <c r="D2163" s="10" t="s">
        <v>19</v>
      </c>
      <c r="E2163" s="10" t="s">
        <v>35</v>
      </c>
      <c r="F2163" s="11">
        <v>45731.0</v>
      </c>
      <c r="G2163" s="12">
        <f t="shared" si="1"/>
        <v>3</v>
      </c>
      <c r="H2163" s="10"/>
      <c r="I2163" s="10" t="str">
        <f>IFNA(VLOOKUP($H2163,'Промокоды'!$A$2:$B$115,2,0),"")</f>
        <v/>
      </c>
      <c r="J2163" s="10" t="str">
        <f>IFNA(VLOOKUP($I2163,'Промокоды'!$E$2:$F$8,2,0),"")</f>
        <v/>
      </c>
      <c r="K2163" s="10" t="str">
        <f>IFNA(VLOOKUP($H2163,'Промокоды'!$A$2:$C$115,3,0),"")</f>
        <v/>
      </c>
      <c r="L2163" s="13">
        <f t="shared" si="2"/>
        <v>0</v>
      </c>
      <c r="M2163" s="14">
        <v>500.0</v>
      </c>
      <c r="N2163" s="14">
        <f t="shared" si="3"/>
        <v>500</v>
      </c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  <c r="Z2163" s="9"/>
      <c r="AA2163" s="9"/>
      <c r="AB2163" s="9"/>
      <c r="AC2163" s="9"/>
    </row>
    <row r="2164" ht="15.75" customHeight="1">
      <c r="A2164" s="10">
        <v>2163.0</v>
      </c>
      <c r="B2164" s="10" t="s">
        <v>15</v>
      </c>
      <c r="C2164" s="10" t="str">
        <f>VLOOKUP($E2164,'Определяем вид'!$A$2:$B$16,2,0)</f>
        <v>Услуга</v>
      </c>
      <c r="D2164" s="10" t="s">
        <v>16</v>
      </c>
      <c r="E2164" s="10" t="s">
        <v>17</v>
      </c>
      <c r="F2164" s="11">
        <v>45731.0</v>
      </c>
      <c r="G2164" s="12">
        <f t="shared" si="1"/>
        <v>3</v>
      </c>
      <c r="H2164" s="10" t="s">
        <v>44</v>
      </c>
      <c r="I2164" s="10">
        <f>IFNA(VLOOKUP($H2164,'Промокоды'!$A$2:$B$115,2,0),"")</f>
        <v>1</v>
      </c>
      <c r="J2164" s="10" t="str">
        <f>IFNA(VLOOKUP($I2164,'Промокоды'!$E$2:$F$8,2,0),"")</f>
        <v>Обещаем скидки</v>
      </c>
      <c r="K2164" s="10">
        <f>IFNA(VLOOKUP($H2164,'Промокоды'!$A$2:$C$115,3,0),"")</f>
        <v>0.1</v>
      </c>
      <c r="L2164" s="13">
        <f t="shared" si="2"/>
        <v>450</v>
      </c>
      <c r="M2164" s="14">
        <v>4500.0</v>
      </c>
      <c r="N2164" s="14">
        <f t="shared" si="3"/>
        <v>4050</v>
      </c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  <c r="Z2164" s="9"/>
      <c r="AA2164" s="9"/>
      <c r="AB2164" s="9"/>
      <c r="AC2164" s="9"/>
    </row>
    <row r="2165" ht="15.75" customHeight="1">
      <c r="A2165" s="10">
        <v>2164.0</v>
      </c>
      <c r="B2165" s="10" t="s">
        <v>15</v>
      </c>
      <c r="C2165" s="10" t="str">
        <f>VLOOKUP($E2165,'Определяем вид'!$A$2:$B$16,2,0)</f>
        <v>Услуга</v>
      </c>
      <c r="D2165" s="10" t="s">
        <v>16</v>
      </c>
      <c r="E2165" s="10" t="s">
        <v>21</v>
      </c>
      <c r="F2165" s="11">
        <v>45731.0</v>
      </c>
      <c r="G2165" s="12">
        <f t="shared" si="1"/>
        <v>3</v>
      </c>
      <c r="H2165" s="10"/>
      <c r="I2165" s="10" t="str">
        <f>IFNA(VLOOKUP($H2165,'Промокоды'!$A$2:$B$115,2,0),"")</f>
        <v/>
      </c>
      <c r="J2165" s="10" t="str">
        <f>IFNA(VLOOKUP($I2165,'Промокоды'!$E$2:$F$8,2,0),"")</f>
        <v/>
      </c>
      <c r="K2165" s="10" t="str">
        <f>IFNA(VLOOKUP($H2165,'Промокоды'!$A$2:$C$115,3,0),"")</f>
        <v/>
      </c>
      <c r="L2165" s="13">
        <f t="shared" si="2"/>
        <v>0</v>
      </c>
      <c r="M2165" s="14">
        <v>5500.0</v>
      </c>
      <c r="N2165" s="14">
        <f t="shared" si="3"/>
        <v>5500</v>
      </c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  <c r="Z2165" s="9"/>
      <c r="AA2165" s="9"/>
      <c r="AB2165" s="9"/>
      <c r="AC2165" s="9"/>
    </row>
    <row r="2166" ht="15.75" customHeight="1">
      <c r="A2166" s="10">
        <v>2165.0</v>
      </c>
      <c r="B2166" s="10" t="s">
        <v>15</v>
      </c>
      <c r="C2166" s="10" t="str">
        <f>VLOOKUP($E2166,'Определяем вид'!$A$2:$B$16,2,0)</f>
        <v>Товар</v>
      </c>
      <c r="D2166" s="10" t="s">
        <v>16</v>
      </c>
      <c r="E2166" s="10" t="s">
        <v>23</v>
      </c>
      <c r="F2166" s="11">
        <v>45731.0</v>
      </c>
      <c r="G2166" s="12">
        <f t="shared" si="1"/>
        <v>3</v>
      </c>
      <c r="H2166" s="10"/>
      <c r="I2166" s="10" t="str">
        <f>IFNA(VLOOKUP($H2166,'Промокоды'!$A$2:$B$115,2,0),"")</f>
        <v/>
      </c>
      <c r="J2166" s="10" t="str">
        <f>IFNA(VLOOKUP($I2166,'Промокоды'!$E$2:$F$8,2,0),"")</f>
        <v/>
      </c>
      <c r="K2166" s="10" t="str">
        <f>IFNA(VLOOKUP($H2166,'Промокоды'!$A$2:$C$115,3,0),"")</f>
        <v/>
      </c>
      <c r="L2166" s="13">
        <f t="shared" si="2"/>
        <v>0</v>
      </c>
      <c r="M2166" s="14">
        <v>1000.0</v>
      </c>
      <c r="N2166" s="14">
        <f t="shared" si="3"/>
        <v>1000</v>
      </c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  <c r="Z2166" s="9"/>
      <c r="AA2166" s="9"/>
      <c r="AB2166" s="9"/>
      <c r="AC2166" s="9"/>
    </row>
    <row r="2167" ht="15.75" customHeight="1">
      <c r="A2167" s="10">
        <v>2166.0</v>
      </c>
      <c r="B2167" s="10" t="s">
        <v>15</v>
      </c>
      <c r="C2167" s="10" t="str">
        <f>VLOOKUP($E2167,'Определяем вид'!$A$2:$B$16,2,0)</f>
        <v>Товар</v>
      </c>
      <c r="D2167" s="10" t="s">
        <v>16</v>
      </c>
      <c r="E2167" s="10" t="s">
        <v>23</v>
      </c>
      <c r="F2167" s="11">
        <v>45731.0</v>
      </c>
      <c r="G2167" s="12">
        <f t="shared" si="1"/>
        <v>3</v>
      </c>
      <c r="H2167" s="10"/>
      <c r="I2167" s="10" t="str">
        <f>IFNA(VLOOKUP($H2167,'Промокоды'!$A$2:$B$115,2,0),"")</f>
        <v/>
      </c>
      <c r="J2167" s="10" t="str">
        <f>IFNA(VLOOKUP($I2167,'Промокоды'!$E$2:$F$8,2,0),"")</f>
        <v/>
      </c>
      <c r="K2167" s="10" t="str">
        <f>IFNA(VLOOKUP($H2167,'Промокоды'!$A$2:$C$115,3,0),"")</f>
        <v/>
      </c>
      <c r="L2167" s="13">
        <f t="shared" si="2"/>
        <v>0</v>
      </c>
      <c r="M2167" s="14">
        <v>1000.0</v>
      </c>
      <c r="N2167" s="14">
        <f t="shared" si="3"/>
        <v>1000</v>
      </c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  <c r="Z2167" s="9"/>
      <c r="AA2167" s="9"/>
      <c r="AB2167" s="9"/>
      <c r="AC2167" s="9"/>
    </row>
    <row r="2168" ht="15.75" customHeight="1">
      <c r="A2168" s="10">
        <v>2167.0</v>
      </c>
      <c r="B2168" s="10" t="s">
        <v>15</v>
      </c>
      <c r="C2168" s="10" t="str">
        <f>VLOOKUP($E2168,'Определяем вид'!$A$2:$B$16,2,0)</f>
        <v>Услуга</v>
      </c>
      <c r="D2168" s="10" t="s">
        <v>16</v>
      </c>
      <c r="E2168" s="10" t="s">
        <v>17</v>
      </c>
      <c r="F2168" s="11">
        <v>45731.0</v>
      </c>
      <c r="G2168" s="12">
        <f t="shared" si="1"/>
        <v>3</v>
      </c>
      <c r="H2168" s="10"/>
      <c r="I2168" s="10" t="str">
        <f>IFNA(VLOOKUP($H2168,'Промокоды'!$A$2:$B$115,2,0),"")</f>
        <v/>
      </c>
      <c r="J2168" s="10" t="str">
        <f>IFNA(VLOOKUP($I2168,'Промокоды'!$E$2:$F$8,2,0),"")</f>
        <v/>
      </c>
      <c r="K2168" s="10" t="str">
        <f>IFNA(VLOOKUP($H2168,'Промокоды'!$A$2:$C$115,3,0),"")</f>
        <v/>
      </c>
      <c r="L2168" s="13">
        <f t="shared" si="2"/>
        <v>0</v>
      </c>
      <c r="M2168" s="14">
        <v>4500.0</v>
      </c>
      <c r="N2168" s="14">
        <f t="shared" si="3"/>
        <v>4500</v>
      </c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  <c r="Z2168" s="9"/>
      <c r="AA2168" s="9"/>
      <c r="AB2168" s="9"/>
      <c r="AC2168" s="9"/>
    </row>
    <row r="2169" ht="15.75" customHeight="1">
      <c r="A2169" s="10">
        <v>2168.0</v>
      </c>
      <c r="B2169" s="10" t="s">
        <v>15</v>
      </c>
      <c r="C2169" s="10" t="str">
        <f>VLOOKUP($E2169,'Определяем вид'!$A$2:$B$16,2,0)</f>
        <v>Товар</v>
      </c>
      <c r="D2169" s="10" t="s">
        <v>16</v>
      </c>
      <c r="E2169" s="10" t="s">
        <v>23</v>
      </c>
      <c r="F2169" s="11">
        <v>45731.0</v>
      </c>
      <c r="G2169" s="12">
        <f t="shared" si="1"/>
        <v>3</v>
      </c>
      <c r="H2169" s="10"/>
      <c r="I2169" s="10" t="str">
        <f>IFNA(VLOOKUP($H2169,'Промокоды'!$A$2:$B$115,2,0),"")</f>
        <v/>
      </c>
      <c r="J2169" s="10" t="str">
        <f>IFNA(VLOOKUP($I2169,'Промокоды'!$E$2:$F$8,2,0),"")</f>
        <v/>
      </c>
      <c r="K2169" s="10" t="str">
        <f>IFNA(VLOOKUP($H2169,'Промокоды'!$A$2:$C$115,3,0),"")</f>
        <v/>
      </c>
      <c r="L2169" s="13">
        <f t="shared" si="2"/>
        <v>0</v>
      </c>
      <c r="M2169" s="14">
        <v>1000.0</v>
      </c>
      <c r="N2169" s="14">
        <f t="shared" si="3"/>
        <v>1000</v>
      </c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  <c r="Z2169" s="9"/>
      <c r="AA2169" s="9"/>
      <c r="AB2169" s="9"/>
      <c r="AC2169" s="9"/>
    </row>
    <row r="2170" ht="15.75" customHeight="1">
      <c r="A2170" s="10">
        <v>2169.0</v>
      </c>
      <c r="B2170" s="10" t="s">
        <v>15</v>
      </c>
      <c r="C2170" s="10" t="str">
        <f>VLOOKUP($E2170,'Определяем вид'!$A$2:$B$16,2,0)</f>
        <v>Товар</v>
      </c>
      <c r="D2170" s="10" t="s">
        <v>16</v>
      </c>
      <c r="E2170" s="10" t="s">
        <v>28</v>
      </c>
      <c r="F2170" s="11">
        <v>45731.0</v>
      </c>
      <c r="G2170" s="12">
        <f t="shared" si="1"/>
        <v>3</v>
      </c>
      <c r="H2170" s="10" t="s">
        <v>45</v>
      </c>
      <c r="I2170" s="10">
        <f>IFNA(VLOOKUP($H2170,'Промокоды'!$A$2:$B$115,2,0),"")</f>
        <v>2</v>
      </c>
      <c r="J2170" s="10" t="str">
        <f>IFNA(VLOOKUP($I2170,'Промокоды'!$E$2:$F$8,2,0),"")</f>
        <v>Поисковые запросы в Гугле</v>
      </c>
      <c r="K2170" s="10">
        <f>IFNA(VLOOKUP($H2170,'Промокоды'!$A$2:$C$115,3,0),"")</f>
        <v>0.1</v>
      </c>
      <c r="L2170" s="13">
        <f t="shared" si="2"/>
        <v>30</v>
      </c>
      <c r="M2170" s="14">
        <v>300.0</v>
      </c>
      <c r="N2170" s="14">
        <f t="shared" si="3"/>
        <v>270</v>
      </c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  <c r="Z2170" s="9"/>
      <c r="AA2170" s="9"/>
      <c r="AB2170" s="9"/>
      <c r="AC2170" s="9"/>
    </row>
    <row r="2171" ht="15.75" customHeight="1">
      <c r="A2171" s="10">
        <v>2170.0</v>
      </c>
      <c r="B2171" s="10" t="s">
        <v>15</v>
      </c>
      <c r="C2171" s="10" t="str">
        <f>VLOOKUP($E2171,'Определяем вид'!$A$2:$B$16,2,0)</f>
        <v>Услуга</v>
      </c>
      <c r="D2171" s="10" t="s">
        <v>16</v>
      </c>
      <c r="E2171" s="10" t="s">
        <v>21</v>
      </c>
      <c r="F2171" s="11">
        <v>45731.0</v>
      </c>
      <c r="G2171" s="12">
        <f t="shared" si="1"/>
        <v>3</v>
      </c>
      <c r="H2171" s="10"/>
      <c r="I2171" s="10" t="str">
        <f>IFNA(VLOOKUP($H2171,'Промокоды'!$A$2:$B$115,2,0),"")</f>
        <v/>
      </c>
      <c r="J2171" s="10" t="str">
        <f>IFNA(VLOOKUP($I2171,'Промокоды'!$E$2:$F$8,2,0),"")</f>
        <v/>
      </c>
      <c r="K2171" s="10" t="str">
        <f>IFNA(VLOOKUP($H2171,'Промокоды'!$A$2:$C$115,3,0),"")</f>
        <v/>
      </c>
      <c r="L2171" s="13">
        <f t="shared" si="2"/>
        <v>0</v>
      </c>
      <c r="M2171" s="14">
        <v>5500.0</v>
      </c>
      <c r="N2171" s="14">
        <f t="shared" si="3"/>
        <v>5500</v>
      </c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  <c r="Z2171" s="9"/>
      <c r="AA2171" s="9"/>
      <c r="AB2171" s="9"/>
      <c r="AC2171" s="9"/>
    </row>
    <row r="2172" ht="15.75" customHeight="1">
      <c r="A2172" s="10">
        <v>2171.0</v>
      </c>
      <c r="B2172" s="10" t="s">
        <v>15</v>
      </c>
      <c r="C2172" s="10" t="str">
        <f>VLOOKUP($E2172,'Определяем вид'!$A$2:$B$16,2,0)</f>
        <v>Товар</v>
      </c>
      <c r="D2172" s="10" t="s">
        <v>16</v>
      </c>
      <c r="E2172" s="10" t="s">
        <v>28</v>
      </c>
      <c r="F2172" s="11">
        <v>45731.0</v>
      </c>
      <c r="G2172" s="12">
        <f t="shared" si="1"/>
        <v>3</v>
      </c>
      <c r="H2172" s="10"/>
      <c r="I2172" s="10" t="str">
        <f>IFNA(VLOOKUP($H2172,'Промокоды'!$A$2:$B$115,2,0),"")</f>
        <v/>
      </c>
      <c r="J2172" s="10" t="str">
        <f>IFNA(VLOOKUP($I2172,'Промокоды'!$E$2:$F$8,2,0),"")</f>
        <v/>
      </c>
      <c r="K2172" s="10" t="str">
        <f>IFNA(VLOOKUP($H2172,'Промокоды'!$A$2:$C$115,3,0),"")</f>
        <v/>
      </c>
      <c r="L2172" s="13">
        <f t="shared" si="2"/>
        <v>0</v>
      </c>
      <c r="M2172" s="14">
        <v>300.0</v>
      </c>
      <c r="N2172" s="14">
        <f t="shared" si="3"/>
        <v>300</v>
      </c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  <c r="Z2172" s="9"/>
      <c r="AA2172" s="9"/>
      <c r="AB2172" s="9"/>
      <c r="AC2172" s="9"/>
    </row>
    <row r="2173" ht="15.75" customHeight="1">
      <c r="A2173" s="10">
        <v>2172.0</v>
      </c>
      <c r="B2173" s="10" t="s">
        <v>15</v>
      </c>
      <c r="C2173" s="10" t="str">
        <f>VLOOKUP($E2173,'Определяем вид'!$A$2:$B$16,2,0)</f>
        <v>Услуга</v>
      </c>
      <c r="D2173" s="10" t="s">
        <v>16</v>
      </c>
      <c r="E2173" s="10" t="s">
        <v>17</v>
      </c>
      <c r="F2173" s="11">
        <v>45731.0</v>
      </c>
      <c r="G2173" s="12">
        <f t="shared" si="1"/>
        <v>3</v>
      </c>
      <c r="H2173" s="10"/>
      <c r="I2173" s="10" t="str">
        <f>IFNA(VLOOKUP($H2173,'Промокоды'!$A$2:$B$115,2,0),"")</f>
        <v/>
      </c>
      <c r="J2173" s="10" t="str">
        <f>IFNA(VLOOKUP($I2173,'Промокоды'!$E$2:$F$8,2,0),"")</f>
        <v/>
      </c>
      <c r="K2173" s="10" t="str">
        <f>IFNA(VLOOKUP($H2173,'Промокоды'!$A$2:$C$115,3,0),"")</f>
        <v/>
      </c>
      <c r="L2173" s="13">
        <f t="shared" si="2"/>
        <v>0</v>
      </c>
      <c r="M2173" s="14">
        <v>4500.0</v>
      </c>
      <c r="N2173" s="14">
        <f t="shared" si="3"/>
        <v>4500</v>
      </c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  <c r="Z2173" s="9"/>
      <c r="AA2173" s="9"/>
      <c r="AB2173" s="9"/>
      <c r="AC2173" s="9"/>
    </row>
    <row r="2174" ht="15.75" customHeight="1">
      <c r="A2174" s="10">
        <v>2173.0</v>
      </c>
      <c r="B2174" s="10" t="s">
        <v>15</v>
      </c>
      <c r="C2174" s="10" t="str">
        <f>VLOOKUP($E2174,'Определяем вид'!$A$2:$B$16,2,0)</f>
        <v>Услуга</v>
      </c>
      <c r="D2174" s="10" t="s">
        <v>16</v>
      </c>
      <c r="E2174" s="10" t="s">
        <v>18</v>
      </c>
      <c r="F2174" s="11">
        <v>45731.0</v>
      </c>
      <c r="G2174" s="12">
        <f t="shared" si="1"/>
        <v>3</v>
      </c>
      <c r="H2174" s="10"/>
      <c r="I2174" s="10" t="str">
        <f>IFNA(VLOOKUP($H2174,'Промокоды'!$A$2:$B$115,2,0),"")</f>
        <v/>
      </c>
      <c r="J2174" s="10" t="str">
        <f>IFNA(VLOOKUP($I2174,'Промокоды'!$E$2:$F$8,2,0),"")</f>
        <v/>
      </c>
      <c r="K2174" s="10" t="str">
        <f>IFNA(VLOOKUP($H2174,'Промокоды'!$A$2:$C$115,3,0),"")</f>
        <v/>
      </c>
      <c r="L2174" s="13">
        <f t="shared" si="2"/>
        <v>0</v>
      </c>
      <c r="M2174" s="14">
        <v>3500.0</v>
      </c>
      <c r="N2174" s="14">
        <f t="shared" si="3"/>
        <v>3500</v>
      </c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  <c r="Z2174" s="9"/>
      <c r="AA2174" s="9"/>
      <c r="AB2174" s="9"/>
      <c r="AC2174" s="9"/>
    </row>
    <row r="2175" ht="15.75" customHeight="1">
      <c r="A2175" s="10">
        <v>2174.0</v>
      </c>
      <c r="B2175" s="10" t="s">
        <v>15</v>
      </c>
      <c r="C2175" s="10" t="str">
        <f>VLOOKUP($E2175,'Определяем вид'!$A$2:$B$16,2,0)</f>
        <v>Услуга</v>
      </c>
      <c r="D2175" s="10" t="s">
        <v>16</v>
      </c>
      <c r="E2175" s="10" t="s">
        <v>21</v>
      </c>
      <c r="F2175" s="11">
        <v>45731.0</v>
      </c>
      <c r="G2175" s="12">
        <f t="shared" si="1"/>
        <v>3</v>
      </c>
      <c r="H2175" s="10"/>
      <c r="I2175" s="10" t="str">
        <f>IFNA(VLOOKUP($H2175,'Промокоды'!$A$2:$B$115,2,0),"")</f>
        <v/>
      </c>
      <c r="J2175" s="10" t="str">
        <f>IFNA(VLOOKUP($I2175,'Промокоды'!$E$2:$F$8,2,0),"")</f>
        <v/>
      </c>
      <c r="K2175" s="10" t="str">
        <f>IFNA(VLOOKUP($H2175,'Промокоды'!$A$2:$C$115,3,0),"")</f>
        <v/>
      </c>
      <c r="L2175" s="13">
        <f t="shared" si="2"/>
        <v>0</v>
      </c>
      <c r="M2175" s="14">
        <v>5500.0</v>
      </c>
      <c r="N2175" s="14">
        <f t="shared" si="3"/>
        <v>5500</v>
      </c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  <c r="Z2175" s="9"/>
      <c r="AA2175" s="9"/>
      <c r="AB2175" s="9"/>
      <c r="AC2175" s="9"/>
    </row>
    <row r="2176" ht="15.75" customHeight="1">
      <c r="A2176" s="10">
        <v>2175.0</v>
      </c>
      <c r="B2176" s="10" t="s">
        <v>15</v>
      </c>
      <c r="C2176" s="10" t="str">
        <f>VLOOKUP($E2176,'Определяем вид'!$A$2:$B$16,2,0)</f>
        <v>Услуга</v>
      </c>
      <c r="D2176" s="10" t="s">
        <v>16</v>
      </c>
      <c r="E2176" s="10" t="s">
        <v>17</v>
      </c>
      <c r="F2176" s="11">
        <v>45731.0</v>
      </c>
      <c r="G2176" s="12">
        <f t="shared" si="1"/>
        <v>3</v>
      </c>
      <c r="H2176" s="10"/>
      <c r="I2176" s="10" t="str">
        <f>IFNA(VLOOKUP($H2176,'Промокоды'!$A$2:$B$115,2,0),"")</f>
        <v/>
      </c>
      <c r="J2176" s="10" t="str">
        <f>IFNA(VLOOKUP($I2176,'Промокоды'!$E$2:$F$8,2,0),"")</f>
        <v/>
      </c>
      <c r="K2176" s="10" t="str">
        <f>IFNA(VLOOKUP($H2176,'Промокоды'!$A$2:$C$115,3,0),"")</f>
        <v/>
      </c>
      <c r="L2176" s="13">
        <f t="shared" si="2"/>
        <v>0</v>
      </c>
      <c r="M2176" s="14">
        <v>4500.0</v>
      </c>
      <c r="N2176" s="14">
        <f t="shared" si="3"/>
        <v>4500</v>
      </c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  <c r="Z2176" s="9"/>
      <c r="AA2176" s="9"/>
      <c r="AB2176" s="9"/>
      <c r="AC2176" s="9"/>
    </row>
    <row r="2177" ht="15.75" customHeight="1">
      <c r="A2177" s="10">
        <v>2176.0</v>
      </c>
      <c r="B2177" s="10" t="s">
        <v>15</v>
      </c>
      <c r="C2177" s="10" t="str">
        <f>VLOOKUP($E2177,'Определяем вид'!$A$2:$B$16,2,0)</f>
        <v>Услуга</v>
      </c>
      <c r="D2177" s="10" t="s">
        <v>16</v>
      </c>
      <c r="E2177" s="10" t="s">
        <v>21</v>
      </c>
      <c r="F2177" s="11">
        <v>45731.0</v>
      </c>
      <c r="G2177" s="12">
        <f t="shared" si="1"/>
        <v>3</v>
      </c>
      <c r="H2177" s="10"/>
      <c r="I2177" s="10" t="str">
        <f>IFNA(VLOOKUP($H2177,'Промокоды'!$A$2:$B$115,2,0),"")</f>
        <v/>
      </c>
      <c r="J2177" s="10" t="str">
        <f>IFNA(VLOOKUP($I2177,'Промокоды'!$E$2:$F$8,2,0),"")</f>
        <v/>
      </c>
      <c r="K2177" s="10" t="str">
        <f>IFNA(VLOOKUP($H2177,'Промокоды'!$A$2:$C$115,3,0),"")</f>
        <v/>
      </c>
      <c r="L2177" s="13">
        <f t="shared" si="2"/>
        <v>0</v>
      </c>
      <c r="M2177" s="14">
        <v>5500.0</v>
      </c>
      <c r="N2177" s="14">
        <f t="shared" si="3"/>
        <v>5500</v>
      </c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  <c r="Z2177" s="9"/>
      <c r="AA2177" s="9"/>
      <c r="AB2177" s="9"/>
      <c r="AC2177" s="9"/>
    </row>
    <row r="2178" ht="15.75" customHeight="1">
      <c r="A2178" s="10">
        <v>2177.0</v>
      </c>
      <c r="B2178" s="10" t="s">
        <v>15</v>
      </c>
      <c r="C2178" s="10" t="str">
        <f>VLOOKUP($E2178,'Определяем вид'!$A$2:$B$16,2,0)</f>
        <v>Услуга</v>
      </c>
      <c r="D2178" s="10" t="s">
        <v>16</v>
      </c>
      <c r="E2178" s="10" t="s">
        <v>17</v>
      </c>
      <c r="F2178" s="11">
        <v>45731.0</v>
      </c>
      <c r="G2178" s="12">
        <f t="shared" si="1"/>
        <v>3</v>
      </c>
      <c r="H2178" s="10"/>
      <c r="I2178" s="10" t="str">
        <f>IFNA(VLOOKUP($H2178,'Промокоды'!$A$2:$B$115,2,0),"")</f>
        <v/>
      </c>
      <c r="J2178" s="10" t="str">
        <f>IFNA(VLOOKUP($I2178,'Промокоды'!$E$2:$F$8,2,0),"")</f>
        <v/>
      </c>
      <c r="K2178" s="10" t="str">
        <f>IFNA(VLOOKUP($H2178,'Промокоды'!$A$2:$C$115,3,0),"")</f>
        <v/>
      </c>
      <c r="L2178" s="13">
        <f t="shared" si="2"/>
        <v>0</v>
      </c>
      <c r="M2178" s="14">
        <v>4500.0</v>
      </c>
      <c r="N2178" s="14">
        <f t="shared" si="3"/>
        <v>4500</v>
      </c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  <c r="Z2178" s="9"/>
      <c r="AA2178" s="9"/>
      <c r="AB2178" s="9"/>
      <c r="AC2178" s="9"/>
    </row>
    <row r="2179" ht="15.75" customHeight="1">
      <c r="A2179" s="10">
        <v>2178.0</v>
      </c>
      <c r="B2179" s="10" t="s">
        <v>15</v>
      </c>
      <c r="C2179" s="10" t="str">
        <f>VLOOKUP($E2179,'Определяем вид'!$A$2:$B$16,2,0)</f>
        <v>Услуга</v>
      </c>
      <c r="D2179" s="10" t="s">
        <v>16</v>
      </c>
      <c r="E2179" s="10" t="s">
        <v>21</v>
      </c>
      <c r="F2179" s="11">
        <v>45731.0</v>
      </c>
      <c r="G2179" s="12">
        <f t="shared" si="1"/>
        <v>3</v>
      </c>
      <c r="H2179" s="10"/>
      <c r="I2179" s="10" t="str">
        <f>IFNA(VLOOKUP($H2179,'Промокоды'!$A$2:$B$115,2,0),"")</f>
        <v/>
      </c>
      <c r="J2179" s="10" t="str">
        <f>IFNA(VLOOKUP($I2179,'Промокоды'!$E$2:$F$8,2,0),"")</f>
        <v/>
      </c>
      <c r="K2179" s="10" t="str">
        <f>IFNA(VLOOKUP($H2179,'Промокоды'!$A$2:$C$115,3,0),"")</f>
        <v/>
      </c>
      <c r="L2179" s="13">
        <f t="shared" si="2"/>
        <v>0</v>
      </c>
      <c r="M2179" s="14">
        <v>5500.0</v>
      </c>
      <c r="N2179" s="14">
        <f t="shared" si="3"/>
        <v>5500</v>
      </c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  <c r="Z2179" s="9"/>
      <c r="AA2179" s="9"/>
      <c r="AB2179" s="9"/>
      <c r="AC2179" s="9"/>
    </row>
    <row r="2180" ht="15.75" customHeight="1">
      <c r="A2180" s="10">
        <v>2179.0</v>
      </c>
      <c r="B2180" s="10" t="s">
        <v>15</v>
      </c>
      <c r="C2180" s="10" t="str">
        <f>VLOOKUP($E2180,'Определяем вид'!$A$2:$B$16,2,0)</f>
        <v>Услуга</v>
      </c>
      <c r="D2180" s="10" t="s">
        <v>16</v>
      </c>
      <c r="E2180" s="10" t="s">
        <v>17</v>
      </c>
      <c r="F2180" s="11">
        <v>45731.0</v>
      </c>
      <c r="G2180" s="12">
        <f t="shared" si="1"/>
        <v>3</v>
      </c>
      <c r="H2180" s="10" t="s">
        <v>46</v>
      </c>
      <c r="I2180" s="10">
        <f>IFNA(VLOOKUP($H2180,'Промокоды'!$A$2:$B$115,2,0),"")</f>
        <v>1</v>
      </c>
      <c r="J2180" s="10" t="str">
        <f>IFNA(VLOOKUP($I2180,'Промокоды'!$E$2:$F$8,2,0),"")</f>
        <v>Обещаем скидки</v>
      </c>
      <c r="K2180" s="10">
        <f>IFNA(VLOOKUP($H2180,'Промокоды'!$A$2:$C$115,3,0),"")</f>
        <v>0.1</v>
      </c>
      <c r="L2180" s="13">
        <f t="shared" si="2"/>
        <v>450</v>
      </c>
      <c r="M2180" s="14">
        <v>4500.0</v>
      </c>
      <c r="N2180" s="14">
        <f t="shared" si="3"/>
        <v>4050</v>
      </c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  <c r="Z2180" s="9"/>
      <c r="AA2180" s="9"/>
      <c r="AB2180" s="9"/>
      <c r="AC2180" s="9"/>
    </row>
    <row r="2181" ht="15.75" customHeight="1">
      <c r="A2181" s="10">
        <v>2180.0</v>
      </c>
      <c r="B2181" s="10" t="s">
        <v>15</v>
      </c>
      <c r="C2181" s="10" t="str">
        <f>VLOOKUP($E2181,'Определяем вид'!$A$2:$B$16,2,0)</f>
        <v>Услуга</v>
      </c>
      <c r="D2181" s="10" t="s">
        <v>19</v>
      </c>
      <c r="E2181" s="10" t="s">
        <v>21</v>
      </c>
      <c r="F2181" s="11">
        <v>45731.0</v>
      </c>
      <c r="G2181" s="12">
        <f t="shared" si="1"/>
        <v>3</v>
      </c>
      <c r="H2181" s="10"/>
      <c r="I2181" s="10" t="str">
        <f>IFNA(VLOOKUP($H2181,'Промокоды'!$A$2:$B$115,2,0),"")</f>
        <v/>
      </c>
      <c r="J2181" s="10" t="str">
        <f>IFNA(VLOOKUP($I2181,'Промокоды'!$E$2:$F$8,2,0),"")</f>
        <v/>
      </c>
      <c r="K2181" s="10" t="str">
        <f>IFNA(VLOOKUP($H2181,'Промокоды'!$A$2:$C$115,3,0),"")</f>
        <v/>
      </c>
      <c r="L2181" s="13">
        <f t="shared" si="2"/>
        <v>0</v>
      </c>
      <c r="M2181" s="14">
        <v>5500.0</v>
      </c>
      <c r="N2181" s="14">
        <f t="shared" si="3"/>
        <v>5500</v>
      </c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  <c r="Z2181" s="9"/>
      <c r="AA2181" s="9"/>
      <c r="AB2181" s="9"/>
      <c r="AC2181" s="9"/>
    </row>
    <row r="2182" ht="15.75" customHeight="1">
      <c r="A2182" s="10">
        <v>2181.0</v>
      </c>
      <c r="B2182" s="10" t="s">
        <v>15</v>
      </c>
      <c r="C2182" s="10" t="str">
        <f>VLOOKUP($E2182,'Определяем вид'!$A$2:$B$16,2,0)</f>
        <v>Услуга</v>
      </c>
      <c r="D2182" s="10" t="s">
        <v>16</v>
      </c>
      <c r="E2182" s="10" t="s">
        <v>18</v>
      </c>
      <c r="F2182" s="11">
        <v>45731.0</v>
      </c>
      <c r="G2182" s="12">
        <f t="shared" si="1"/>
        <v>3</v>
      </c>
      <c r="H2182" s="10"/>
      <c r="I2182" s="10" t="str">
        <f>IFNA(VLOOKUP($H2182,'Промокоды'!$A$2:$B$115,2,0),"")</f>
        <v/>
      </c>
      <c r="J2182" s="10" t="str">
        <f>IFNA(VLOOKUP($I2182,'Промокоды'!$E$2:$F$8,2,0),"")</f>
        <v/>
      </c>
      <c r="K2182" s="10" t="str">
        <f>IFNA(VLOOKUP($H2182,'Промокоды'!$A$2:$C$115,3,0),"")</f>
        <v/>
      </c>
      <c r="L2182" s="13">
        <f t="shared" si="2"/>
        <v>0</v>
      </c>
      <c r="M2182" s="14">
        <v>3500.0</v>
      </c>
      <c r="N2182" s="14">
        <f t="shared" si="3"/>
        <v>3500</v>
      </c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  <c r="Z2182" s="9"/>
      <c r="AA2182" s="9"/>
      <c r="AB2182" s="9"/>
      <c r="AC2182" s="9"/>
    </row>
    <row r="2183" ht="15.75" customHeight="1">
      <c r="A2183" s="10">
        <v>2182.0</v>
      </c>
      <c r="B2183" s="10" t="s">
        <v>15</v>
      </c>
      <c r="C2183" s="10" t="str">
        <f>VLOOKUP($E2183,'Определяем вид'!$A$2:$B$16,2,0)</f>
        <v>Товар</v>
      </c>
      <c r="D2183" s="10" t="s">
        <v>16</v>
      </c>
      <c r="E2183" s="10" t="s">
        <v>20</v>
      </c>
      <c r="F2183" s="11">
        <v>45731.0</v>
      </c>
      <c r="G2183" s="12">
        <f t="shared" si="1"/>
        <v>3</v>
      </c>
      <c r="H2183" s="10"/>
      <c r="I2183" s="10" t="str">
        <f>IFNA(VLOOKUP($H2183,'Промокоды'!$A$2:$B$115,2,0),"")</f>
        <v/>
      </c>
      <c r="J2183" s="10" t="str">
        <f>IFNA(VLOOKUP($I2183,'Промокоды'!$E$2:$F$8,2,0),"")</f>
        <v/>
      </c>
      <c r="K2183" s="10" t="str">
        <f>IFNA(VLOOKUP($H2183,'Промокоды'!$A$2:$C$115,3,0),"")</f>
        <v/>
      </c>
      <c r="L2183" s="13">
        <f t="shared" si="2"/>
        <v>0</v>
      </c>
      <c r="M2183" s="14">
        <v>500.0</v>
      </c>
      <c r="N2183" s="14">
        <f t="shared" si="3"/>
        <v>500</v>
      </c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  <c r="Z2183" s="9"/>
      <c r="AA2183" s="9"/>
      <c r="AB2183" s="9"/>
      <c r="AC2183" s="9"/>
    </row>
    <row r="2184" ht="15.75" customHeight="1">
      <c r="A2184" s="10">
        <v>2183.0</v>
      </c>
      <c r="B2184" s="10" t="s">
        <v>15</v>
      </c>
      <c r="C2184" s="10" t="str">
        <f>VLOOKUP($E2184,'Определяем вид'!$A$2:$B$16,2,0)</f>
        <v>Услуга</v>
      </c>
      <c r="D2184" s="10" t="s">
        <v>19</v>
      </c>
      <c r="E2184" s="10" t="s">
        <v>21</v>
      </c>
      <c r="F2184" s="11">
        <v>45731.0</v>
      </c>
      <c r="G2184" s="12">
        <f t="shared" si="1"/>
        <v>3</v>
      </c>
      <c r="H2184" s="10"/>
      <c r="I2184" s="10" t="str">
        <f>IFNA(VLOOKUP($H2184,'Промокоды'!$A$2:$B$115,2,0),"")</f>
        <v/>
      </c>
      <c r="J2184" s="10" t="str">
        <f>IFNA(VLOOKUP($I2184,'Промокоды'!$E$2:$F$8,2,0),"")</f>
        <v/>
      </c>
      <c r="K2184" s="10" t="str">
        <f>IFNA(VLOOKUP($H2184,'Промокоды'!$A$2:$C$115,3,0),"")</f>
        <v/>
      </c>
      <c r="L2184" s="13">
        <f t="shared" si="2"/>
        <v>0</v>
      </c>
      <c r="M2184" s="14">
        <v>5500.0</v>
      </c>
      <c r="N2184" s="14">
        <f t="shared" si="3"/>
        <v>5500</v>
      </c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  <c r="Z2184" s="9"/>
      <c r="AA2184" s="9"/>
      <c r="AB2184" s="9"/>
      <c r="AC2184" s="9"/>
    </row>
    <row r="2185" ht="15.75" customHeight="1">
      <c r="A2185" s="10">
        <v>2184.0</v>
      </c>
      <c r="B2185" s="10" t="s">
        <v>15</v>
      </c>
      <c r="C2185" s="10" t="str">
        <f>VLOOKUP($E2185,'Определяем вид'!$A$2:$B$16,2,0)</f>
        <v>Услуга</v>
      </c>
      <c r="D2185" s="10" t="s">
        <v>16</v>
      </c>
      <c r="E2185" s="10" t="s">
        <v>21</v>
      </c>
      <c r="F2185" s="11">
        <v>45731.0</v>
      </c>
      <c r="G2185" s="12">
        <f t="shared" si="1"/>
        <v>3</v>
      </c>
      <c r="H2185" s="10"/>
      <c r="I2185" s="10" t="str">
        <f>IFNA(VLOOKUP($H2185,'Промокоды'!$A$2:$B$115,2,0),"")</f>
        <v/>
      </c>
      <c r="J2185" s="10" t="str">
        <f>IFNA(VLOOKUP($I2185,'Промокоды'!$E$2:$F$8,2,0),"")</f>
        <v/>
      </c>
      <c r="K2185" s="10" t="str">
        <f>IFNA(VLOOKUP($H2185,'Промокоды'!$A$2:$C$115,3,0),"")</f>
        <v/>
      </c>
      <c r="L2185" s="13">
        <f t="shared" si="2"/>
        <v>0</v>
      </c>
      <c r="M2185" s="14">
        <v>5500.0</v>
      </c>
      <c r="N2185" s="14">
        <f t="shared" si="3"/>
        <v>5500</v>
      </c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  <c r="Z2185" s="9"/>
      <c r="AA2185" s="9"/>
      <c r="AB2185" s="9"/>
      <c r="AC2185" s="9"/>
    </row>
    <row r="2186" ht="15.75" customHeight="1">
      <c r="A2186" s="10">
        <v>2185.0</v>
      </c>
      <c r="B2186" s="10" t="s">
        <v>15</v>
      </c>
      <c r="C2186" s="10" t="str">
        <f>VLOOKUP($E2186,'Определяем вид'!$A$2:$B$16,2,0)</f>
        <v>Услуга</v>
      </c>
      <c r="D2186" s="10" t="s">
        <v>19</v>
      </c>
      <c r="E2186" s="10" t="s">
        <v>21</v>
      </c>
      <c r="F2186" s="11">
        <v>45731.0</v>
      </c>
      <c r="G2186" s="12">
        <f t="shared" si="1"/>
        <v>3</v>
      </c>
      <c r="H2186" s="10"/>
      <c r="I2186" s="10" t="str">
        <f>IFNA(VLOOKUP($H2186,'Промокоды'!$A$2:$B$115,2,0),"")</f>
        <v/>
      </c>
      <c r="J2186" s="10" t="str">
        <f>IFNA(VLOOKUP($I2186,'Промокоды'!$E$2:$F$8,2,0),"")</f>
        <v/>
      </c>
      <c r="K2186" s="10" t="str">
        <f>IFNA(VLOOKUP($H2186,'Промокоды'!$A$2:$C$115,3,0),"")</f>
        <v/>
      </c>
      <c r="L2186" s="13">
        <f t="shared" si="2"/>
        <v>0</v>
      </c>
      <c r="M2186" s="14">
        <v>5500.0</v>
      </c>
      <c r="N2186" s="14">
        <f t="shared" si="3"/>
        <v>5500</v>
      </c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  <c r="Z2186" s="9"/>
      <c r="AA2186" s="9"/>
      <c r="AB2186" s="9"/>
      <c r="AC2186" s="9"/>
    </row>
    <row r="2187" ht="15.75" customHeight="1">
      <c r="A2187" s="10">
        <v>2186.0</v>
      </c>
      <c r="B2187" s="10" t="s">
        <v>15</v>
      </c>
      <c r="C2187" s="10" t="str">
        <f>VLOOKUP($E2187,'Определяем вид'!$A$2:$B$16,2,0)</f>
        <v>Услуга</v>
      </c>
      <c r="D2187" s="10" t="s">
        <v>19</v>
      </c>
      <c r="E2187" s="10" t="s">
        <v>18</v>
      </c>
      <c r="F2187" s="11">
        <v>45731.0</v>
      </c>
      <c r="G2187" s="12">
        <f t="shared" si="1"/>
        <v>3</v>
      </c>
      <c r="H2187" s="10"/>
      <c r="I2187" s="10" t="str">
        <f>IFNA(VLOOKUP($H2187,'Промокоды'!$A$2:$B$115,2,0),"")</f>
        <v/>
      </c>
      <c r="J2187" s="10" t="str">
        <f>IFNA(VLOOKUP($I2187,'Промокоды'!$E$2:$F$8,2,0),"")</f>
        <v/>
      </c>
      <c r="K2187" s="10" t="str">
        <f>IFNA(VLOOKUP($H2187,'Промокоды'!$A$2:$C$115,3,0),"")</f>
        <v/>
      </c>
      <c r="L2187" s="13">
        <f t="shared" si="2"/>
        <v>0</v>
      </c>
      <c r="M2187" s="14">
        <v>3500.0</v>
      </c>
      <c r="N2187" s="14">
        <f t="shared" si="3"/>
        <v>3500</v>
      </c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  <c r="Z2187" s="9"/>
      <c r="AA2187" s="9"/>
      <c r="AB2187" s="9"/>
      <c r="AC2187" s="9"/>
    </row>
    <row r="2188" ht="15.75" customHeight="1">
      <c r="A2188" s="10">
        <v>2187.0</v>
      </c>
      <c r="B2188" s="10" t="s">
        <v>15</v>
      </c>
      <c r="C2188" s="10" t="str">
        <f>VLOOKUP($E2188,'Определяем вид'!$A$2:$B$16,2,0)</f>
        <v>Услуга</v>
      </c>
      <c r="D2188" s="10" t="s">
        <v>16</v>
      </c>
      <c r="E2188" s="10" t="s">
        <v>21</v>
      </c>
      <c r="F2188" s="11">
        <v>45731.0</v>
      </c>
      <c r="G2188" s="12">
        <f t="shared" si="1"/>
        <v>3</v>
      </c>
      <c r="H2188" s="10"/>
      <c r="I2188" s="10" t="str">
        <f>IFNA(VLOOKUP($H2188,'Промокоды'!$A$2:$B$115,2,0),"")</f>
        <v/>
      </c>
      <c r="J2188" s="10" t="str">
        <f>IFNA(VLOOKUP($I2188,'Промокоды'!$E$2:$F$8,2,0),"")</f>
        <v/>
      </c>
      <c r="K2188" s="10" t="str">
        <f>IFNA(VLOOKUP($H2188,'Промокоды'!$A$2:$C$115,3,0),"")</f>
        <v/>
      </c>
      <c r="L2188" s="13">
        <f t="shared" si="2"/>
        <v>0</v>
      </c>
      <c r="M2188" s="14">
        <v>5500.0</v>
      </c>
      <c r="N2188" s="14">
        <f t="shared" si="3"/>
        <v>5500</v>
      </c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  <c r="Z2188" s="9"/>
      <c r="AA2188" s="9"/>
      <c r="AB2188" s="9"/>
      <c r="AC2188" s="9"/>
    </row>
    <row r="2189" ht="15.75" customHeight="1">
      <c r="A2189" s="10">
        <v>2188.0</v>
      </c>
      <c r="B2189" s="10" t="s">
        <v>15</v>
      </c>
      <c r="C2189" s="10" t="str">
        <f>VLOOKUP($E2189,'Определяем вид'!$A$2:$B$16,2,0)</f>
        <v>Услуга</v>
      </c>
      <c r="D2189" s="10" t="s">
        <v>16</v>
      </c>
      <c r="E2189" s="10" t="s">
        <v>17</v>
      </c>
      <c r="F2189" s="11">
        <v>45732.0</v>
      </c>
      <c r="G2189" s="12">
        <f t="shared" si="1"/>
        <v>3</v>
      </c>
      <c r="H2189" s="10"/>
      <c r="I2189" s="10" t="str">
        <f>IFNA(VLOOKUP($H2189,'Промокоды'!$A$2:$B$115,2,0),"")</f>
        <v/>
      </c>
      <c r="J2189" s="10" t="str">
        <f>IFNA(VLOOKUP($I2189,'Промокоды'!$E$2:$F$8,2,0),"")</f>
        <v/>
      </c>
      <c r="K2189" s="10" t="str">
        <f>IFNA(VLOOKUP($H2189,'Промокоды'!$A$2:$C$115,3,0),"")</f>
        <v/>
      </c>
      <c r="L2189" s="13">
        <f t="shared" si="2"/>
        <v>0</v>
      </c>
      <c r="M2189" s="14">
        <v>4500.0</v>
      </c>
      <c r="N2189" s="14">
        <f t="shared" si="3"/>
        <v>4500</v>
      </c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  <c r="Z2189" s="9"/>
      <c r="AA2189" s="9"/>
      <c r="AB2189" s="9"/>
      <c r="AC2189" s="9"/>
    </row>
    <row r="2190" ht="15.75" customHeight="1">
      <c r="A2190" s="10">
        <v>2189.0</v>
      </c>
      <c r="B2190" s="10" t="s">
        <v>15</v>
      </c>
      <c r="C2190" s="10" t="str">
        <f>VLOOKUP($E2190,'Определяем вид'!$A$2:$B$16,2,0)</f>
        <v>Услуга</v>
      </c>
      <c r="D2190" s="10" t="s">
        <v>19</v>
      </c>
      <c r="E2190" s="10" t="s">
        <v>21</v>
      </c>
      <c r="F2190" s="11">
        <v>45732.0</v>
      </c>
      <c r="G2190" s="12">
        <f t="shared" si="1"/>
        <v>3</v>
      </c>
      <c r="H2190" s="10"/>
      <c r="I2190" s="10" t="str">
        <f>IFNA(VLOOKUP($H2190,'Промокоды'!$A$2:$B$115,2,0),"")</f>
        <v/>
      </c>
      <c r="J2190" s="10" t="str">
        <f>IFNA(VLOOKUP($I2190,'Промокоды'!$E$2:$F$8,2,0),"")</f>
        <v/>
      </c>
      <c r="K2190" s="10" t="str">
        <f>IFNA(VLOOKUP($H2190,'Промокоды'!$A$2:$C$115,3,0),"")</f>
        <v/>
      </c>
      <c r="L2190" s="13">
        <f t="shared" si="2"/>
        <v>0</v>
      </c>
      <c r="M2190" s="14">
        <v>5500.0</v>
      </c>
      <c r="N2190" s="14">
        <f t="shared" si="3"/>
        <v>5500</v>
      </c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  <c r="Z2190" s="9"/>
      <c r="AA2190" s="9"/>
      <c r="AB2190" s="9"/>
      <c r="AC2190" s="9"/>
    </row>
    <row r="2191" ht="15.75" customHeight="1">
      <c r="A2191" s="10">
        <v>2190.0</v>
      </c>
      <c r="B2191" s="10" t="s">
        <v>15</v>
      </c>
      <c r="C2191" s="10" t="str">
        <f>VLOOKUP($E2191,'Определяем вид'!$A$2:$B$16,2,0)</f>
        <v>Услуга</v>
      </c>
      <c r="D2191" s="10" t="s">
        <v>16</v>
      </c>
      <c r="E2191" s="10" t="s">
        <v>21</v>
      </c>
      <c r="F2191" s="11">
        <v>45732.0</v>
      </c>
      <c r="G2191" s="12">
        <f t="shared" si="1"/>
        <v>3</v>
      </c>
      <c r="H2191" s="10" t="s">
        <v>47</v>
      </c>
      <c r="I2191" s="10">
        <f>IFNA(VLOOKUP($H2191,'Промокоды'!$A$2:$B$115,2,0),"")</f>
        <v>3</v>
      </c>
      <c r="J2191" s="10" t="str">
        <f>IFNA(VLOOKUP($I2191,'Промокоды'!$E$2:$F$8,2,0),"")</f>
        <v>Поисковые запросы в Яндексе</v>
      </c>
      <c r="K2191" s="10">
        <f>IFNA(VLOOKUP($H2191,'Промокоды'!$A$2:$C$115,3,0),"")</f>
        <v>0.05</v>
      </c>
      <c r="L2191" s="13">
        <f t="shared" si="2"/>
        <v>275</v>
      </c>
      <c r="M2191" s="14">
        <v>5500.0</v>
      </c>
      <c r="N2191" s="14">
        <f t="shared" si="3"/>
        <v>5225</v>
      </c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  <c r="Z2191" s="9"/>
      <c r="AA2191" s="9"/>
      <c r="AB2191" s="9"/>
      <c r="AC2191" s="9"/>
    </row>
    <row r="2192" ht="15.75" customHeight="1">
      <c r="A2192" s="10">
        <v>2191.0</v>
      </c>
      <c r="B2192" s="10" t="s">
        <v>25</v>
      </c>
      <c r="C2192" s="10" t="str">
        <f>VLOOKUP($E2192,'Определяем вид'!$A$2:$B$16,2,0)</f>
        <v>Товар</v>
      </c>
      <c r="D2192" s="10" t="s">
        <v>19</v>
      </c>
      <c r="E2192" s="10" t="s">
        <v>30</v>
      </c>
      <c r="F2192" s="11">
        <v>45732.0</v>
      </c>
      <c r="G2192" s="12">
        <f t="shared" si="1"/>
        <v>3</v>
      </c>
      <c r="H2192" s="10"/>
      <c r="I2192" s="10" t="str">
        <f>IFNA(VLOOKUP($H2192,'Промокоды'!$A$2:$B$115,2,0),"")</f>
        <v/>
      </c>
      <c r="J2192" s="10" t="str">
        <f>IFNA(VLOOKUP($I2192,'Промокоды'!$E$2:$F$8,2,0),"")</f>
        <v/>
      </c>
      <c r="K2192" s="10" t="str">
        <f>IFNA(VLOOKUP($H2192,'Промокоды'!$A$2:$C$115,3,0),"")</f>
        <v/>
      </c>
      <c r="L2192" s="13">
        <f t="shared" si="2"/>
        <v>0</v>
      </c>
      <c r="M2192" s="14">
        <v>300.0</v>
      </c>
      <c r="N2192" s="14">
        <f t="shared" si="3"/>
        <v>300</v>
      </c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  <c r="Z2192" s="9"/>
      <c r="AA2192" s="9"/>
      <c r="AB2192" s="9"/>
      <c r="AC2192" s="9"/>
    </row>
    <row r="2193" ht="15.75" customHeight="1">
      <c r="A2193" s="10">
        <v>2192.0</v>
      </c>
      <c r="B2193" s="10" t="s">
        <v>15</v>
      </c>
      <c r="C2193" s="10" t="str">
        <f>VLOOKUP($E2193,'Определяем вид'!$A$2:$B$16,2,0)</f>
        <v>Товар</v>
      </c>
      <c r="D2193" s="10" t="s">
        <v>16</v>
      </c>
      <c r="E2193" s="10" t="s">
        <v>23</v>
      </c>
      <c r="F2193" s="11">
        <v>45732.0</v>
      </c>
      <c r="G2193" s="12">
        <f t="shared" si="1"/>
        <v>3</v>
      </c>
      <c r="H2193" s="10" t="s">
        <v>48</v>
      </c>
      <c r="I2193" s="10">
        <f>IFNA(VLOOKUP($H2193,'Промокоды'!$A$2:$B$115,2,0),"")</f>
        <v>7</v>
      </c>
      <c r="J2193" s="10" t="str">
        <f>IFNA(VLOOKUP($I2193,'Промокоды'!$E$2:$F$8,2,0),"")</f>
        <v>Сторис в VK</v>
      </c>
      <c r="K2193" s="10">
        <f>IFNA(VLOOKUP($H2193,'Промокоды'!$A$2:$C$115,3,0),"")</f>
        <v>0.15</v>
      </c>
      <c r="L2193" s="13">
        <f t="shared" si="2"/>
        <v>150</v>
      </c>
      <c r="M2193" s="14">
        <v>1000.0</v>
      </c>
      <c r="N2193" s="14">
        <f t="shared" si="3"/>
        <v>850</v>
      </c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  <c r="Z2193" s="9"/>
      <c r="AA2193" s="9"/>
      <c r="AB2193" s="9"/>
      <c r="AC2193" s="9"/>
    </row>
    <row r="2194" ht="15.75" customHeight="1">
      <c r="A2194" s="10">
        <v>2193.0</v>
      </c>
      <c r="B2194" s="10" t="s">
        <v>15</v>
      </c>
      <c r="C2194" s="10" t="str">
        <f>VLOOKUP($E2194,'Определяем вид'!$A$2:$B$16,2,0)</f>
        <v>Услуга</v>
      </c>
      <c r="D2194" s="10" t="s">
        <v>16</v>
      </c>
      <c r="E2194" s="10" t="s">
        <v>18</v>
      </c>
      <c r="F2194" s="11">
        <v>45732.0</v>
      </c>
      <c r="G2194" s="12">
        <f t="shared" si="1"/>
        <v>3</v>
      </c>
      <c r="H2194" s="10"/>
      <c r="I2194" s="10" t="str">
        <f>IFNA(VLOOKUP($H2194,'Промокоды'!$A$2:$B$115,2,0),"")</f>
        <v/>
      </c>
      <c r="J2194" s="10" t="str">
        <f>IFNA(VLOOKUP($I2194,'Промокоды'!$E$2:$F$8,2,0),"")</f>
        <v/>
      </c>
      <c r="K2194" s="10" t="str">
        <f>IFNA(VLOOKUP($H2194,'Промокоды'!$A$2:$C$115,3,0),"")</f>
        <v/>
      </c>
      <c r="L2194" s="13">
        <f t="shared" si="2"/>
        <v>0</v>
      </c>
      <c r="M2194" s="14">
        <v>3500.0</v>
      </c>
      <c r="N2194" s="14">
        <f t="shared" si="3"/>
        <v>3500</v>
      </c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  <c r="Z2194" s="9"/>
      <c r="AA2194" s="9"/>
      <c r="AB2194" s="9"/>
      <c r="AC2194" s="9"/>
    </row>
    <row r="2195" ht="15.75" customHeight="1">
      <c r="A2195" s="10">
        <v>2194.0</v>
      </c>
      <c r="B2195" s="10" t="s">
        <v>15</v>
      </c>
      <c r="C2195" s="10" t="str">
        <f>VLOOKUP($E2195,'Определяем вид'!$A$2:$B$16,2,0)</f>
        <v>Услуга</v>
      </c>
      <c r="D2195" s="10" t="s">
        <v>16</v>
      </c>
      <c r="E2195" s="10" t="s">
        <v>21</v>
      </c>
      <c r="F2195" s="11">
        <v>45732.0</v>
      </c>
      <c r="G2195" s="12">
        <f t="shared" si="1"/>
        <v>3</v>
      </c>
      <c r="H2195" s="10"/>
      <c r="I2195" s="10" t="str">
        <f>IFNA(VLOOKUP($H2195,'Промокоды'!$A$2:$B$115,2,0),"")</f>
        <v/>
      </c>
      <c r="J2195" s="10" t="str">
        <f>IFNA(VLOOKUP($I2195,'Промокоды'!$E$2:$F$8,2,0),"")</f>
        <v/>
      </c>
      <c r="K2195" s="10" t="str">
        <f>IFNA(VLOOKUP($H2195,'Промокоды'!$A$2:$C$115,3,0),"")</f>
        <v/>
      </c>
      <c r="L2195" s="13">
        <f t="shared" si="2"/>
        <v>0</v>
      </c>
      <c r="M2195" s="14">
        <v>5500.0</v>
      </c>
      <c r="N2195" s="14">
        <f t="shared" si="3"/>
        <v>5500</v>
      </c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  <c r="Z2195" s="9"/>
      <c r="AA2195" s="9"/>
      <c r="AB2195" s="9"/>
      <c r="AC2195" s="9"/>
    </row>
    <row r="2196" ht="15.75" customHeight="1">
      <c r="A2196" s="10">
        <v>2195.0</v>
      </c>
      <c r="B2196" s="10" t="s">
        <v>15</v>
      </c>
      <c r="C2196" s="10" t="str">
        <f>VLOOKUP($E2196,'Определяем вид'!$A$2:$B$16,2,0)</f>
        <v>Товар</v>
      </c>
      <c r="D2196" s="10" t="s">
        <v>19</v>
      </c>
      <c r="E2196" s="10" t="s">
        <v>20</v>
      </c>
      <c r="F2196" s="11">
        <v>45732.0</v>
      </c>
      <c r="G2196" s="12">
        <f t="shared" si="1"/>
        <v>3</v>
      </c>
      <c r="H2196" s="10"/>
      <c r="I2196" s="10" t="str">
        <f>IFNA(VLOOKUP($H2196,'Промокоды'!$A$2:$B$115,2,0),"")</f>
        <v/>
      </c>
      <c r="J2196" s="10" t="str">
        <f>IFNA(VLOOKUP($I2196,'Промокоды'!$E$2:$F$8,2,0),"")</f>
        <v/>
      </c>
      <c r="K2196" s="10" t="str">
        <f>IFNA(VLOOKUP($H2196,'Промокоды'!$A$2:$C$115,3,0),"")</f>
        <v/>
      </c>
      <c r="L2196" s="13">
        <f t="shared" si="2"/>
        <v>0</v>
      </c>
      <c r="M2196" s="14">
        <v>500.0</v>
      </c>
      <c r="N2196" s="14">
        <f t="shared" si="3"/>
        <v>500</v>
      </c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  <c r="Z2196" s="9"/>
      <c r="AA2196" s="9"/>
      <c r="AB2196" s="9"/>
      <c r="AC2196" s="9"/>
    </row>
    <row r="2197" ht="15.75" customHeight="1">
      <c r="A2197" s="10">
        <v>2196.0</v>
      </c>
      <c r="B2197" s="10" t="s">
        <v>15</v>
      </c>
      <c r="C2197" s="10" t="str">
        <f>VLOOKUP($E2197,'Определяем вид'!$A$2:$B$16,2,0)</f>
        <v>Услуга</v>
      </c>
      <c r="D2197" s="10" t="s">
        <v>19</v>
      </c>
      <c r="E2197" s="10" t="s">
        <v>17</v>
      </c>
      <c r="F2197" s="11">
        <v>45732.0</v>
      </c>
      <c r="G2197" s="12">
        <f t="shared" si="1"/>
        <v>3</v>
      </c>
      <c r="H2197" s="10"/>
      <c r="I2197" s="10" t="str">
        <f>IFNA(VLOOKUP($H2197,'Промокоды'!$A$2:$B$115,2,0),"")</f>
        <v/>
      </c>
      <c r="J2197" s="10" t="str">
        <f>IFNA(VLOOKUP($I2197,'Промокоды'!$E$2:$F$8,2,0),"")</f>
        <v/>
      </c>
      <c r="K2197" s="10" t="str">
        <f>IFNA(VLOOKUP($H2197,'Промокоды'!$A$2:$C$115,3,0),"")</f>
        <v/>
      </c>
      <c r="L2197" s="13">
        <f t="shared" si="2"/>
        <v>0</v>
      </c>
      <c r="M2197" s="14">
        <v>4500.0</v>
      </c>
      <c r="N2197" s="14">
        <f t="shared" si="3"/>
        <v>4500</v>
      </c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  <c r="Z2197" s="9"/>
      <c r="AA2197" s="9"/>
      <c r="AB2197" s="9"/>
      <c r="AC2197" s="9"/>
    </row>
    <row r="2198" ht="15.75" customHeight="1">
      <c r="A2198" s="10">
        <v>2197.0</v>
      </c>
      <c r="B2198" s="10" t="s">
        <v>25</v>
      </c>
      <c r="C2198" s="10" t="str">
        <f>VLOOKUP($E2198,'Определяем вид'!$A$2:$B$16,2,0)</f>
        <v>Товар</v>
      </c>
      <c r="D2198" s="10" t="s">
        <v>16</v>
      </c>
      <c r="E2198" s="10" t="s">
        <v>33</v>
      </c>
      <c r="F2198" s="11">
        <v>45732.0</v>
      </c>
      <c r="G2198" s="12">
        <f t="shared" si="1"/>
        <v>3</v>
      </c>
      <c r="H2198" s="10"/>
      <c r="I2198" s="10" t="str">
        <f>IFNA(VLOOKUP($H2198,'Промокоды'!$A$2:$B$115,2,0),"")</f>
        <v/>
      </c>
      <c r="J2198" s="10" t="str">
        <f>IFNA(VLOOKUP($I2198,'Промокоды'!$E$2:$F$8,2,0),"")</f>
        <v/>
      </c>
      <c r="K2198" s="10" t="str">
        <f>IFNA(VLOOKUP($H2198,'Промокоды'!$A$2:$C$115,3,0),"")</f>
        <v/>
      </c>
      <c r="L2198" s="13">
        <f t="shared" si="2"/>
        <v>0</v>
      </c>
      <c r="M2198" s="14">
        <v>1000.0</v>
      </c>
      <c r="N2198" s="14">
        <f t="shared" si="3"/>
        <v>1000</v>
      </c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  <c r="Z2198" s="9"/>
      <c r="AA2198" s="9"/>
      <c r="AB2198" s="9"/>
      <c r="AC2198" s="9"/>
    </row>
    <row r="2199" ht="15.75" customHeight="1">
      <c r="A2199" s="10">
        <v>2198.0</v>
      </c>
      <c r="B2199" s="10" t="s">
        <v>15</v>
      </c>
      <c r="C2199" s="10" t="str">
        <f>VLOOKUP($E2199,'Определяем вид'!$A$2:$B$16,2,0)</f>
        <v>Услуга</v>
      </c>
      <c r="D2199" s="10" t="s">
        <v>16</v>
      </c>
      <c r="E2199" s="10" t="s">
        <v>18</v>
      </c>
      <c r="F2199" s="11">
        <v>45732.0</v>
      </c>
      <c r="G2199" s="12">
        <f t="shared" si="1"/>
        <v>3</v>
      </c>
      <c r="H2199" s="10"/>
      <c r="I2199" s="10" t="str">
        <f>IFNA(VLOOKUP($H2199,'Промокоды'!$A$2:$B$115,2,0),"")</f>
        <v/>
      </c>
      <c r="J2199" s="10" t="str">
        <f>IFNA(VLOOKUP($I2199,'Промокоды'!$E$2:$F$8,2,0),"")</f>
        <v/>
      </c>
      <c r="K2199" s="10" t="str">
        <f>IFNA(VLOOKUP($H2199,'Промокоды'!$A$2:$C$115,3,0),"")</f>
        <v/>
      </c>
      <c r="L2199" s="13">
        <f t="shared" si="2"/>
        <v>0</v>
      </c>
      <c r="M2199" s="14">
        <v>3500.0</v>
      </c>
      <c r="N2199" s="14">
        <f t="shared" si="3"/>
        <v>3500</v>
      </c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  <c r="Z2199" s="9"/>
      <c r="AA2199" s="9"/>
      <c r="AB2199" s="9"/>
      <c r="AC2199" s="9"/>
    </row>
    <row r="2200" ht="15.75" customHeight="1">
      <c r="A2200" s="10">
        <v>2199.0</v>
      </c>
      <c r="B2200" s="10" t="s">
        <v>15</v>
      </c>
      <c r="C2200" s="10" t="str">
        <f>VLOOKUP($E2200,'Определяем вид'!$A$2:$B$16,2,0)</f>
        <v>Услуга</v>
      </c>
      <c r="D2200" s="10" t="s">
        <v>19</v>
      </c>
      <c r="E2200" s="10" t="s">
        <v>17</v>
      </c>
      <c r="F2200" s="11">
        <v>45732.0</v>
      </c>
      <c r="G2200" s="12">
        <f t="shared" si="1"/>
        <v>3</v>
      </c>
      <c r="H2200" s="10"/>
      <c r="I2200" s="10" t="str">
        <f>IFNA(VLOOKUP($H2200,'Промокоды'!$A$2:$B$115,2,0),"")</f>
        <v/>
      </c>
      <c r="J2200" s="10" t="str">
        <f>IFNA(VLOOKUP($I2200,'Промокоды'!$E$2:$F$8,2,0),"")</f>
        <v/>
      </c>
      <c r="K2200" s="10" t="str">
        <f>IFNA(VLOOKUP($H2200,'Промокоды'!$A$2:$C$115,3,0),"")</f>
        <v/>
      </c>
      <c r="L2200" s="13">
        <f t="shared" si="2"/>
        <v>0</v>
      </c>
      <c r="M2200" s="14">
        <v>4500.0</v>
      </c>
      <c r="N2200" s="14">
        <f t="shared" si="3"/>
        <v>4500</v>
      </c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  <c r="Z2200" s="9"/>
      <c r="AA2200" s="9"/>
      <c r="AB2200" s="9"/>
      <c r="AC2200" s="9"/>
    </row>
    <row r="2201" ht="15.75" customHeight="1">
      <c r="A2201" s="10">
        <v>2200.0</v>
      </c>
      <c r="B2201" s="10" t="s">
        <v>15</v>
      </c>
      <c r="C2201" s="10" t="str">
        <f>VLOOKUP($E2201,'Определяем вид'!$A$2:$B$16,2,0)</f>
        <v>Услуга</v>
      </c>
      <c r="D2201" s="10" t="s">
        <v>16</v>
      </c>
      <c r="E2201" s="10" t="s">
        <v>21</v>
      </c>
      <c r="F2201" s="11">
        <v>45732.0</v>
      </c>
      <c r="G2201" s="12">
        <f t="shared" si="1"/>
        <v>3</v>
      </c>
      <c r="H2201" s="10"/>
      <c r="I2201" s="10" t="str">
        <f>IFNA(VLOOKUP($H2201,'Промокоды'!$A$2:$B$115,2,0),"")</f>
        <v/>
      </c>
      <c r="J2201" s="10" t="str">
        <f>IFNA(VLOOKUP($I2201,'Промокоды'!$E$2:$F$8,2,0),"")</f>
        <v/>
      </c>
      <c r="K2201" s="10" t="str">
        <f>IFNA(VLOOKUP($H2201,'Промокоды'!$A$2:$C$115,3,0),"")</f>
        <v/>
      </c>
      <c r="L2201" s="13">
        <f t="shared" si="2"/>
        <v>0</v>
      </c>
      <c r="M2201" s="14">
        <v>5500.0</v>
      </c>
      <c r="N2201" s="14">
        <f t="shared" si="3"/>
        <v>5500</v>
      </c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  <c r="Z2201" s="9"/>
      <c r="AA2201" s="9"/>
      <c r="AB2201" s="9"/>
      <c r="AC2201" s="9"/>
    </row>
    <row r="2202" ht="15.75" customHeight="1">
      <c r="A2202" s="10">
        <v>2201.0</v>
      </c>
      <c r="B2202" s="10" t="s">
        <v>15</v>
      </c>
      <c r="C2202" s="10" t="str">
        <f>VLOOKUP($E2202,'Определяем вид'!$A$2:$B$16,2,0)</f>
        <v>Услуга</v>
      </c>
      <c r="D2202" s="10" t="s">
        <v>16</v>
      </c>
      <c r="E2202" s="10" t="s">
        <v>18</v>
      </c>
      <c r="F2202" s="11">
        <v>45732.0</v>
      </c>
      <c r="G2202" s="12">
        <f t="shared" si="1"/>
        <v>3</v>
      </c>
      <c r="H2202" s="10"/>
      <c r="I2202" s="10" t="str">
        <f>IFNA(VLOOKUP($H2202,'Промокоды'!$A$2:$B$115,2,0),"")</f>
        <v/>
      </c>
      <c r="J2202" s="10" t="str">
        <f>IFNA(VLOOKUP($I2202,'Промокоды'!$E$2:$F$8,2,0),"")</f>
        <v/>
      </c>
      <c r="K2202" s="10" t="str">
        <f>IFNA(VLOOKUP($H2202,'Промокоды'!$A$2:$C$115,3,0),"")</f>
        <v/>
      </c>
      <c r="L2202" s="13">
        <f t="shared" si="2"/>
        <v>0</v>
      </c>
      <c r="M2202" s="14">
        <v>3500.0</v>
      </c>
      <c r="N2202" s="14">
        <f t="shared" si="3"/>
        <v>3500</v>
      </c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  <c r="Z2202" s="9"/>
      <c r="AA2202" s="9"/>
      <c r="AB2202" s="9"/>
      <c r="AC2202" s="9"/>
    </row>
    <row r="2203" ht="15.75" customHeight="1">
      <c r="A2203" s="10">
        <v>2202.0</v>
      </c>
      <c r="B2203" s="10" t="s">
        <v>15</v>
      </c>
      <c r="C2203" s="10" t="str">
        <f>VLOOKUP($E2203,'Определяем вид'!$A$2:$B$16,2,0)</f>
        <v>Товар</v>
      </c>
      <c r="D2203" s="10" t="s">
        <v>16</v>
      </c>
      <c r="E2203" s="10" t="s">
        <v>23</v>
      </c>
      <c r="F2203" s="11">
        <v>45732.0</v>
      </c>
      <c r="G2203" s="12">
        <f t="shared" si="1"/>
        <v>3</v>
      </c>
      <c r="H2203" s="10"/>
      <c r="I2203" s="10" t="str">
        <f>IFNA(VLOOKUP($H2203,'Промокоды'!$A$2:$B$115,2,0),"")</f>
        <v/>
      </c>
      <c r="J2203" s="10" t="str">
        <f>IFNA(VLOOKUP($I2203,'Промокоды'!$E$2:$F$8,2,0),"")</f>
        <v/>
      </c>
      <c r="K2203" s="10" t="str">
        <f>IFNA(VLOOKUP($H2203,'Промокоды'!$A$2:$C$115,3,0),"")</f>
        <v/>
      </c>
      <c r="L2203" s="13">
        <f t="shared" si="2"/>
        <v>0</v>
      </c>
      <c r="M2203" s="14">
        <v>1000.0</v>
      </c>
      <c r="N2203" s="14">
        <f t="shared" si="3"/>
        <v>1000</v>
      </c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  <c r="Z2203" s="9"/>
      <c r="AA2203" s="9"/>
      <c r="AB2203" s="9"/>
      <c r="AC2203" s="9"/>
    </row>
    <row r="2204" ht="15.75" customHeight="1">
      <c r="A2204" s="10">
        <v>2203.0</v>
      </c>
      <c r="B2204" s="10" t="s">
        <v>15</v>
      </c>
      <c r="C2204" s="10" t="str">
        <f>VLOOKUP($E2204,'Определяем вид'!$A$2:$B$16,2,0)</f>
        <v>Услуга</v>
      </c>
      <c r="D2204" s="10" t="s">
        <v>19</v>
      </c>
      <c r="E2204" s="10" t="s">
        <v>21</v>
      </c>
      <c r="F2204" s="11">
        <v>45732.0</v>
      </c>
      <c r="G2204" s="12">
        <f t="shared" si="1"/>
        <v>3</v>
      </c>
      <c r="H2204" s="10"/>
      <c r="I2204" s="10" t="str">
        <f>IFNA(VLOOKUP($H2204,'Промокоды'!$A$2:$B$115,2,0),"")</f>
        <v/>
      </c>
      <c r="J2204" s="10" t="str">
        <f>IFNA(VLOOKUP($I2204,'Промокоды'!$E$2:$F$8,2,0),"")</f>
        <v/>
      </c>
      <c r="K2204" s="10" t="str">
        <f>IFNA(VLOOKUP($H2204,'Промокоды'!$A$2:$C$115,3,0),"")</f>
        <v/>
      </c>
      <c r="L2204" s="13">
        <f t="shared" si="2"/>
        <v>0</v>
      </c>
      <c r="M2204" s="14">
        <v>5500.0</v>
      </c>
      <c r="N2204" s="14">
        <f t="shared" si="3"/>
        <v>5500</v>
      </c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  <c r="Z2204" s="9"/>
      <c r="AA2204" s="9"/>
      <c r="AB2204" s="9"/>
      <c r="AC2204" s="9"/>
    </row>
    <row r="2205" ht="15.75" customHeight="1">
      <c r="A2205" s="10">
        <v>2204.0</v>
      </c>
      <c r="B2205" s="10" t="s">
        <v>15</v>
      </c>
      <c r="C2205" s="10" t="str">
        <f>VLOOKUP($E2205,'Определяем вид'!$A$2:$B$16,2,0)</f>
        <v>Товар</v>
      </c>
      <c r="D2205" s="10" t="s">
        <v>16</v>
      </c>
      <c r="E2205" s="10" t="s">
        <v>20</v>
      </c>
      <c r="F2205" s="11">
        <v>45732.0</v>
      </c>
      <c r="G2205" s="12">
        <f t="shared" si="1"/>
        <v>3</v>
      </c>
      <c r="H2205" s="10"/>
      <c r="I2205" s="10" t="str">
        <f>IFNA(VLOOKUP($H2205,'Промокоды'!$A$2:$B$115,2,0),"")</f>
        <v/>
      </c>
      <c r="J2205" s="10" t="str">
        <f>IFNA(VLOOKUP($I2205,'Промокоды'!$E$2:$F$8,2,0),"")</f>
        <v/>
      </c>
      <c r="K2205" s="10" t="str">
        <f>IFNA(VLOOKUP($H2205,'Промокоды'!$A$2:$C$115,3,0),"")</f>
        <v/>
      </c>
      <c r="L2205" s="13">
        <f t="shared" si="2"/>
        <v>0</v>
      </c>
      <c r="M2205" s="14">
        <v>500.0</v>
      </c>
      <c r="N2205" s="14">
        <f t="shared" si="3"/>
        <v>500</v>
      </c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  <c r="Z2205" s="9"/>
      <c r="AA2205" s="9"/>
      <c r="AB2205" s="9"/>
      <c r="AC2205" s="9"/>
    </row>
    <row r="2206" ht="15.75" customHeight="1">
      <c r="A2206" s="10">
        <v>2205.0</v>
      </c>
      <c r="B2206" s="10" t="s">
        <v>15</v>
      </c>
      <c r="C2206" s="10" t="str">
        <f>VLOOKUP($E2206,'Определяем вид'!$A$2:$B$16,2,0)</f>
        <v>Услуга</v>
      </c>
      <c r="D2206" s="10" t="s">
        <v>16</v>
      </c>
      <c r="E2206" s="10" t="s">
        <v>18</v>
      </c>
      <c r="F2206" s="11">
        <v>45732.0</v>
      </c>
      <c r="G2206" s="12">
        <f t="shared" si="1"/>
        <v>3</v>
      </c>
      <c r="H2206" s="10"/>
      <c r="I2206" s="10" t="str">
        <f>IFNA(VLOOKUP($H2206,'Промокоды'!$A$2:$B$115,2,0),"")</f>
        <v/>
      </c>
      <c r="J2206" s="10" t="str">
        <f>IFNA(VLOOKUP($I2206,'Промокоды'!$E$2:$F$8,2,0),"")</f>
        <v/>
      </c>
      <c r="K2206" s="10" t="str">
        <f>IFNA(VLOOKUP($H2206,'Промокоды'!$A$2:$C$115,3,0),"")</f>
        <v/>
      </c>
      <c r="L2206" s="13">
        <f t="shared" si="2"/>
        <v>0</v>
      </c>
      <c r="M2206" s="14">
        <v>3500.0</v>
      </c>
      <c r="N2206" s="14">
        <f t="shared" si="3"/>
        <v>3500</v>
      </c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  <c r="Z2206" s="9"/>
      <c r="AA2206" s="9"/>
      <c r="AB2206" s="9"/>
      <c r="AC2206" s="9"/>
    </row>
    <row r="2207" ht="15.75" customHeight="1">
      <c r="A2207" s="10">
        <v>2206.0</v>
      </c>
      <c r="B2207" s="10" t="s">
        <v>15</v>
      </c>
      <c r="C2207" s="10" t="str">
        <f>VLOOKUP($E2207,'Определяем вид'!$A$2:$B$16,2,0)</f>
        <v>Услуга</v>
      </c>
      <c r="D2207" s="10" t="s">
        <v>16</v>
      </c>
      <c r="E2207" s="10" t="s">
        <v>21</v>
      </c>
      <c r="F2207" s="11">
        <v>45732.0</v>
      </c>
      <c r="G2207" s="12">
        <f t="shared" si="1"/>
        <v>3</v>
      </c>
      <c r="H2207" s="10"/>
      <c r="I2207" s="10" t="str">
        <f>IFNA(VLOOKUP($H2207,'Промокоды'!$A$2:$B$115,2,0),"")</f>
        <v/>
      </c>
      <c r="J2207" s="10" t="str">
        <f>IFNA(VLOOKUP($I2207,'Промокоды'!$E$2:$F$8,2,0),"")</f>
        <v/>
      </c>
      <c r="K2207" s="10" t="str">
        <f>IFNA(VLOOKUP($H2207,'Промокоды'!$A$2:$C$115,3,0),"")</f>
        <v/>
      </c>
      <c r="L2207" s="13">
        <f t="shared" si="2"/>
        <v>0</v>
      </c>
      <c r="M2207" s="14">
        <v>5500.0</v>
      </c>
      <c r="N2207" s="14">
        <f t="shared" si="3"/>
        <v>5500</v>
      </c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  <c r="Z2207" s="9"/>
      <c r="AA2207" s="9"/>
      <c r="AB2207" s="9"/>
      <c r="AC2207" s="9"/>
    </row>
    <row r="2208" ht="15.75" customHeight="1">
      <c r="A2208" s="10">
        <v>2207.0</v>
      </c>
      <c r="B2208" s="10" t="s">
        <v>15</v>
      </c>
      <c r="C2208" s="10" t="str">
        <f>VLOOKUP($E2208,'Определяем вид'!$A$2:$B$16,2,0)</f>
        <v>Услуга</v>
      </c>
      <c r="D2208" s="10" t="s">
        <v>19</v>
      </c>
      <c r="E2208" s="10" t="s">
        <v>18</v>
      </c>
      <c r="F2208" s="11">
        <v>45732.0</v>
      </c>
      <c r="G2208" s="12">
        <f t="shared" si="1"/>
        <v>3</v>
      </c>
      <c r="H2208" s="10"/>
      <c r="I2208" s="10" t="str">
        <f>IFNA(VLOOKUP($H2208,'Промокоды'!$A$2:$B$115,2,0),"")</f>
        <v/>
      </c>
      <c r="J2208" s="10" t="str">
        <f>IFNA(VLOOKUP($I2208,'Промокоды'!$E$2:$F$8,2,0),"")</f>
        <v/>
      </c>
      <c r="K2208" s="10" t="str">
        <f>IFNA(VLOOKUP($H2208,'Промокоды'!$A$2:$C$115,3,0),"")</f>
        <v/>
      </c>
      <c r="L2208" s="13">
        <f t="shared" si="2"/>
        <v>0</v>
      </c>
      <c r="M2208" s="14">
        <v>3500.0</v>
      </c>
      <c r="N2208" s="14">
        <f t="shared" si="3"/>
        <v>3500</v>
      </c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  <c r="Z2208" s="9"/>
      <c r="AA2208" s="9"/>
      <c r="AB2208" s="9"/>
      <c r="AC2208" s="9"/>
    </row>
    <row r="2209" ht="15.75" customHeight="1">
      <c r="A2209" s="10">
        <v>2208.0</v>
      </c>
      <c r="B2209" s="10" t="s">
        <v>15</v>
      </c>
      <c r="C2209" s="10" t="str">
        <f>VLOOKUP($E2209,'Определяем вид'!$A$2:$B$16,2,0)</f>
        <v>Услуга</v>
      </c>
      <c r="D2209" s="10" t="s">
        <v>16</v>
      </c>
      <c r="E2209" s="10" t="s">
        <v>17</v>
      </c>
      <c r="F2209" s="11">
        <v>45732.0</v>
      </c>
      <c r="G2209" s="12">
        <f t="shared" si="1"/>
        <v>3</v>
      </c>
      <c r="H2209" s="10"/>
      <c r="I2209" s="10" t="str">
        <f>IFNA(VLOOKUP($H2209,'Промокоды'!$A$2:$B$115,2,0),"")</f>
        <v/>
      </c>
      <c r="J2209" s="10" t="str">
        <f>IFNA(VLOOKUP($I2209,'Промокоды'!$E$2:$F$8,2,0),"")</f>
        <v/>
      </c>
      <c r="K2209" s="10" t="str">
        <f>IFNA(VLOOKUP($H2209,'Промокоды'!$A$2:$C$115,3,0),"")</f>
        <v/>
      </c>
      <c r="L2209" s="13">
        <f t="shared" si="2"/>
        <v>0</v>
      </c>
      <c r="M2209" s="14">
        <v>4500.0</v>
      </c>
      <c r="N2209" s="14">
        <f t="shared" si="3"/>
        <v>4500</v>
      </c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  <c r="Z2209" s="9"/>
      <c r="AA2209" s="9"/>
      <c r="AB2209" s="9"/>
      <c r="AC2209" s="9"/>
    </row>
    <row r="2210" ht="15.75" customHeight="1">
      <c r="A2210" s="10">
        <v>2209.0</v>
      </c>
      <c r="B2210" s="10" t="s">
        <v>15</v>
      </c>
      <c r="C2210" s="10" t="str">
        <f>VLOOKUP($E2210,'Определяем вид'!$A$2:$B$16,2,0)</f>
        <v>Услуга</v>
      </c>
      <c r="D2210" s="10" t="s">
        <v>16</v>
      </c>
      <c r="E2210" s="10" t="s">
        <v>17</v>
      </c>
      <c r="F2210" s="11">
        <v>45732.0</v>
      </c>
      <c r="G2210" s="12">
        <f t="shared" si="1"/>
        <v>3</v>
      </c>
      <c r="H2210" s="10"/>
      <c r="I2210" s="10" t="str">
        <f>IFNA(VLOOKUP($H2210,'Промокоды'!$A$2:$B$115,2,0),"")</f>
        <v/>
      </c>
      <c r="J2210" s="10" t="str">
        <f>IFNA(VLOOKUP($I2210,'Промокоды'!$E$2:$F$8,2,0),"")</f>
        <v/>
      </c>
      <c r="K2210" s="10" t="str">
        <f>IFNA(VLOOKUP($H2210,'Промокоды'!$A$2:$C$115,3,0),"")</f>
        <v/>
      </c>
      <c r="L2210" s="13">
        <f t="shared" si="2"/>
        <v>0</v>
      </c>
      <c r="M2210" s="14">
        <v>4500.0</v>
      </c>
      <c r="N2210" s="14">
        <f t="shared" si="3"/>
        <v>4500</v>
      </c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  <c r="Z2210" s="9"/>
      <c r="AA2210" s="9"/>
      <c r="AB2210" s="9"/>
      <c r="AC2210" s="9"/>
    </row>
    <row r="2211" ht="15.75" customHeight="1">
      <c r="A2211" s="10">
        <v>2210.0</v>
      </c>
      <c r="B2211" s="10" t="s">
        <v>15</v>
      </c>
      <c r="C2211" s="10" t="str">
        <f>VLOOKUP($E2211,'Определяем вид'!$A$2:$B$16,2,0)</f>
        <v>Услуга</v>
      </c>
      <c r="D2211" s="10" t="s">
        <v>16</v>
      </c>
      <c r="E2211" s="10" t="s">
        <v>21</v>
      </c>
      <c r="F2211" s="11">
        <v>45732.0</v>
      </c>
      <c r="G2211" s="12">
        <f t="shared" si="1"/>
        <v>3</v>
      </c>
      <c r="H2211" s="10"/>
      <c r="I2211" s="10" t="str">
        <f>IFNA(VLOOKUP($H2211,'Промокоды'!$A$2:$B$115,2,0),"")</f>
        <v/>
      </c>
      <c r="J2211" s="10" t="str">
        <f>IFNA(VLOOKUP($I2211,'Промокоды'!$E$2:$F$8,2,0),"")</f>
        <v/>
      </c>
      <c r="K2211" s="10" t="str">
        <f>IFNA(VLOOKUP($H2211,'Промокоды'!$A$2:$C$115,3,0),"")</f>
        <v/>
      </c>
      <c r="L2211" s="13">
        <f t="shared" si="2"/>
        <v>0</v>
      </c>
      <c r="M2211" s="14">
        <v>5500.0</v>
      </c>
      <c r="N2211" s="14">
        <f t="shared" si="3"/>
        <v>5500</v>
      </c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  <c r="Z2211" s="9"/>
      <c r="AA2211" s="9"/>
      <c r="AB2211" s="9"/>
      <c r="AC2211" s="9"/>
    </row>
    <row r="2212" ht="15.75" customHeight="1">
      <c r="A2212" s="10">
        <v>2211.0</v>
      </c>
      <c r="B2212" s="10" t="s">
        <v>15</v>
      </c>
      <c r="C2212" s="10" t="str">
        <f>VLOOKUP($E2212,'Определяем вид'!$A$2:$B$16,2,0)</f>
        <v>Услуга</v>
      </c>
      <c r="D2212" s="10" t="s">
        <v>16</v>
      </c>
      <c r="E2212" s="10" t="s">
        <v>18</v>
      </c>
      <c r="F2212" s="11">
        <v>45732.0</v>
      </c>
      <c r="G2212" s="12">
        <f t="shared" si="1"/>
        <v>3</v>
      </c>
      <c r="H2212" s="10"/>
      <c r="I2212" s="10" t="str">
        <f>IFNA(VLOOKUP($H2212,'Промокоды'!$A$2:$B$115,2,0),"")</f>
        <v/>
      </c>
      <c r="J2212" s="10" t="str">
        <f>IFNA(VLOOKUP($I2212,'Промокоды'!$E$2:$F$8,2,0),"")</f>
        <v/>
      </c>
      <c r="K2212" s="10" t="str">
        <f>IFNA(VLOOKUP($H2212,'Промокоды'!$A$2:$C$115,3,0),"")</f>
        <v/>
      </c>
      <c r="L2212" s="13">
        <f t="shared" si="2"/>
        <v>0</v>
      </c>
      <c r="M2212" s="14">
        <v>3500.0</v>
      </c>
      <c r="N2212" s="14">
        <f t="shared" si="3"/>
        <v>3500</v>
      </c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  <c r="Z2212" s="9"/>
      <c r="AA2212" s="9"/>
      <c r="AB2212" s="9"/>
      <c r="AC2212" s="9"/>
    </row>
    <row r="2213" ht="15.75" customHeight="1">
      <c r="A2213" s="10">
        <v>2212.0</v>
      </c>
      <c r="B2213" s="10" t="s">
        <v>25</v>
      </c>
      <c r="C2213" s="10" t="str">
        <f>VLOOKUP($E2213,'Определяем вид'!$A$2:$B$16,2,0)</f>
        <v>Товар</v>
      </c>
      <c r="D2213" s="10" t="s">
        <v>16</v>
      </c>
      <c r="E2213" s="10" t="s">
        <v>30</v>
      </c>
      <c r="F2213" s="11">
        <v>45732.0</v>
      </c>
      <c r="G2213" s="12">
        <f t="shared" si="1"/>
        <v>3</v>
      </c>
      <c r="H2213" s="10"/>
      <c r="I2213" s="10" t="str">
        <f>IFNA(VLOOKUP($H2213,'Промокоды'!$A$2:$B$115,2,0),"")</f>
        <v/>
      </c>
      <c r="J2213" s="10" t="str">
        <f>IFNA(VLOOKUP($I2213,'Промокоды'!$E$2:$F$8,2,0),"")</f>
        <v/>
      </c>
      <c r="K2213" s="10" t="str">
        <f>IFNA(VLOOKUP($H2213,'Промокоды'!$A$2:$C$115,3,0),"")</f>
        <v/>
      </c>
      <c r="L2213" s="13">
        <f t="shared" si="2"/>
        <v>0</v>
      </c>
      <c r="M2213" s="14">
        <v>300.0</v>
      </c>
      <c r="N2213" s="14">
        <f t="shared" si="3"/>
        <v>300</v>
      </c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  <c r="Z2213" s="9"/>
      <c r="AA2213" s="9"/>
      <c r="AB2213" s="9"/>
      <c r="AC2213" s="9"/>
    </row>
    <row r="2214" ht="15.75" customHeight="1">
      <c r="A2214" s="10">
        <v>2213.0</v>
      </c>
      <c r="B2214" s="10" t="s">
        <v>15</v>
      </c>
      <c r="C2214" s="10" t="str">
        <f>VLOOKUP($E2214,'Определяем вид'!$A$2:$B$16,2,0)</f>
        <v>Товар</v>
      </c>
      <c r="D2214" s="10" t="s">
        <v>16</v>
      </c>
      <c r="E2214" s="10" t="s">
        <v>20</v>
      </c>
      <c r="F2214" s="11">
        <v>45732.0</v>
      </c>
      <c r="G2214" s="12">
        <f t="shared" si="1"/>
        <v>3</v>
      </c>
      <c r="H2214" s="10"/>
      <c r="I2214" s="10" t="str">
        <f>IFNA(VLOOKUP($H2214,'Промокоды'!$A$2:$B$115,2,0),"")</f>
        <v/>
      </c>
      <c r="J2214" s="10" t="str">
        <f>IFNA(VLOOKUP($I2214,'Промокоды'!$E$2:$F$8,2,0),"")</f>
        <v/>
      </c>
      <c r="K2214" s="10" t="str">
        <f>IFNA(VLOOKUP($H2214,'Промокоды'!$A$2:$C$115,3,0),"")</f>
        <v/>
      </c>
      <c r="L2214" s="13">
        <f t="shared" si="2"/>
        <v>0</v>
      </c>
      <c r="M2214" s="14">
        <v>500.0</v>
      </c>
      <c r="N2214" s="14">
        <f t="shared" si="3"/>
        <v>500</v>
      </c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  <c r="Z2214" s="9"/>
      <c r="AA2214" s="9"/>
      <c r="AB2214" s="9"/>
      <c r="AC2214" s="9"/>
    </row>
    <row r="2215" ht="15.75" customHeight="1">
      <c r="A2215" s="10">
        <v>2214.0</v>
      </c>
      <c r="B2215" s="10" t="s">
        <v>15</v>
      </c>
      <c r="C2215" s="10" t="str">
        <f>VLOOKUP($E2215,'Определяем вид'!$A$2:$B$16,2,0)</f>
        <v>Услуга</v>
      </c>
      <c r="D2215" s="10" t="s">
        <v>16</v>
      </c>
      <c r="E2215" s="10" t="s">
        <v>18</v>
      </c>
      <c r="F2215" s="11">
        <v>45732.0</v>
      </c>
      <c r="G2215" s="12">
        <f t="shared" si="1"/>
        <v>3</v>
      </c>
      <c r="H2215" s="10"/>
      <c r="I2215" s="10" t="str">
        <f>IFNA(VLOOKUP($H2215,'Промокоды'!$A$2:$B$115,2,0),"")</f>
        <v/>
      </c>
      <c r="J2215" s="10" t="str">
        <f>IFNA(VLOOKUP($I2215,'Промокоды'!$E$2:$F$8,2,0),"")</f>
        <v/>
      </c>
      <c r="K2215" s="10" t="str">
        <f>IFNA(VLOOKUP($H2215,'Промокоды'!$A$2:$C$115,3,0),"")</f>
        <v/>
      </c>
      <c r="L2215" s="13">
        <f t="shared" si="2"/>
        <v>0</v>
      </c>
      <c r="M2215" s="14">
        <v>3500.0</v>
      </c>
      <c r="N2215" s="14">
        <f t="shared" si="3"/>
        <v>3500</v>
      </c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  <c r="AC2215" s="9"/>
    </row>
    <row r="2216" ht="15.75" customHeight="1">
      <c r="A2216" s="10">
        <v>2215.0</v>
      </c>
      <c r="B2216" s="10" t="s">
        <v>15</v>
      </c>
      <c r="C2216" s="10" t="str">
        <f>VLOOKUP($E2216,'Определяем вид'!$A$2:$B$16,2,0)</f>
        <v>Услуга</v>
      </c>
      <c r="D2216" s="10" t="s">
        <v>16</v>
      </c>
      <c r="E2216" s="10" t="s">
        <v>17</v>
      </c>
      <c r="F2216" s="11">
        <v>45732.0</v>
      </c>
      <c r="G2216" s="12">
        <f t="shared" si="1"/>
        <v>3</v>
      </c>
      <c r="H2216" s="10"/>
      <c r="I2216" s="10" t="str">
        <f>IFNA(VLOOKUP($H2216,'Промокоды'!$A$2:$B$115,2,0),"")</f>
        <v/>
      </c>
      <c r="J2216" s="10" t="str">
        <f>IFNA(VLOOKUP($I2216,'Промокоды'!$E$2:$F$8,2,0),"")</f>
        <v/>
      </c>
      <c r="K2216" s="10" t="str">
        <f>IFNA(VLOOKUP($H2216,'Промокоды'!$A$2:$C$115,3,0),"")</f>
        <v/>
      </c>
      <c r="L2216" s="13">
        <f t="shared" si="2"/>
        <v>0</v>
      </c>
      <c r="M2216" s="14">
        <v>4500.0</v>
      </c>
      <c r="N2216" s="14">
        <f t="shared" si="3"/>
        <v>4500</v>
      </c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  <c r="Z2216" s="9"/>
      <c r="AA2216" s="9"/>
      <c r="AB2216" s="9"/>
      <c r="AC2216" s="9"/>
    </row>
    <row r="2217" ht="15.75" customHeight="1">
      <c r="A2217" s="10">
        <v>2216.0</v>
      </c>
      <c r="B2217" s="10" t="s">
        <v>15</v>
      </c>
      <c r="C2217" s="10" t="str">
        <f>VLOOKUP($E2217,'Определяем вид'!$A$2:$B$16,2,0)</f>
        <v>Услуга</v>
      </c>
      <c r="D2217" s="10" t="s">
        <v>16</v>
      </c>
      <c r="E2217" s="10" t="s">
        <v>17</v>
      </c>
      <c r="F2217" s="11">
        <v>45732.0</v>
      </c>
      <c r="G2217" s="12">
        <f t="shared" si="1"/>
        <v>3</v>
      </c>
      <c r="H2217" s="10"/>
      <c r="I2217" s="10" t="str">
        <f>IFNA(VLOOKUP($H2217,'Промокоды'!$A$2:$B$115,2,0),"")</f>
        <v/>
      </c>
      <c r="J2217" s="10" t="str">
        <f>IFNA(VLOOKUP($I2217,'Промокоды'!$E$2:$F$8,2,0),"")</f>
        <v/>
      </c>
      <c r="K2217" s="10" t="str">
        <f>IFNA(VLOOKUP($H2217,'Промокоды'!$A$2:$C$115,3,0),"")</f>
        <v/>
      </c>
      <c r="L2217" s="13">
        <f t="shared" si="2"/>
        <v>0</v>
      </c>
      <c r="M2217" s="14">
        <v>4500.0</v>
      </c>
      <c r="N2217" s="14">
        <f t="shared" si="3"/>
        <v>4500</v>
      </c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  <c r="Z2217" s="9"/>
      <c r="AA2217" s="9"/>
      <c r="AB2217" s="9"/>
      <c r="AC2217" s="9"/>
    </row>
    <row r="2218" ht="15.75" customHeight="1">
      <c r="A2218" s="10">
        <v>2217.0</v>
      </c>
      <c r="B2218" s="10" t="s">
        <v>15</v>
      </c>
      <c r="C2218" s="10" t="str">
        <f>VLOOKUP($E2218,'Определяем вид'!$A$2:$B$16,2,0)</f>
        <v>Услуга</v>
      </c>
      <c r="D2218" s="10" t="s">
        <v>19</v>
      </c>
      <c r="E2218" s="10" t="s">
        <v>21</v>
      </c>
      <c r="F2218" s="11">
        <v>45732.0</v>
      </c>
      <c r="G2218" s="12">
        <f t="shared" si="1"/>
        <v>3</v>
      </c>
      <c r="H2218" s="10"/>
      <c r="I2218" s="10" t="str">
        <f>IFNA(VLOOKUP($H2218,'Промокоды'!$A$2:$B$115,2,0),"")</f>
        <v/>
      </c>
      <c r="J2218" s="10" t="str">
        <f>IFNA(VLOOKUP($I2218,'Промокоды'!$E$2:$F$8,2,0),"")</f>
        <v/>
      </c>
      <c r="K2218" s="10" t="str">
        <f>IFNA(VLOOKUP($H2218,'Промокоды'!$A$2:$C$115,3,0),"")</f>
        <v/>
      </c>
      <c r="L2218" s="13">
        <f t="shared" si="2"/>
        <v>0</v>
      </c>
      <c r="M2218" s="14">
        <v>5500.0</v>
      </c>
      <c r="N2218" s="14">
        <f t="shared" si="3"/>
        <v>5500</v>
      </c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  <c r="Z2218" s="9"/>
      <c r="AA2218" s="9"/>
      <c r="AB2218" s="9"/>
      <c r="AC2218" s="9"/>
    </row>
    <row r="2219" ht="15.75" customHeight="1">
      <c r="A2219" s="10">
        <v>2218.0</v>
      </c>
      <c r="B2219" s="10" t="s">
        <v>15</v>
      </c>
      <c r="C2219" s="10" t="str">
        <f>VLOOKUP($E2219,'Определяем вид'!$A$2:$B$16,2,0)</f>
        <v>Услуга</v>
      </c>
      <c r="D2219" s="10" t="s">
        <v>16</v>
      </c>
      <c r="E2219" s="10" t="s">
        <v>17</v>
      </c>
      <c r="F2219" s="11">
        <v>45733.0</v>
      </c>
      <c r="G2219" s="12">
        <f t="shared" si="1"/>
        <v>3</v>
      </c>
      <c r="H2219" s="10"/>
      <c r="I2219" s="10" t="str">
        <f>IFNA(VLOOKUP($H2219,'Промокоды'!$A$2:$B$115,2,0),"")</f>
        <v/>
      </c>
      <c r="J2219" s="10" t="str">
        <f>IFNA(VLOOKUP($I2219,'Промокоды'!$E$2:$F$8,2,0),"")</f>
        <v/>
      </c>
      <c r="K2219" s="10" t="str">
        <f>IFNA(VLOOKUP($H2219,'Промокоды'!$A$2:$C$115,3,0),"")</f>
        <v/>
      </c>
      <c r="L2219" s="13">
        <f t="shared" si="2"/>
        <v>0</v>
      </c>
      <c r="M2219" s="14">
        <v>4500.0</v>
      </c>
      <c r="N2219" s="14">
        <f t="shared" si="3"/>
        <v>4500</v>
      </c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  <c r="Z2219" s="9"/>
      <c r="AA2219" s="9"/>
      <c r="AB2219" s="9"/>
      <c r="AC2219" s="9"/>
    </row>
    <row r="2220" ht="15.75" customHeight="1">
      <c r="A2220" s="10">
        <v>2219.0</v>
      </c>
      <c r="B2220" s="10" t="s">
        <v>15</v>
      </c>
      <c r="C2220" s="10" t="str">
        <f>VLOOKUP($E2220,'Определяем вид'!$A$2:$B$16,2,0)</f>
        <v>Услуга</v>
      </c>
      <c r="D2220" s="10" t="s">
        <v>16</v>
      </c>
      <c r="E2220" s="10" t="s">
        <v>17</v>
      </c>
      <c r="F2220" s="11">
        <v>45733.0</v>
      </c>
      <c r="G2220" s="12">
        <f t="shared" si="1"/>
        <v>3</v>
      </c>
      <c r="H2220" s="10"/>
      <c r="I2220" s="10" t="str">
        <f>IFNA(VLOOKUP($H2220,'Промокоды'!$A$2:$B$115,2,0),"")</f>
        <v/>
      </c>
      <c r="J2220" s="10" t="str">
        <f>IFNA(VLOOKUP($I2220,'Промокоды'!$E$2:$F$8,2,0),"")</f>
        <v/>
      </c>
      <c r="K2220" s="10" t="str">
        <f>IFNA(VLOOKUP($H2220,'Промокоды'!$A$2:$C$115,3,0),"")</f>
        <v/>
      </c>
      <c r="L2220" s="13">
        <f t="shared" si="2"/>
        <v>0</v>
      </c>
      <c r="M2220" s="14">
        <v>4500.0</v>
      </c>
      <c r="N2220" s="14">
        <f t="shared" si="3"/>
        <v>4500</v>
      </c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  <c r="Z2220" s="9"/>
      <c r="AA2220" s="9"/>
      <c r="AB2220" s="9"/>
      <c r="AC2220" s="9"/>
    </row>
    <row r="2221" ht="15.75" customHeight="1">
      <c r="A2221" s="10">
        <v>2220.0</v>
      </c>
      <c r="B2221" s="10" t="s">
        <v>15</v>
      </c>
      <c r="C2221" s="10" t="str">
        <f>VLOOKUP($E2221,'Определяем вид'!$A$2:$B$16,2,0)</f>
        <v>Услуга</v>
      </c>
      <c r="D2221" s="10" t="s">
        <v>16</v>
      </c>
      <c r="E2221" s="10" t="s">
        <v>21</v>
      </c>
      <c r="F2221" s="11">
        <v>45733.0</v>
      </c>
      <c r="G2221" s="12">
        <f t="shared" si="1"/>
        <v>3</v>
      </c>
      <c r="H2221" s="10"/>
      <c r="I2221" s="10" t="str">
        <f>IFNA(VLOOKUP($H2221,'Промокоды'!$A$2:$B$115,2,0),"")</f>
        <v/>
      </c>
      <c r="J2221" s="10" t="str">
        <f>IFNA(VLOOKUP($I2221,'Промокоды'!$E$2:$F$8,2,0),"")</f>
        <v/>
      </c>
      <c r="K2221" s="10" t="str">
        <f>IFNA(VLOOKUP($H2221,'Промокоды'!$A$2:$C$115,3,0),"")</f>
        <v/>
      </c>
      <c r="L2221" s="13">
        <f t="shared" si="2"/>
        <v>0</v>
      </c>
      <c r="M2221" s="14">
        <v>5500.0</v>
      </c>
      <c r="N2221" s="14">
        <f t="shared" si="3"/>
        <v>5500</v>
      </c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  <c r="Z2221" s="9"/>
      <c r="AA2221" s="9"/>
      <c r="AB2221" s="9"/>
      <c r="AC2221" s="9"/>
    </row>
    <row r="2222" ht="15.75" customHeight="1">
      <c r="A2222" s="10">
        <v>2221.0</v>
      </c>
      <c r="B2222" s="10" t="s">
        <v>15</v>
      </c>
      <c r="C2222" s="10" t="str">
        <f>VLOOKUP($E2222,'Определяем вид'!$A$2:$B$16,2,0)</f>
        <v>Услуга</v>
      </c>
      <c r="D2222" s="10" t="s">
        <v>16</v>
      </c>
      <c r="E2222" s="10" t="s">
        <v>21</v>
      </c>
      <c r="F2222" s="11">
        <v>45733.0</v>
      </c>
      <c r="G2222" s="12">
        <f t="shared" si="1"/>
        <v>3</v>
      </c>
      <c r="H2222" s="10"/>
      <c r="I2222" s="10" t="str">
        <f>IFNA(VLOOKUP($H2222,'Промокоды'!$A$2:$B$115,2,0),"")</f>
        <v/>
      </c>
      <c r="J2222" s="10" t="str">
        <f>IFNA(VLOOKUP($I2222,'Промокоды'!$E$2:$F$8,2,0),"")</f>
        <v/>
      </c>
      <c r="K2222" s="10" t="str">
        <f>IFNA(VLOOKUP($H2222,'Промокоды'!$A$2:$C$115,3,0),"")</f>
        <v/>
      </c>
      <c r="L2222" s="13">
        <f t="shared" si="2"/>
        <v>0</v>
      </c>
      <c r="M2222" s="14">
        <v>5500.0</v>
      </c>
      <c r="N2222" s="14">
        <f t="shared" si="3"/>
        <v>5500</v>
      </c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  <c r="Z2222" s="9"/>
      <c r="AA2222" s="9"/>
      <c r="AB2222" s="9"/>
      <c r="AC2222" s="9"/>
    </row>
    <row r="2223" ht="15.75" customHeight="1">
      <c r="A2223" s="10">
        <v>2222.0</v>
      </c>
      <c r="B2223" s="10" t="s">
        <v>15</v>
      </c>
      <c r="C2223" s="10" t="str">
        <f>VLOOKUP($E2223,'Определяем вид'!$A$2:$B$16,2,0)</f>
        <v>Услуга</v>
      </c>
      <c r="D2223" s="10" t="s">
        <v>16</v>
      </c>
      <c r="E2223" s="10" t="s">
        <v>18</v>
      </c>
      <c r="F2223" s="11">
        <v>45733.0</v>
      </c>
      <c r="G2223" s="12">
        <f t="shared" si="1"/>
        <v>3</v>
      </c>
      <c r="H2223" s="10"/>
      <c r="I2223" s="10" t="str">
        <f>IFNA(VLOOKUP($H2223,'Промокоды'!$A$2:$B$115,2,0),"")</f>
        <v/>
      </c>
      <c r="J2223" s="10" t="str">
        <f>IFNA(VLOOKUP($I2223,'Промокоды'!$E$2:$F$8,2,0),"")</f>
        <v/>
      </c>
      <c r="K2223" s="10" t="str">
        <f>IFNA(VLOOKUP($H2223,'Промокоды'!$A$2:$C$115,3,0),"")</f>
        <v/>
      </c>
      <c r="L2223" s="13">
        <f t="shared" si="2"/>
        <v>0</v>
      </c>
      <c r="M2223" s="14">
        <v>3500.0</v>
      </c>
      <c r="N2223" s="14">
        <f t="shared" si="3"/>
        <v>3500</v>
      </c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  <c r="Z2223" s="9"/>
      <c r="AA2223" s="9"/>
      <c r="AB2223" s="9"/>
      <c r="AC2223" s="9"/>
    </row>
    <row r="2224" ht="15.75" customHeight="1">
      <c r="A2224" s="10">
        <v>2223.0</v>
      </c>
      <c r="B2224" s="10" t="s">
        <v>15</v>
      </c>
      <c r="C2224" s="10" t="str">
        <f>VLOOKUP($E2224,'Определяем вид'!$A$2:$B$16,2,0)</f>
        <v>Услуга</v>
      </c>
      <c r="D2224" s="10" t="s">
        <v>16</v>
      </c>
      <c r="E2224" s="10" t="s">
        <v>18</v>
      </c>
      <c r="F2224" s="11">
        <v>45733.0</v>
      </c>
      <c r="G2224" s="12">
        <f t="shared" si="1"/>
        <v>3</v>
      </c>
      <c r="H2224" s="10"/>
      <c r="I2224" s="10" t="str">
        <f>IFNA(VLOOKUP($H2224,'Промокоды'!$A$2:$B$115,2,0),"")</f>
        <v/>
      </c>
      <c r="J2224" s="10" t="str">
        <f>IFNA(VLOOKUP($I2224,'Промокоды'!$E$2:$F$8,2,0),"")</f>
        <v/>
      </c>
      <c r="K2224" s="10" t="str">
        <f>IFNA(VLOOKUP($H2224,'Промокоды'!$A$2:$C$115,3,0),"")</f>
        <v/>
      </c>
      <c r="L2224" s="13">
        <f t="shared" si="2"/>
        <v>0</v>
      </c>
      <c r="M2224" s="14">
        <v>3500.0</v>
      </c>
      <c r="N2224" s="14">
        <f t="shared" si="3"/>
        <v>3500</v>
      </c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  <c r="Z2224" s="9"/>
      <c r="AA2224" s="9"/>
      <c r="AB2224" s="9"/>
      <c r="AC2224" s="9"/>
    </row>
    <row r="2225" ht="15.75" customHeight="1">
      <c r="A2225" s="10">
        <v>2224.0</v>
      </c>
      <c r="B2225" s="10" t="s">
        <v>15</v>
      </c>
      <c r="C2225" s="10" t="str">
        <f>VLOOKUP($E2225,'Определяем вид'!$A$2:$B$16,2,0)</f>
        <v>Услуга</v>
      </c>
      <c r="D2225" s="10" t="s">
        <v>16</v>
      </c>
      <c r="E2225" s="10" t="s">
        <v>21</v>
      </c>
      <c r="F2225" s="11">
        <v>45733.0</v>
      </c>
      <c r="G2225" s="12">
        <f t="shared" si="1"/>
        <v>3</v>
      </c>
      <c r="H2225" s="10"/>
      <c r="I2225" s="10" t="str">
        <f>IFNA(VLOOKUP($H2225,'Промокоды'!$A$2:$B$115,2,0),"")</f>
        <v/>
      </c>
      <c r="J2225" s="10" t="str">
        <f>IFNA(VLOOKUP($I2225,'Промокоды'!$E$2:$F$8,2,0),"")</f>
        <v/>
      </c>
      <c r="K2225" s="10" t="str">
        <f>IFNA(VLOOKUP($H2225,'Промокоды'!$A$2:$C$115,3,0),"")</f>
        <v/>
      </c>
      <c r="L2225" s="13">
        <f t="shared" si="2"/>
        <v>0</v>
      </c>
      <c r="M2225" s="14">
        <v>5500.0</v>
      </c>
      <c r="N2225" s="14">
        <f t="shared" si="3"/>
        <v>5500</v>
      </c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  <c r="Z2225" s="9"/>
      <c r="AA2225" s="9"/>
      <c r="AB2225" s="9"/>
      <c r="AC2225" s="9"/>
    </row>
    <row r="2226" ht="15.75" customHeight="1">
      <c r="A2226" s="10">
        <v>2225.0</v>
      </c>
      <c r="B2226" s="10" t="s">
        <v>15</v>
      </c>
      <c r="C2226" s="10" t="str">
        <f>VLOOKUP($E2226,'Определяем вид'!$A$2:$B$16,2,0)</f>
        <v>Услуга</v>
      </c>
      <c r="D2226" s="10" t="s">
        <v>16</v>
      </c>
      <c r="E2226" s="10" t="s">
        <v>17</v>
      </c>
      <c r="F2226" s="11">
        <v>45733.0</v>
      </c>
      <c r="G2226" s="12">
        <f t="shared" si="1"/>
        <v>3</v>
      </c>
      <c r="H2226" s="10"/>
      <c r="I2226" s="10" t="str">
        <f>IFNA(VLOOKUP($H2226,'Промокоды'!$A$2:$B$115,2,0),"")</f>
        <v/>
      </c>
      <c r="J2226" s="10" t="str">
        <f>IFNA(VLOOKUP($I2226,'Промокоды'!$E$2:$F$8,2,0),"")</f>
        <v/>
      </c>
      <c r="K2226" s="10" t="str">
        <f>IFNA(VLOOKUP($H2226,'Промокоды'!$A$2:$C$115,3,0),"")</f>
        <v/>
      </c>
      <c r="L2226" s="13">
        <f t="shared" si="2"/>
        <v>0</v>
      </c>
      <c r="M2226" s="14">
        <v>4500.0</v>
      </c>
      <c r="N2226" s="14">
        <f t="shared" si="3"/>
        <v>4500</v>
      </c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  <c r="Z2226" s="9"/>
      <c r="AA2226" s="9"/>
      <c r="AB2226" s="9"/>
      <c r="AC2226" s="9"/>
    </row>
    <row r="2227" ht="15.75" customHeight="1">
      <c r="A2227" s="10">
        <v>2226.0</v>
      </c>
      <c r="B2227" s="10" t="s">
        <v>25</v>
      </c>
      <c r="C2227" s="10" t="str">
        <f>VLOOKUP($E2227,'Определяем вид'!$A$2:$B$16,2,0)</f>
        <v>Товар</v>
      </c>
      <c r="D2227" s="10" t="s">
        <v>16</v>
      </c>
      <c r="E2227" s="10" t="s">
        <v>30</v>
      </c>
      <c r="F2227" s="11">
        <v>45733.0</v>
      </c>
      <c r="G2227" s="12">
        <f t="shared" si="1"/>
        <v>3</v>
      </c>
      <c r="H2227" s="10"/>
      <c r="I2227" s="10" t="str">
        <f>IFNA(VLOOKUP($H2227,'Промокоды'!$A$2:$B$115,2,0),"")</f>
        <v/>
      </c>
      <c r="J2227" s="10" t="str">
        <f>IFNA(VLOOKUP($I2227,'Промокоды'!$E$2:$F$8,2,0),"")</f>
        <v/>
      </c>
      <c r="K2227" s="10" t="str">
        <f>IFNA(VLOOKUP($H2227,'Промокоды'!$A$2:$C$115,3,0),"")</f>
        <v/>
      </c>
      <c r="L2227" s="13">
        <f t="shared" si="2"/>
        <v>0</v>
      </c>
      <c r="M2227" s="14">
        <v>300.0</v>
      </c>
      <c r="N2227" s="14">
        <f t="shared" si="3"/>
        <v>300</v>
      </c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  <c r="Z2227" s="9"/>
      <c r="AA2227" s="9"/>
      <c r="AB2227" s="9"/>
      <c r="AC2227" s="9"/>
    </row>
    <row r="2228" ht="15.75" customHeight="1">
      <c r="A2228" s="10">
        <v>2227.0</v>
      </c>
      <c r="B2228" s="10" t="s">
        <v>25</v>
      </c>
      <c r="C2228" s="10" t="str">
        <f>VLOOKUP($E2228,'Определяем вид'!$A$2:$B$16,2,0)</f>
        <v>Товар</v>
      </c>
      <c r="D2228" s="10" t="s">
        <v>19</v>
      </c>
      <c r="E2228" s="10" t="s">
        <v>35</v>
      </c>
      <c r="F2228" s="11">
        <v>45733.0</v>
      </c>
      <c r="G2228" s="12">
        <f t="shared" si="1"/>
        <v>3</v>
      </c>
      <c r="H2228" s="10"/>
      <c r="I2228" s="10" t="str">
        <f>IFNA(VLOOKUP($H2228,'Промокоды'!$A$2:$B$115,2,0),"")</f>
        <v/>
      </c>
      <c r="J2228" s="10" t="str">
        <f>IFNA(VLOOKUP($I2228,'Промокоды'!$E$2:$F$8,2,0),"")</f>
        <v/>
      </c>
      <c r="K2228" s="10" t="str">
        <f>IFNA(VLOOKUP($H2228,'Промокоды'!$A$2:$C$115,3,0),"")</f>
        <v/>
      </c>
      <c r="L2228" s="13">
        <f t="shared" si="2"/>
        <v>0</v>
      </c>
      <c r="M2228" s="14">
        <v>500.0</v>
      </c>
      <c r="N2228" s="14">
        <f t="shared" si="3"/>
        <v>500</v>
      </c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  <c r="Z2228" s="9"/>
      <c r="AA2228" s="9"/>
      <c r="AB2228" s="9"/>
      <c r="AC2228" s="9"/>
    </row>
    <row r="2229" ht="15.75" customHeight="1">
      <c r="A2229" s="10">
        <v>2228.0</v>
      </c>
      <c r="B2229" s="10" t="s">
        <v>15</v>
      </c>
      <c r="C2229" s="10" t="str">
        <f>VLOOKUP($E2229,'Определяем вид'!$A$2:$B$16,2,0)</f>
        <v>Услуга</v>
      </c>
      <c r="D2229" s="10" t="s">
        <v>16</v>
      </c>
      <c r="E2229" s="10" t="s">
        <v>17</v>
      </c>
      <c r="F2229" s="11">
        <v>45733.0</v>
      </c>
      <c r="G2229" s="12">
        <f t="shared" si="1"/>
        <v>3</v>
      </c>
      <c r="H2229" s="10"/>
      <c r="I2229" s="10" t="str">
        <f>IFNA(VLOOKUP($H2229,'Промокоды'!$A$2:$B$115,2,0),"")</f>
        <v/>
      </c>
      <c r="J2229" s="10" t="str">
        <f>IFNA(VLOOKUP($I2229,'Промокоды'!$E$2:$F$8,2,0),"")</f>
        <v/>
      </c>
      <c r="K2229" s="10" t="str">
        <f>IFNA(VLOOKUP($H2229,'Промокоды'!$A$2:$C$115,3,0),"")</f>
        <v/>
      </c>
      <c r="L2229" s="13">
        <f t="shared" si="2"/>
        <v>0</v>
      </c>
      <c r="M2229" s="14">
        <v>4500.0</v>
      </c>
      <c r="N2229" s="14">
        <f t="shared" si="3"/>
        <v>4500</v>
      </c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  <c r="Z2229" s="9"/>
      <c r="AA2229" s="9"/>
      <c r="AB2229" s="9"/>
      <c r="AC2229" s="9"/>
    </row>
    <row r="2230" ht="15.75" customHeight="1">
      <c r="A2230" s="10">
        <v>2229.0</v>
      </c>
      <c r="B2230" s="10" t="s">
        <v>15</v>
      </c>
      <c r="C2230" s="10" t="str">
        <f>VLOOKUP($E2230,'Определяем вид'!$A$2:$B$16,2,0)</f>
        <v>Услуга</v>
      </c>
      <c r="D2230" s="10" t="s">
        <v>19</v>
      </c>
      <c r="E2230" s="10" t="s">
        <v>21</v>
      </c>
      <c r="F2230" s="11">
        <v>45733.0</v>
      </c>
      <c r="G2230" s="12">
        <f t="shared" si="1"/>
        <v>3</v>
      </c>
      <c r="H2230" s="10"/>
      <c r="I2230" s="10" t="str">
        <f>IFNA(VLOOKUP($H2230,'Промокоды'!$A$2:$B$115,2,0),"")</f>
        <v/>
      </c>
      <c r="J2230" s="10" t="str">
        <f>IFNA(VLOOKUP($I2230,'Промокоды'!$E$2:$F$8,2,0),"")</f>
        <v/>
      </c>
      <c r="K2230" s="10" t="str">
        <f>IFNA(VLOOKUP($H2230,'Промокоды'!$A$2:$C$115,3,0),"")</f>
        <v/>
      </c>
      <c r="L2230" s="13">
        <f t="shared" si="2"/>
        <v>0</v>
      </c>
      <c r="M2230" s="14">
        <v>5500.0</v>
      </c>
      <c r="N2230" s="14">
        <f t="shared" si="3"/>
        <v>5500</v>
      </c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  <c r="Z2230" s="9"/>
      <c r="AA2230" s="9"/>
      <c r="AB2230" s="9"/>
      <c r="AC2230" s="9"/>
    </row>
    <row r="2231" ht="15.75" customHeight="1">
      <c r="A2231" s="10">
        <v>2230.0</v>
      </c>
      <c r="B2231" s="10" t="s">
        <v>15</v>
      </c>
      <c r="C2231" s="10" t="str">
        <f>VLOOKUP($E2231,'Определяем вид'!$A$2:$B$16,2,0)</f>
        <v>Услуга</v>
      </c>
      <c r="D2231" s="10" t="s">
        <v>16</v>
      </c>
      <c r="E2231" s="10" t="s">
        <v>17</v>
      </c>
      <c r="F2231" s="11">
        <v>45733.0</v>
      </c>
      <c r="G2231" s="12">
        <f t="shared" si="1"/>
        <v>3</v>
      </c>
      <c r="H2231" s="10" t="s">
        <v>49</v>
      </c>
      <c r="I2231" s="10">
        <f>IFNA(VLOOKUP($H2231,'Промокоды'!$A$2:$B$115,2,0),"")</f>
        <v>2</v>
      </c>
      <c r="J2231" s="10" t="str">
        <f>IFNA(VLOOKUP($I2231,'Промокоды'!$E$2:$F$8,2,0),"")</f>
        <v>Поисковые запросы в Гугле</v>
      </c>
      <c r="K2231" s="10">
        <f>IFNA(VLOOKUP($H2231,'Промокоды'!$A$2:$C$115,3,0),"")</f>
        <v>0.1</v>
      </c>
      <c r="L2231" s="13">
        <f t="shared" si="2"/>
        <v>450</v>
      </c>
      <c r="M2231" s="14">
        <v>4500.0</v>
      </c>
      <c r="N2231" s="14">
        <f t="shared" si="3"/>
        <v>4050</v>
      </c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  <c r="Z2231" s="9"/>
      <c r="AA2231" s="9"/>
      <c r="AB2231" s="9"/>
      <c r="AC2231" s="9"/>
    </row>
    <row r="2232" ht="15.75" customHeight="1">
      <c r="A2232" s="10">
        <v>2231.0</v>
      </c>
      <c r="B2232" s="10" t="s">
        <v>15</v>
      </c>
      <c r="C2232" s="10" t="str">
        <f>VLOOKUP($E2232,'Определяем вид'!$A$2:$B$16,2,0)</f>
        <v>Товар</v>
      </c>
      <c r="D2232" s="10" t="s">
        <v>16</v>
      </c>
      <c r="E2232" s="10" t="s">
        <v>23</v>
      </c>
      <c r="F2232" s="11">
        <v>45733.0</v>
      </c>
      <c r="G2232" s="12">
        <f t="shared" si="1"/>
        <v>3</v>
      </c>
      <c r="H2232" s="10"/>
      <c r="I2232" s="10" t="str">
        <f>IFNA(VLOOKUP($H2232,'Промокоды'!$A$2:$B$115,2,0),"")</f>
        <v/>
      </c>
      <c r="J2232" s="10" t="str">
        <f>IFNA(VLOOKUP($I2232,'Промокоды'!$E$2:$F$8,2,0),"")</f>
        <v/>
      </c>
      <c r="K2232" s="10" t="str">
        <f>IFNA(VLOOKUP($H2232,'Промокоды'!$A$2:$C$115,3,0),"")</f>
        <v/>
      </c>
      <c r="L2232" s="13">
        <f t="shared" si="2"/>
        <v>0</v>
      </c>
      <c r="M2232" s="14">
        <v>1000.0</v>
      </c>
      <c r="N2232" s="14">
        <f t="shared" si="3"/>
        <v>1000</v>
      </c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  <c r="Z2232" s="9"/>
      <c r="AA2232" s="9"/>
      <c r="AB2232" s="9"/>
      <c r="AC2232" s="9"/>
    </row>
    <row r="2233" ht="15.75" customHeight="1">
      <c r="A2233" s="10">
        <v>2232.0</v>
      </c>
      <c r="B2233" s="10" t="s">
        <v>15</v>
      </c>
      <c r="C2233" s="10" t="str">
        <f>VLOOKUP($E2233,'Определяем вид'!$A$2:$B$16,2,0)</f>
        <v>Товар</v>
      </c>
      <c r="D2233" s="10" t="s">
        <v>19</v>
      </c>
      <c r="E2233" s="10" t="s">
        <v>28</v>
      </c>
      <c r="F2233" s="11">
        <v>45733.0</v>
      </c>
      <c r="G2233" s="12">
        <f t="shared" si="1"/>
        <v>3</v>
      </c>
      <c r="H2233" s="10"/>
      <c r="I2233" s="10" t="str">
        <f>IFNA(VLOOKUP($H2233,'Промокоды'!$A$2:$B$115,2,0),"")</f>
        <v/>
      </c>
      <c r="J2233" s="10" t="str">
        <f>IFNA(VLOOKUP($I2233,'Промокоды'!$E$2:$F$8,2,0),"")</f>
        <v/>
      </c>
      <c r="K2233" s="10" t="str">
        <f>IFNA(VLOOKUP($H2233,'Промокоды'!$A$2:$C$115,3,0),"")</f>
        <v/>
      </c>
      <c r="L2233" s="13">
        <f t="shared" si="2"/>
        <v>0</v>
      </c>
      <c r="M2233" s="14">
        <v>300.0</v>
      </c>
      <c r="N2233" s="14">
        <f t="shared" si="3"/>
        <v>300</v>
      </c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  <c r="Z2233" s="9"/>
      <c r="AA2233" s="9"/>
      <c r="AB2233" s="9"/>
      <c r="AC2233" s="9"/>
    </row>
    <row r="2234" ht="15.75" customHeight="1">
      <c r="A2234" s="10">
        <v>2233.0</v>
      </c>
      <c r="B2234" s="10" t="s">
        <v>15</v>
      </c>
      <c r="C2234" s="10" t="str">
        <f>VLOOKUP($E2234,'Определяем вид'!$A$2:$B$16,2,0)</f>
        <v>Услуга</v>
      </c>
      <c r="D2234" s="10" t="s">
        <v>16</v>
      </c>
      <c r="E2234" s="10" t="s">
        <v>17</v>
      </c>
      <c r="F2234" s="11">
        <v>45733.0</v>
      </c>
      <c r="G2234" s="12">
        <f t="shared" si="1"/>
        <v>3</v>
      </c>
      <c r="H2234" s="10"/>
      <c r="I2234" s="10" t="str">
        <f>IFNA(VLOOKUP($H2234,'Промокоды'!$A$2:$B$115,2,0),"")</f>
        <v/>
      </c>
      <c r="J2234" s="10" t="str">
        <f>IFNA(VLOOKUP($I2234,'Промокоды'!$E$2:$F$8,2,0),"")</f>
        <v/>
      </c>
      <c r="K2234" s="10" t="str">
        <f>IFNA(VLOOKUP($H2234,'Промокоды'!$A$2:$C$115,3,0),"")</f>
        <v/>
      </c>
      <c r="L2234" s="13">
        <f t="shared" si="2"/>
        <v>0</v>
      </c>
      <c r="M2234" s="14">
        <v>4500.0</v>
      </c>
      <c r="N2234" s="14">
        <f t="shared" si="3"/>
        <v>4500</v>
      </c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  <c r="Z2234" s="9"/>
      <c r="AA2234" s="9"/>
      <c r="AB2234" s="9"/>
      <c r="AC2234" s="9"/>
    </row>
    <row r="2235" ht="15.75" customHeight="1">
      <c r="A2235" s="10">
        <v>2234.0</v>
      </c>
      <c r="B2235" s="10" t="s">
        <v>15</v>
      </c>
      <c r="C2235" s="10" t="str">
        <f>VLOOKUP($E2235,'Определяем вид'!$A$2:$B$16,2,0)</f>
        <v>Услуга</v>
      </c>
      <c r="D2235" s="10" t="s">
        <v>16</v>
      </c>
      <c r="E2235" s="10" t="s">
        <v>17</v>
      </c>
      <c r="F2235" s="11">
        <v>45733.0</v>
      </c>
      <c r="G2235" s="12">
        <f t="shared" si="1"/>
        <v>3</v>
      </c>
      <c r="H2235" s="10"/>
      <c r="I2235" s="10" t="str">
        <f>IFNA(VLOOKUP($H2235,'Промокоды'!$A$2:$B$115,2,0),"")</f>
        <v/>
      </c>
      <c r="J2235" s="10" t="str">
        <f>IFNA(VLOOKUP($I2235,'Промокоды'!$E$2:$F$8,2,0),"")</f>
        <v/>
      </c>
      <c r="K2235" s="10" t="str">
        <f>IFNA(VLOOKUP($H2235,'Промокоды'!$A$2:$C$115,3,0),"")</f>
        <v/>
      </c>
      <c r="L2235" s="13">
        <f t="shared" si="2"/>
        <v>0</v>
      </c>
      <c r="M2235" s="14">
        <v>4500.0</v>
      </c>
      <c r="N2235" s="14">
        <f t="shared" si="3"/>
        <v>4500</v>
      </c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  <c r="Z2235" s="9"/>
      <c r="AA2235" s="9"/>
      <c r="AB2235" s="9"/>
      <c r="AC2235" s="9"/>
    </row>
    <row r="2236" ht="15.75" customHeight="1">
      <c r="A2236" s="10">
        <v>2235.0</v>
      </c>
      <c r="B2236" s="10" t="s">
        <v>15</v>
      </c>
      <c r="C2236" s="10" t="str">
        <f>VLOOKUP($E2236,'Определяем вид'!$A$2:$B$16,2,0)</f>
        <v>Товар</v>
      </c>
      <c r="D2236" s="10" t="s">
        <v>19</v>
      </c>
      <c r="E2236" s="10" t="s">
        <v>20</v>
      </c>
      <c r="F2236" s="11">
        <v>45733.0</v>
      </c>
      <c r="G2236" s="12">
        <f t="shared" si="1"/>
        <v>3</v>
      </c>
      <c r="H2236" s="10"/>
      <c r="I2236" s="10" t="str">
        <f>IFNA(VLOOKUP($H2236,'Промокоды'!$A$2:$B$115,2,0),"")</f>
        <v/>
      </c>
      <c r="J2236" s="10" t="str">
        <f>IFNA(VLOOKUP($I2236,'Промокоды'!$E$2:$F$8,2,0),"")</f>
        <v/>
      </c>
      <c r="K2236" s="10" t="str">
        <f>IFNA(VLOOKUP($H2236,'Промокоды'!$A$2:$C$115,3,0),"")</f>
        <v/>
      </c>
      <c r="L2236" s="13">
        <f t="shared" si="2"/>
        <v>0</v>
      </c>
      <c r="M2236" s="14">
        <v>500.0</v>
      </c>
      <c r="N2236" s="14">
        <f t="shared" si="3"/>
        <v>500</v>
      </c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  <c r="Z2236" s="9"/>
      <c r="AA2236" s="9"/>
      <c r="AB2236" s="9"/>
      <c r="AC2236" s="9"/>
    </row>
    <row r="2237" ht="15.75" customHeight="1">
      <c r="A2237" s="10">
        <v>2236.0</v>
      </c>
      <c r="B2237" s="10" t="s">
        <v>15</v>
      </c>
      <c r="C2237" s="10" t="str">
        <f>VLOOKUP($E2237,'Определяем вид'!$A$2:$B$16,2,0)</f>
        <v>Услуга</v>
      </c>
      <c r="D2237" s="10" t="s">
        <v>16</v>
      </c>
      <c r="E2237" s="10" t="s">
        <v>18</v>
      </c>
      <c r="F2237" s="11">
        <v>45733.0</v>
      </c>
      <c r="G2237" s="12">
        <f t="shared" si="1"/>
        <v>3</v>
      </c>
      <c r="H2237" s="10"/>
      <c r="I2237" s="10" t="str">
        <f>IFNA(VLOOKUP($H2237,'Промокоды'!$A$2:$B$115,2,0),"")</f>
        <v/>
      </c>
      <c r="J2237" s="10" t="str">
        <f>IFNA(VLOOKUP($I2237,'Промокоды'!$E$2:$F$8,2,0),"")</f>
        <v/>
      </c>
      <c r="K2237" s="10" t="str">
        <f>IFNA(VLOOKUP($H2237,'Промокоды'!$A$2:$C$115,3,0),"")</f>
        <v/>
      </c>
      <c r="L2237" s="13">
        <f t="shared" si="2"/>
        <v>0</v>
      </c>
      <c r="M2237" s="14">
        <v>3500.0</v>
      </c>
      <c r="N2237" s="14">
        <f t="shared" si="3"/>
        <v>3500</v>
      </c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  <c r="Z2237" s="9"/>
      <c r="AA2237" s="9"/>
      <c r="AB2237" s="9"/>
      <c r="AC2237" s="9"/>
    </row>
    <row r="2238" ht="15.75" customHeight="1">
      <c r="A2238" s="10">
        <v>2237.0</v>
      </c>
      <c r="B2238" s="10" t="s">
        <v>15</v>
      </c>
      <c r="C2238" s="10" t="str">
        <f>VLOOKUP($E2238,'Определяем вид'!$A$2:$B$16,2,0)</f>
        <v>Товар</v>
      </c>
      <c r="D2238" s="10" t="s">
        <v>16</v>
      </c>
      <c r="E2238" s="10" t="s">
        <v>23</v>
      </c>
      <c r="F2238" s="11">
        <v>45733.0</v>
      </c>
      <c r="G2238" s="12">
        <f t="shared" si="1"/>
        <v>3</v>
      </c>
      <c r="H2238" s="10"/>
      <c r="I2238" s="10" t="str">
        <f>IFNA(VLOOKUP($H2238,'Промокоды'!$A$2:$B$115,2,0),"")</f>
        <v/>
      </c>
      <c r="J2238" s="10" t="str">
        <f>IFNA(VLOOKUP($I2238,'Промокоды'!$E$2:$F$8,2,0),"")</f>
        <v/>
      </c>
      <c r="K2238" s="10" t="str">
        <f>IFNA(VLOOKUP($H2238,'Промокоды'!$A$2:$C$115,3,0),"")</f>
        <v/>
      </c>
      <c r="L2238" s="13">
        <f t="shared" si="2"/>
        <v>0</v>
      </c>
      <c r="M2238" s="14">
        <v>1000.0</v>
      </c>
      <c r="N2238" s="14">
        <f t="shared" si="3"/>
        <v>1000</v>
      </c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  <c r="Z2238" s="9"/>
      <c r="AA2238" s="9"/>
      <c r="AB2238" s="9"/>
      <c r="AC2238" s="9"/>
    </row>
    <row r="2239" ht="15.75" customHeight="1">
      <c r="A2239" s="10">
        <v>2238.0</v>
      </c>
      <c r="B2239" s="10" t="s">
        <v>25</v>
      </c>
      <c r="C2239" s="10" t="str">
        <f>VLOOKUP($E2239,'Определяем вид'!$A$2:$B$16,2,0)</f>
        <v>Товар</v>
      </c>
      <c r="D2239" s="10" t="s">
        <v>16</v>
      </c>
      <c r="E2239" s="10" t="s">
        <v>35</v>
      </c>
      <c r="F2239" s="11">
        <v>45733.0</v>
      </c>
      <c r="G2239" s="12">
        <f t="shared" si="1"/>
        <v>3</v>
      </c>
      <c r="H2239" s="10"/>
      <c r="I2239" s="10" t="str">
        <f>IFNA(VLOOKUP($H2239,'Промокоды'!$A$2:$B$115,2,0),"")</f>
        <v/>
      </c>
      <c r="J2239" s="10" t="str">
        <f>IFNA(VLOOKUP($I2239,'Промокоды'!$E$2:$F$8,2,0),"")</f>
        <v/>
      </c>
      <c r="K2239" s="10" t="str">
        <f>IFNA(VLOOKUP($H2239,'Промокоды'!$A$2:$C$115,3,0),"")</f>
        <v/>
      </c>
      <c r="L2239" s="13">
        <f t="shared" si="2"/>
        <v>0</v>
      </c>
      <c r="M2239" s="14">
        <v>500.0</v>
      </c>
      <c r="N2239" s="14">
        <f t="shared" si="3"/>
        <v>500</v>
      </c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  <c r="Z2239" s="9"/>
      <c r="AA2239" s="9"/>
      <c r="AB2239" s="9"/>
      <c r="AC2239" s="9"/>
    </row>
    <row r="2240" ht="15.75" customHeight="1">
      <c r="A2240" s="10">
        <v>2239.0</v>
      </c>
      <c r="B2240" s="10" t="s">
        <v>15</v>
      </c>
      <c r="C2240" s="10" t="str">
        <f>VLOOKUP($E2240,'Определяем вид'!$A$2:$B$16,2,0)</f>
        <v>Услуга</v>
      </c>
      <c r="D2240" s="10" t="s">
        <v>16</v>
      </c>
      <c r="E2240" s="10" t="s">
        <v>17</v>
      </c>
      <c r="F2240" s="11">
        <v>45733.0</v>
      </c>
      <c r="G2240" s="12">
        <f t="shared" si="1"/>
        <v>3</v>
      </c>
      <c r="H2240" s="10"/>
      <c r="I2240" s="10" t="str">
        <f>IFNA(VLOOKUP($H2240,'Промокоды'!$A$2:$B$115,2,0),"")</f>
        <v/>
      </c>
      <c r="J2240" s="10" t="str">
        <f>IFNA(VLOOKUP($I2240,'Промокоды'!$E$2:$F$8,2,0),"")</f>
        <v/>
      </c>
      <c r="K2240" s="10" t="str">
        <f>IFNA(VLOOKUP($H2240,'Промокоды'!$A$2:$C$115,3,0),"")</f>
        <v/>
      </c>
      <c r="L2240" s="13">
        <f t="shared" si="2"/>
        <v>0</v>
      </c>
      <c r="M2240" s="14">
        <v>4500.0</v>
      </c>
      <c r="N2240" s="14">
        <f t="shared" si="3"/>
        <v>4500</v>
      </c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  <c r="Z2240" s="9"/>
      <c r="AA2240" s="9"/>
      <c r="AB2240" s="9"/>
      <c r="AC2240" s="9"/>
    </row>
    <row r="2241" ht="15.75" customHeight="1">
      <c r="A2241" s="10">
        <v>2240.0</v>
      </c>
      <c r="B2241" s="10" t="s">
        <v>15</v>
      </c>
      <c r="C2241" s="10" t="str">
        <f>VLOOKUP($E2241,'Определяем вид'!$A$2:$B$16,2,0)</f>
        <v>Услуга</v>
      </c>
      <c r="D2241" s="10" t="s">
        <v>19</v>
      </c>
      <c r="E2241" s="10" t="s">
        <v>17</v>
      </c>
      <c r="F2241" s="11">
        <v>45733.0</v>
      </c>
      <c r="G2241" s="12">
        <f t="shared" si="1"/>
        <v>3</v>
      </c>
      <c r="H2241" s="10"/>
      <c r="I2241" s="10" t="str">
        <f>IFNA(VLOOKUP($H2241,'Промокоды'!$A$2:$B$115,2,0),"")</f>
        <v/>
      </c>
      <c r="J2241" s="10" t="str">
        <f>IFNA(VLOOKUP($I2241,'Промокоды'!$E$2:$F$8,2,0),"")</f>
        <v/>
      </c>
      <c r="K2241" s="10" t="str">
        <f>IFNA(VLOOKUP($H2241,'Промокоды'!$A$2:$C$115,3,0),"")</f>
        <v/>
      </c>
      <c r="L2241" s="13">
        <f t="shared" si="2"/>
        <v>0</v>
      </c>
      <c r="M2241" s="14">
        <v>4500.0</v>
      </c>
      <c r="N2241" s="14">
        <f t="shared" si="3"/>
        <v>4500</v>
      </c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  <c r="Z2241" s="9"/>
      <c r="AA2241" s="9"/>
      <c r="AB2241" s="9"/>
      <c r="AC2241" s="9"/>
    </row>
    <row r="2242" ht="15.75" customHeight="1">
      <c r="A2242" s="10">
        <v>2241.0</v>
      </c>
      <c r="B2242" s="10" t="s">
        <v>15</v>
      </c>
      <c r="C2242" s="10" t="str">
        <f>VLOOKUP($E2242,'Определяем вид'!$A$2:$B$16,2,0)</f>
        <v>Услуга</v>
      </c>
      <c r="D2242" s="10" t="s">
        <v>19</v>
      </c>
      <c r="E2242" s="10" t="s">
        <v>17</v>
      </c>
      <c r="F2242" s="11">
        <v>45733.0</v>
      </c>
      <c r="G2242" s="12">
        <f t="shared" si="1"/>
        <v>3</v>
      </c>
      <c r="H2242" s="10"/>
      <c r="I2242" s="10" t="str">
        <f>IFNA(VLOOKUP($H2242,'Промокоды'!$A$2:$B$115,2,0),"")</f>
        <v/>
      </c>
      <c r="J2242" s="10" t="str">
        <f>IFNA(VLOOKUP($I2242,'Промокоды'!$E$2:$F$8,2,0),"")</f>
        <v/>
      </c>
      <c r="K2242" s="10" t="str">
        <f>IFNA(VLOOKUP($H2242,'Промокоды'!$A$2:$C$115,3,0),"")</f>
        <v/>
      </c>
      <c r="L2242" s="13">
        <f t="shared" si="2"/>
        <v>0</v>
      </c>
      <c r="M2242" s="14">
        <v>4500.0</v>
      </c>
      <c r="N2242" s="14">
        <f t="shared" si="3"/>
        <v>4500</v>
      </c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  <c r="Z2242" s="9"/>
      <c r="AA2242" s="9"/>
      <c r="AB2242" s="9"/>
      <c r="AC2242" s="9"/>
    </row>
    <row r="2243" ht="15.75" customHeight="1">
      <c r="A2243" s="10">
        <v>2242.0</v>
      </c>
      <c r="B2243" s="10" t="s">
        <v>15</v>
      </c>
      <c r="C2243" s="10" t="str">
        <f>VLOOKUP($E2243,'Определяем вид'!$A$2:$B$16,2,0)</f>
        <v>Товар</v>
      </c>
      <c r="D2243" s="10" t="s">
        <v>16</v>
      </c>
      <c r="E2243" s="10" t="s">
        <v>20</v>
      </c>
      <c r="F2243" s="11">
        <v>45733.0</v>
      </c>
      <c r="G2243" s="12">
        <f t="shared" si="1"/>
        <v>3</v>
      </c>
      <c r="H2243" s="10"/>
      <c r="I2243" s="10" t="str">
        <f>IFNA(VLOOKUP($H2243,'Промокоды'!$A$2:$B$115,2,0),"")</f>
        <v/>
      </c>
      <c r="J2243" s="10" t="str">
        <f>IFNA(VLOOKUP($I2243,'Промокоды'!$E$2:$F$8,2,0),"")</f>
        <v/>
      </c>
      <c r="K2243" s="10" t="str">
        <f>IFNA(VLOOKUP($H2243,'Промокоды'!$A$2:$C$115,3,0),"")</f>
        <v/>
      </c>
      <c r="L2243" s="13">
        <f t="shared" si="2"/>
        <v>0</v>
      </c>
      <c r="M2243" s="14">
        <v>500.0</v>
      </c>
      <c r="N2243" s="14">
        <f t="shared" si="3"/>
        <v>500</v>
      </c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  <c r="Z2243" s="9"/>
      <c r="AA2243" s="9"/>
      <c r="AB2243" s="9"/>
      <c r="AC2243" s="9"/>
    </row>
    <row r="2244" ht="15.75" customHeight="1">
      <c r="A2244" s="10">
        <v>2243.0</v>
      </c>
      <c r="B2244" s="10" t="s">
        <v>25</v>
      </c>
      <c r="C2244" s="10" t="str">
        <f>VLOOKUP($E2244,'Определяем вид'!$A$2:$B$16,2,0)</f>
        <v>Товар</v>
      </c>
      <c r="D2244" s="10" t="s">
        <v>19</v>
      </c>
      <c r="E2244" s="10" t="s">
        <v>33</v>
      </c>
      <c r="F2244" s="11">
        <v>45733.0</v>
      </c>
      <c r="G2244" s="12">
        <f t="shared" si="1"/>
        <v>3</v>
      </c>
      <c r="H2244" s="10"/>
      <c r="I2244" s="10" t="str">
        <f>IFNA(VLOOKUP($H2244,'Промокоды'!$A$2:$B$115,2,0),"")</f>
        <v/>
      </c>
      <c r="J2244" s="10" t="str">
        <f>IFNA(VLOOKUP($I2244,'Промокоды'!$E$2:$F$8,2,0),"")</f>
        <v/>
      </c>
      <c r="K2244" s="10" t="str">
        <f>IFNA(VLOOKUP($H2244,'Промокоды'!$A$2:$C$115,3,0),"")</f>
        <v/>
      </c>
      <c r="L2244" s="13">
        <f t="shared" si="2"/>
        <v>0</v>
      </c>
      <c r="M2244" s="14">
        <v>1000.0</v>
      </c>
      <c r="N2244" s="14">
        <f t="shared" si="3"/>
        <v>1000</v>
      </c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  <c r="Z2244" s="9"/>
      <c r="AA2244" s="9"/>
      <c r="AB2244" s="9"/>
      <c r="AC2244" s="9"/>
    </row>
    <row r="2245" ht="15.75" customHeight="1">
      <c r="A2245" s="10">
        <v>2244.0</v>
      </c>
      <c r="B2245" s="10" t="s">
        <v>15</v>
      </c>
      <c r="C2245" s="10" t="str">
        <f>VLOOKUP($E2245,'Определяем вид'!$A$2:$B$16,2,0)</f>
        <v>Услуга</v>
      </c>
      <c r="D2245" s="10" t="s">
        <v>16</v>
      </c>
      <c r="E2245" s="10" t="s">
        <v>21</v>
      </c>
      <c r="F2245" s="11">
        <v>45733.0</v>
      </c>
      <c r="G2245" s="12">
        <f t="shared" si="1"/>
        <v>3</v>
      </c>
      <c r="H2245" s="10"/>
      <c r="I2245" s="10" t="str">
        <f>IFNA(VLOOKUP($H2245,'Промокоды'!$A$2:$B$115,2,0),"")</f>
        <v/>
      </c>
      <c r="J2245" s="10" t="str">
        <f>IFNA(VLOOKUP($I2245,'Промокоды'!$E$2:$F$8,2,0),"")</f>
        <v/>
      </c>
      <c r="K2245" s="10" t="str">
        <f>IFNA(VLOOKUP($H2245,'Промокоды'!$A$2:$C$115,3,0),"")</f>
        <v/>
      </c>
      <c r="L2245" s="13">
        <f t="shared" si="2"/>
        <v>0</v>
      </c>
      <c r="M2245" s="14">
        <v>5500.0</v>
      </c>
      <c r="N2245" s="14">
        <f t="shared" si="3"/>
        <v>5500</v>
      </c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  <c r="Z2245" s="9"/>
      <c r="AA2245" s="9"/>
      <c r="AB2245" s="9"/>
      <c r="AC2245" s="9"/>
    </row>
    <row r="2246" ht="15.75" customHeight="1">
      <c r="A2246" s="10">
        <v>2245.0</v>
      </c>
      <c r="B2246" s="10" t="s">
        <v>15</v>
      </c>
      <c r="C2246" s="10" t="str">
        <f>VLOOKUP($E2246,'Определяем вид'!$A$2:$B$16,2,0)</f>
        <v>Услуга</v>
      </c>
      <c r="D2246" s="10" t="s">
        <v>16</v>
      </c>
      <c r="E2246" s="10" t="s">
        <v>21</v>
      </c>
      <c r="F2246" s="11">
        <v>45733.0</v>
      </c>
      <c r="G2246" s="12">
        <f t="shared" si="1"/>
        <v>3</v>
      </c>
      <c r="H2246" s="10"/>
      <c r="I2246" s="10" t="str">
        <f>IFNA(VLOOKUP($H2246,'Промокоды'!$A$2:$B$115,2,0),"")</f>
        <v/>
      </c>
      <c r="J2246" s="10" t="str">
        <f>IFNA(VLOOKUP($I2246,'Промокоды'!$E$2:$F$8,2,0),"")</f>
        <v/>
      </c>
      <c r="K2246" s="10" t="str">
        <f>IFNA(VLOOKUP($H2246,'Промокоды'!$A$2:$C$115,3,0),"")</f>
        <v/>
      </c>
      <c r="L2246" s="13">
        <f t="shared" si="2"/>
        <v>0</v>
      </c>
      <c r="M2246" s="14">
        <v>5500.0</v>
      </c>
      <c r="N2246" s="14">
        <f t="shared" si="3"/>
        <v>5500</v>
      </c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  <c r="Z2246" s="9"/>
      <c r="AA2246" s="9"/>
      <c r="AB2246" s="9"/>
      <c r="AC2246" s="9"/>
    </row>
    <row r="2247" ht="15.75" customHeight="1">
      <c r="A2247" s="10">
        <v>2246.0</v>
      </c>
      <c r="B2247" s="10" t="s">
        <v>15</v>
      </c>
      <c r="C2247" s="10" t="str">
        <f>VLOOKUP($E2247,'Определяем вид'!$A$2:$B$16,2,0)</f>
        <v>Услуга</v>
      </c>
      <c r="D2247" s="10" t="s">
        <v>19</v>
      </c>
      <c r="E2247" s="10" t="s">
        <v>17</v>
      </c>
      <c r="F2247" s="11">
        <v>45733.0</v>
      </c>
      <c r="G2247" s="12">
        <f t="shared" si="1"/>
        <v>3</v>
      </c>
      <c r="H2247" s="10"/>
      <c r="I2247" s="10" t="str">
        <f>IFNA(VLOOKUP($H2247,'Промокоды'!$A$2:$B$115,2,0),"")</f>
        <v/>
      </c>
      <c r="J2247" s="10" t="str">
        <f>IFNA(VLOOKUP($I2247,'Промокоды'!$E$2:$F$8,2,0),"")</f>
        <v/>
      </c>
      <c r="K2247" s="10" t="str">
        <f>IFNA(VLOOKUP($H2247,'Промокоды'!$A$2:$C$115,3,0),"")</f>
        <v/>
      </c>
      <c r="L2247" s="13">
        <f t="shared" si="2"/>
        <v>0</v>
      </c>
      <c r="M2247" s="14">
        <v>4500.0</v>
      </c>
      <c r="N2247" s="14">
        <f t="shared" si="3"/>
        <v>4500</v>
      </c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  <c r="Z2247" s="9"/>
      <c r="AA2247" s="9"/>
      <c r="AB2247" s="9"/>
      <c r="AC2247" s="9"/>
    </row>
    <row r="2248" ht="15.75" customHeight="1">
      <c r="A2248" s="10">
        <v>2247.0</v>
      </c>
      <c r="B2248" s="10" t="s">
        <v>15</v>
      </c>
      <c r="C2248" s="10" t="str">
        <f>VLOOKUP($E2248,'Определяем вид'!$A$2:$B$16,2,0)</f>
        <v>Товар</v>
      </c>
      <c r="D2248" s="10" t="s">
        <v>19</v>
      </c>
      <c r="E2248" s="10" t="s">
        <v>20</v>
      </c>
      <c r="F2248" s="11">
        <v>45733.0</v>
      </c>
      <c r="G2248" s="12">
        <f t="shared" si="1"/>
        <v>3</v>
      </c>
      <c r="H2248" s="10"/>
      <c r="I2248" s="10" t="str">
        <f>IFNA(VLOOKUP($H2248,'Промокоды'!$A$2:$B$115,2,0),"")</f>
        <v/>
      </c>
      <c r="J2248" s="10" t="str">
        <f>IFNA(VLOOKUP($I2248,'Промокоды'!$E$2:$F$8,2,0),"")</f>
        <v/>
      </c>
      <c r="K2248" s="10" t="str">
        <f>IFNA(VLOOKUP($H2248,'Промокоды'!$A$2:$C$115,3,0),"")</f>
        <v/>
      </c>
      <c r="L2248" s="13">
        <f t="shared" si="2"/>
        <v>0</v>
      </c>
      <c r="M2248" s="14">
        <v>500.0</v>
      </c>
      <c r="N2248" s="14">
        <f t="shared" si="3"/>
        <v>500</v>
      </c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  <c r="Z2248" s="9"/>
      <c r="AA2248" s="9"/>
      <c r="AB2248" s="9"/>
      <c r="AC2248" s="9"/>
    </row>
    <row r="2249" ht="15.75" customHeight="1">
      <c r="A2249" s="10">
        <v>2248.0</v>
      </c>
      <c r="B2249" s="10" t="s">
        <v>15</v>
      </c>
      <c r="C2249" s="10" t="str">
        <f>VLOOKUP($E2249,'Определяем вид'!$A$2:$B$16,2,0)</f>
        <v>Услуга</v>
      </c>
      <c r="D2249" s="10" t="s">
        <v>16</v>
      </c>
      <c r="E2249" s="10" t="s">
        <v>21</v>
      </c>
      <c r="F2249" s="11">
        <v>45734.0</v>
      </c>
      <c r="G2249" s="12">
        <f t="shared" si="1"/>
        <v>3</v>
      </c>
      <c r="H2249" s="10"/>
      <c r="I2249" s="10" t="str">
        <f>IFNA(VLOOKUP($H2249,'Промокоды'!$A$2:$B$115,2,0),"")</f>
        <v/>
      </c>
      <c r="J2249" s="10" t="str">
        <f>IFNA(VLOOKUP($I2249,'Промокоды'!$E$2:$F$8,2,0),"")</f>
        <v/>
      </c>
      <c r="K2249" s="10" t="str">
        <f>IFNA(VLOOKUP($H2249,'Промокоды'!$A$2:$C$115,3,0),"")</f>
        <v/>
      </c>
      <c r="L2249" s="13">
        <f t="shared" si="2"/>
        <v>0</v>
      </c>
      <c r="M2249" s="14">
        <v>5500.0</v>
      </c>
      <c r="N2249" s="14">
        <f t="shared" si="3"/>
        <v>5500</v>
      </c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  <c r="Z2249" s="9"/>
      <c r="AA2249" s="9"/>
      <c r="AB2249" s="9"/>
      <c r="AC2249" s="9"/>
    </row>
    <row r="2250" ht="15.75" customHeight="1">
      <c r="A2250" s="10">
        <v>2249.0</v>
      </c>
      <c r="B2250" s="10" t="s">
        <v>25</v>
      </c>
      <c r="C2250" s="10" t="str">
        <f>VLOOKUP($E2250,'Определяем вид'!$A$2:$B$16,2,0)</f>
        <v>Товар</v>
      </c>
      <c r="D2250" s="10" t="s">
        <v>16</v>
      </c>
      <c r="E2250" s="10" t="s">
        <v>33</v>
      </c>
      <c r="F2250" s="11">
        <v>45734.0</v>
      </c>
      <c r="G2250" s="12">
        <f t="shared" si="1"/>
        <v>3</v>
      </c>
      <c r="H2250" s="10"/>
      <c r="I2250" s="10" t="str">
        <f>IFNA(VLOOKUP($H2250,'Промокоды'!$A$2:$B$115,2,0),"")</f>
        <v/>
      </c>
      <c r="J2250" s="10" t="str">
        <f>IFNA(VLOOKUP($I2250,'Промокоды'!$E$2:$F$8,2,0),"")</f>
        <v/>
      </c>
      <c r="K2250" s="10" t="str">
        <f>IFNA(VLOOKUP($H2250,'Промокоды'!$A$2:$C$115,3,0),"")</f>
        <v/>
      </c>
      <c r="L2250" s="13">
        <f t="shared" si="2"/>
        <v>0</v>
      </c>
      <c r="M2250" s="14">
        <v>1000.0</v>
      </c>
      <c r="N2250" s="14">
        <f t="shared" si="3"/>
        <v>1000</v>
      </c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  <c r="Z2250" s="9"/>
      <c r="AA2250" s="9"/>
      <c r="AB2250" s="9"/>
      <c r="AC2250" s="9"/>
    </row>
    <row r="2251" ht="15.75" customHeight="1">
      <c r="A2251" s="10">
        <v>2250.0</v>
      </c>
      <c r="B2251" s="10" t="s">
        <v>15</v>
      </c>
      <c r="C2251" s="10" t="str">
        <f>VLOOKUP($E2251,'Определяем вид'!$A$2:$B$16,2,0)</f>
        <v>Услуга</v>
      </c>
      <c r="D2251" s="10" t="s">
        <v>19</v>
      </c>
      <c r="E2251" s="10" t="s">
        <v>21</v>
      </c>
      <c r="F2251" s="11">
        <v>45734.0</v>
      </c>
      <c r="G2251" s="12">
        <f t="shared" si="1"/>
        <v>3</v>
      </c>
      <c r="H2251" s="10"/>
      <c r="I2251" s="10" t="str">
        <f>IFNA(VLOOKUP($H2251,'Промокоды'!$A$2:$B$115,2,0),"")</f>
        <v/>
      </c>
      <c r="J2251" s="10" t="str">
        <f>IFNA(VLOOKUP($I2251,'Промокоды'!$E$2:$F$8,2,0),"")</f>
        <v/>
      </c>
      <c r="K2251" s="10" t="str">
        <f>IFNA(VLOOKUP($H2251,'Промокоды'!$A$2:$C$115,3,0),"")</f>
        <v/>
      </c>
      <c r="L2251" s="13">
        <f t="shared" si="2"/>
        <v>0</v>
      </c>
      <c r="M2251" s="14">
        <v>5500.0</v>
      </c>
      <c r="N2251" s="14">
        <f t="shared" si="3"/>
        <v>5500</v>
      </c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  <c r="Z2251" s="9"/>
      <c r="AA2251" s="9"/>
      <c r="AB2251" s="9"/>
      <c r="AC2251" s="9"/>
    </row>
    <row r="2252" ht="15.75" customHeight="1">
      <c r="A2252" s="10">
        <v>2251.0</v>
      </c>
      <c r="B2252" s="10" t="s">
        <v>15</v>
      </c>
      <c r="C2252" s="10" t="str">
        <f>VLOOKUP($E2252,'Определяем вид'!$A$2:$B$16,2,0)</f>
        <v>Услуга</v>
      </c>
      <c r="D2252" s="10" t="s">
        <v>16</v>
      </c>
      <c r="E2252" s="10" t="s">
        <v>17</v>
      </c>
      <c r="F2252" s="11">
        <v>45734.0</v>
      </c>
      <c r="G2252" s="12">
        <f t="shared" si="1"/>
        <v>3</v>
      </c>
      <c r="H2252" s="10" t="s">
        <v>50</v>
      </c>
      <c r="I2252" s="10">
        <f>IFNA(VLOOKUP($H2252,'Промокоды'!$A$2:$B$115,2,0),"")</f>
        <v>2</v>
      </c>
      <c r="J2252" s="10" t="str">
        <f>IFNA(VLOOKUP($I2252,'Промокоды'!$E$2:$F$8,2,0),"")</f>
        <v>Поисковые запросы в Гугле</v>
      </c>
      <c r="K2252" s="10">
        <f>IFNA(VLOOKUP($H2252,'Промокоды'!$A$2:$C$115,3,0),"")</f>
        <v>0.1</v>
      </c>
      <c r="L2252" s="13">
        <f t="shared" si="2"/>
        <v>450</v>
      </c>
      <c r="M2252" s="14">
        <v>4500.0</v>
      </c>
      <c r="N2252" s="14">
        <f t="shared" si="3"/>
        <v>4050</v>
      </c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  <c r="Z2252" s="9"/>
      <c r="AA2252" s="9"/>
      <c r="AB2252" s="9"/>
      <c r="AC2252" s="9"/>
    </row>
    <row r="2253" ht="15.75" customHeight="1">
      <c r="A2253" s="10">
        <v>2252.0</v>
      </c>
      <c r="B2253" s="10" t="s">
        <v>15</v>
      </c>
      <c r="C2253" s="10" t="str">
        <f>VLOOKUP($E2253,'Определяем вид'!$A$2:$B$16,2,0)</f>
        <v>Товар</v>
      </c>
      <c r="D2253" s="10" t="s">
        <v>16</v>
      </c>
      <c r="E2253" s="10" t="s">
        <v>23</v>
      </c>
      <c r="F2253" s="11">
        <v>45734.0</v>
      </c>
      <c r="G2253" s="12">
        <f t="shared" si="1"/>
        <v>3</v>
      </c>
      <c r="H2253" s="10"/>
      <c r="I2253" s="10" t="str">
        <f>IFNA(VLOOKUP($H2253,'Промокоды'!$A$2:$B$115,2,0),"")</f>
        <v/>
      </c>
      <c r="J2253" s="10" t="str">
        <f>IFNA(VLOOKUP($I2253,'Промокоды'!$E$2:$F$8,2,0),"")</f>
        <v/>
      </c>
      <c r="K2253" s="10" t="str">
        <f>IFNA(VLOOKUP($H2253,'Промокоды'!$A$2:$C$115,3,0),"")</f>
        <v/>
      </c>
      <c r="L2253" s="13">
        <f t="shared" si="2"/>
        <v>0</v>
      </c>
      <c r="M2253" s="14">
        <v>1000.0</v>
      </c>
      <c r="N2253" s="14">
        <f t="shared" si="3"/>
        <v>1000</v>
      </c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  <c r="Z2253" s="9"/>
      <c r="AA2253" s="9"/>
      <c r="AB2253" s="9"/>
      <c r="AC2253" s="9"/>
    </row>
    <row r="2254" ht="15.75" customHeight="1">
      <c r="A2254" s="10">
        <v>2253.0</v>
      </c>
      <c r="B2254" s="10" t="s">
        <v>15</v>
      </c>
      <c r="C2254" s="10" t="str">
        <f>VLOOKUP($E2254,'Определяем вид'!$A$2:$B$16,2,0)</f>
        <v>Услуга</v>
      </c>
      <c r="D2254" s="10" t="s">
        <v>16</v>
      </c>
      <c r="E2254" s="10" t="s">
        <v>17</v>
      </c>
      <c r="F2254" s="11">
        <v>45734.0</v>
      </c>
      <c r="G2254" s="12">
        <f t="shared" si="1"/>
        <v>3</v>
      </c>
      <c r="H2254" s="10"/>
      <c r="I2254" s="10" t="str">
        <f>IFNA(VLOOKUP($H2254,'Промокоды'!$A$2:$B$115,2,0),"")</f>
        <v/>
      </c>
      <c r="J2254" s="10" t="str">
        <f>IFNA(VLOOKUP($I2254,'Промокоды'!$E$2:$F$8,2,0),"")</f>
        <v/>
      </c>
      <c r="K2254" s="10" t="str">
        <f>IFNA(VLOOKUP($H2254,'Промокоды'!$A$2:$C$115,3,0),"")</f>
        <v/>
      </c>
      <c r="L2254" s="13">
        <f t="shared" si="2"/>
        <v>0</v>
      </c>
      <c r="M2254" s="14">
        <v>4500.0</v>
      </c>
      <c r="N2254" s="14">
        <f t="shared" si="3"/>
        <v>4500</v>
      </c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  <c r="Z2254" s="9"/>
      <c r="AA2254" s="9"/>
      <c r="AB2254" s="9"/>
      <c r="AC2254" s="9"/>
    </row>
    <row r="2255" ht="15.75" customHeight="1">
      <c r="A2255" s="10">
        <v>2254.0</v>
      </c>
      <c r="B2255" s="10" t="s">
        <v>15</v>
      </c>
      <c r="C2255" s="10" t="str">
        <f>VLOOKUP($E2255,'Определяем вид'!$A$2:$B$16,2,0)</f>
        <v>Услуга</v>
      </c>
      <c r="D2255" s="10" t="s">
        <v>19</v>
      </c>
      <c r="E2255" s="10" t="s">
        <v>18</v>
      </c>
      <c r="F2255" s="11">
        <v>45734.0</v>
      </c>
      <c r="G2255" s="12">
        <f t="shared" si="1"/>
        <v>3</v>
      </c>
      <c r="H2255" s="10"/>
      <c r="I2255" s="10" t="str">
        <f>IFNA(VLOOKUP($H2255,'Промокоды'!$A$2:$B$115,2,0),"")</f>
        <v/>
      </c>
      <c r="J2255" s="10" t="str">
        <f>IFNA(VLOOKUP($I2255,'Промокоды'!$E$2:$F$8,2,0),"")</f>
        <v/>
      </c>
      <c r="K2255" s="10" t="str">
        <f>IFNA(VLOOKUP($H2255,'Промокоды'!$A$2:$C$115,3,0),"")</f>
        <v/>
      </c>
      <c r="L2255" s="13">
        <f t="shared" si="2"/>
        <v>0</v>
      </c>
      <c r="M2255" s="14">
        <v>3500.0</v>
      </c>
      <c r="N2255" s="14">
        <f t="shared" si="3"/>
        <v>3500</v>
      </c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  <c r="Z2255" s="9"/>
      <c r="AA2255" s="9"/>
      <c r="AB2255" s="9"/>
      <c r="AC2255" s="9"/>
    </row>
    <row r="2256" ht="15.75" customHeight="1">
      <c r="A2256" s="10">
        <v>2255.0</v>
      </c>
      <c r="B2256" s="10" t="s">
        <v>25</v>
      </c>
      <c r="C2256" s="10" t="str">
        <f>VLOOKUP($E2256,'Определяем вид'!$A$2:$B$16,2,0)</f>
        <v>Товар</v>
      </c>
      <c r="D2256" s="10" t="s">
        <v>16</v>
      </c>
      <c r="E2256" s="10" t="s">
        <v>35</v>
      </c>
      <c r="F2256" s="11">
        <v>45734.0</v>
      </c>
      <c r="G2256" s="12">
        <f t="shared" si="1"/>
        <v>3</v>
      </c>
      <c r="H2256" s="10"/>
      <c r="I2256" s="10" t="str">
        <f>IFNA(VLOOKUP($H2256,'Промокоды'!$A$2:$B$115,2,0),"")</f>
        <v/>
      </c>
      <c r="J2256" s="10" t="str">
        <f>IFNA(VLOOKUP($I2256,'Промокоды'!$E$2:$F$8,2,0),"")</f>
        <v/>
      </c>
      <c r="K2256" s="10" t="str">
        <f>IFNA(VLOOKUP($H2256,'Промокоды'!$A$2:$C$115,3,0),"")</f>
        <v/>
      </c>
      <c r="L2256" s="13">
        <f t="shared" si="2"/>
        <v>0</v>
      </c>
      <c r="M2256" s="14">
        <v>500.0</v>
      </c>
      <c r="N2256" s="14">
        <f t="shared" si="3"/>
        <v>500</v>
      </c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  <c r="Z2256" s="9"/>
      <c r="AA2256" s="9"/>
      <c r="AB2256" s="9"/>
      <c r="AC2256" s="9"/>
    </row>
    <row r="2257" ht="15.75" customHeight="1">
      <c r="A2257" s="10">
        <v>2256.0</v>
      </c>
      <c r="B2257" s="10" t="s">
        <v>15</v>
      </c>
      <c r="C2257" s="10" t="str">
        <f>VLOOKUP($E2257,'Определяем вид'!$A$2:$B$16,2,0)</f>
        <v>Услуга</v>
      </c>
      <c r="D2257" s="10" t="s">
        <v>19</v>
      </c>
      <c r="E2257" s="10" t="s">
        <v>18</v>
      </c>
      <c r="F2257" s="11">
        <v>45734.0</v>
      </c>
      <c r="G2257" s="12">
        <f t="shared" si="1"/>
        <v>3</v>
      </c>
      <c r="H2257" s="10"/>
      <c r="I2257" s="10" t="str">
        <f>IFNA(VLOOKUP($H2257,'Промокоды'!$A$2:$B$115,2,0),"")</f>
        <v/>
      </c>
      <c r="J2257" s="10" t="str">
        <f>IFNA(VLOOKUP($I2257,'Промокоды'!$E$2:$F$8,2,0),"")</f>
        <v/>
      </c>
      <c r="K2257" s="10" t="str">
        <f>IFNA(VLOOKUP($H2257,'Промокоды'!$A$2:$C$115,3,0),"")</f>
        <v/>
      </c>
      <c r="L2257" s="13">
        <f t="shared" si="2"/>
        <v>0</v>
      </c>
      <c r="M2257" s="14">
        <v>3500.0</v>
      </c>
      <c r="N2257" s="14">
        <f t="shared" si="3"/>
        <v>3500</v>
      </c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  <c r="Z2257" s="9"/>
      <c r="AA2257" s="9"/>
      <c r="AB2257" s="9"/>
      <c r="AC2257" s="9"/>
    </row>
    <row r="2258" ht="15.75" customHeight="1">
      <c r="A2258" s="10">
        <v>2257.0</v>
      </c>
      <c r="B2258" s="10" t="s">
        <v>15</v>
      </c>
      <c r="C2258" s="10" t="str">
        <f>VLOOKUP($E2258,'Определяем вид'!$A$2:$B$16,2,0)</f>
        <v>Услуга</v>
      </c>
      <c r="D2258" s="10" t="s">
        <v>16</v>
      </c>
      <c r="E2258" s="10" t="s">
        <v>17</v>
      </c>
      <c r="F2258" s="11">
        <v>45734.0</v>
      </c>
      <c r="G2258" s="12">
        <f t="shared" si="1"/>
        <v>3</v>
      </c>
      <c r="H2258" s="10"/>
      <c r="I2258" s="10" t="str">
        <f>IFNA(VLOOKUP($H2258,'Промокоды'!$A$2:$B$115,2,0),"")</f>
        <v/>
      </c>
      <c r="J2258" s="10" t="str">
        <f>IFNA(VLOOKUP($I2258,'Промокоды'!$E$2:$F$8,2,0),"")</f>
        <v/>
      </c>
      <c r="K2258" s="10" t="str">
        <f>IFNA(VLOOKUP($H2258,'Промокоды'!$A$2:$C$115,3,0),"")</f>
        <v/>
      </c>
      <c r="L2258" s="13">
        <f t="shared" si="2"/>
        <v>0</v>
      </c>
      <c r="M2258" s="14">
        <v>4500.0</v>
      </c>
      <c r="N2258" s="14">
        <f t="shared" si="3"/>
        <v>4500</v>
      </c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  <c r="Z2258" s="9"/>
      <c r="AA2258" s="9"/>
      <c r="AB2258" s="9"/>
      <c r="AC2258" s="9"/>
    </row>
    <row r="2259" ht="15.75" customHeight="1">
      <c r="A2259" s="10">
        <v>2258.0</v>
      </c>
      <c r="B2259" s="10" t="s">
        <v>15</v>
      </c>
      <c r="C2259" s="10" t="str">
        <f>VLOOKUP($E2259,'Определяем вид'!$A$2:$B$16,2,0)</f>
        <v>Товар</v>
      </c>
      <c r="D2259" s="10" t="s">
        <v>16</v>
      </c>
      <c r="E2259" s="10" t="s">
        <v>20</v>
      </c>
      <c r="F2259" s="11">
        <v>45734.0</v>
      </c>
      <c r="G2259" s="12">
        <f t="shared" si="1"/>
        <v>3</v>
      </c>
      <c r="H2259" s="10" t="s">
        <v>51</v>
      </c>
      <c r="I2259" s="10">
        <f>IFNA(VLOOKUP($H2259,'Промокоды'!$A$2:$B$115,2,0),"")</f>
        <v>5</v>
      </c>
      <c r="J2259" s="10" t="str">
        <f>IFNA(VLOOKUP($I2259,'Промокоды'!$E$2:$F$8,2,0),"")</f>
        <v>Посты в VK</v>
      </c>
      <c r="K2259" s="10">
        <f>IFNA(VLOOKUP($H2259,'Промокоды'!$A$2:$C$115,3,0),"")</f>
        <v>0.15</v>
      </c>
      <c r="L2259" s="13">
        <f t="shared" si="2"/>
        <v>75</v>
      </c>
      <c r="M2259" s="14">
        <v>500.0</v>
      </c>
      <c r="N2259" s="14">
        <f t="shared" si="3"/>
        <v>425</v>
      </c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  <c r="Z2259" s="9"/>
      <c r="AA2259" s="9"/>
      <c r="AB2259" s="9"/>
      <c r="AC2259" s="9"/>
    </row>
    <row r="2260" ht="15.75" customHeight="1">
      <c r="A2260" s="10">
        <v>2259.0</v>
      </c>
      <c r="B2260" s="10" t="s">
        <v>15</v>
      </c>
      <c r="C2260" s="10" t="str">
        <f>VLOOKUP($E2260,'Определяем вид'!$A$2:$B$16,2,0)</f>
        <v>Услуга</v>
      </c>
      <c r="D2260" s="10" t="s">
        <v>16</v>
      </c>
      <c r="E2260" s="10" t="s">
        <v>21</v>
      </c>
      <c r="F2260" s="11">
        <v>45734.0</v>
      </c>
      <c r="G2260" s="12">
        <f t="shared" si="1"/>
        <v>3</v>
      </c>
      <c r="H2260" s="10"/>
      <c r="I2260" s="10" t="str">
        <f>IFNA(VLOOKUP($H2260,'Промокоды'!$A$2:$B$115,2,0),"")</f>
        <v/>
      </c>
      <c r="J2260" s="10" t="str">
        <f>IFNA(VLOOKUP($I2260,'Промокоды'!$E$2:$F$8,2,0),"")</f>
        <v/>
      </c>
      <c r="K2260" s="10" t="str">
        <f>IFNA(VLOOKUP($H2260,'Промокоды'!$A$2:$C$115,3,0),"")</f>
        <v/>
      </c>
      <c r="L2260" s="13">
        <f t="shared" si="2"/>
        <v>0</v>
      </c>
      <c r="M2260" s="14">
        <v>5500.0</v>
      </c>
      <c r="N2260" s="14">
        <f t="shared" si="3"/>
        <v>5500</v>
      </c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  <c r="Z2260" s="9"/>
      <c r="AA2260" s="9"/>
      <c r="AB2260" s="9"/>
      <c r="AC2260" s="9"/>
    </row>
    <row r="2261" ht="15.75" customHeight="1">
      <c r="A2261" s="10">
        <v>2260.0</v>
      </c>
      <c r="B2261" s="10" t="s">
        <v>15</v>
      </c>
      <c r="C2261" s="10" t="str">
        <f>VLOOKUP($E2261,'Определяем вид'!$A$2:$B$16,2,0)</f>
        <v>Товар</v>
      </c>
      <c r="D2261" s="10" t="s">
        <v>16</v>
      </c>
      <c r="E2261" s="10" t="s">
        <v>28</v>
      </c>
      <c r="F2261" s="11">
        <v>45734.0</v>
      </c>
      <c r="G2261" s="12">
        <f t="shared" si="1"/>
        <v>3</v>
      </c>
      <c r="H2261" s="10"/>
      <c r="I2261" s="10" t="str">
        <f>IFNA(VLOOKUP($H2261,'Промокоды'!$A$2:$B$115,2,0),"")</f>
        <v/>
      </c>
      <c r="J2261" s="10" t="str">
        <f>IFNA(VLOOKUP($I2261,'Промокоды'!$E$2:$F$8,2,0),"")</f>
        <v/>
      </c>
      <c r="K2261" s="10" t="str">
        <f>IFNA(VLOOKUP($H2261,'Промокоды'!$A$2:$C$115,3,0),"")</f>
        <v/>
      </c>
      <c r="L2261" s="13">
        <f t="shared" si="2"/>
        <v>0</v>
      </c>
      <c r="M2261" s="14">
        <v>300.0</v>
      </c>
      <c r="N2261" s="14">
        <f t="shared" si="3"/>
        <v>300</v>
      </c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  <c r="Z2261" s="9"/>
      <c r="AA2261" s="9"/>
      <c r="AB2261" s="9"/>
      <c r="AC2261" s="9"/>
    </row>
    <row r="2262" ht="15.75" customHeight="1">
      <c r="A2262" s="10">
        <v>2261.0</v>
      </c>
      <c r="B2262" s="10" t="s">
        <v>15</v>
      </c>
      <c r="C2262" s="10" t="str">
        <f>VLOOKUP($E2262,'Определяем вид'!$A$2:$B$16,2,0)</f>
        <v>Услуга</v>
      </c>
      <c r="D2262" s="10" t="s">
        <v>19</v>
      </c>
      <c r="E2262" s="10" t="s">
        <v>18</v>
      </c>
      <c r="F2262" s="11">
        <v>45734.0</v>
      </c>
      <c r="G2262" s="12">
        <f t="shared" si="1"/>
        <v>3</v>
      </c>
      <c r="H2262" s="10" t="s">
        <v>52</v>
      </c>
      <c r="I2262" s="10">
        <f>IFNA(VLOOKUP($H2262,'Промокоды'!$A$2:$B$115,2,0),"")</f>
        <v>3</v>
      </c>
      <c r="J2262" s="10" t="str">
        <f>IFNA(VLOOKUP($I2262,'Промокоды'!$E$2:$F$8,2,0),"")</f>
        <v>Поисковые запросы в Яндексе</v>
      </c>
      <c r="K2262" s="10">
        <f>IFNA(VLOOKUP($H2262,'Промокоды'!$A$2:$C$115,3,0),"")</f>
        <v>0.05</v>
      </c>
      <c r="L2262" s="13">
        <f t="shared" si="2"/>
        <v>175</v>
      </c>
      <c r="M2262" s="14">
        <v>3500.0</v>
      </c>
      <c r="N2262" s="14">
        <f t="shared" si="3"/>
        <v>3325</v>
      </c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  <c r="Z2262" s="9"/>
      <c r="AA2262" s="9"/>
      <c r="AB2262" s="9"/>
      <c r="AC2262" s="9"/>
    </row>
    <row r="2263" ht="15.75" customHeight="1">
      <c r="A2263" s="10">
        <v>2262.0</v>
      </c>
      <c r="B2263" s="10" t="s">
        <v>15</v>
      </c>
      <c r="C2263" s="10" t="str">
        <f>VLOOKUP($E2263,'Определяем вид'!$A$2:$B$16,2,0)</f>
        <v>Услуга</v>
      </c>
      <c r="D2263" s="10" t="s">
        <v>19</v>
      </c>
      <c r="E2263" s="10" t="s">
        <v>18</v>
      </c>
      <c r="F2263" s="11">
        <v>45734.0</v>
      </c>
      <c r="G2263" s="12">
        <f t="shared" si="1"/>
        <v>3</v>
      </c>
      <c r="H2263" s="10"/>
      <c r="I2263" s="10" t="str">
        <f>IFNA(VLOOKUP($H2263,'Промокоды'!$A$2:$B$115,2,0),"")</f>
        <v/>
      </c>
      <c r="J2263" s="10" t="str">
        <f>IFNA(VLOOKUP($I2263,'Промокоды'!$E$2:$F$8,2,0),"")</f>
        <v/>
      </c>
      <c r="K2263" s="10" t="str">
        <f>IFNA(VLOOKUP($H2263,'Промокоды'!$A$2:$C$115,3,0),"")</f>
        <v/>
      </c>
      <c r="L2263" s="13">
        <f t="shared" si="2"/>
        <v>0</v>
      </c>
      <c r="M2263" s="14">
        <v>3500.0</v>
      </c>
      <c r="N2263" s="14">
        <f t="shared" si="3"/>
        <v>3500</v>
      </c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  <c r="Z2263" s="9"/>
      <c r="AA2263" s="9"/>
      <c r="AB2263" s="9"/>
      <c r="AC2263" s="9"/>
    </row>
    <row r="2264" ht="15.75" customHeight="1">
      <c r="A2264" s="10">
        <v>2263.0</v>
      </c>
      <c r="B2264" s="10" t="s">
        <v>15</v>
      </c>
      <c r="C2264" s="10" t="str">
        <f>VLOOKUP($E2264,'Определяем вид'!$A$2:$B$16,2,0)</f>
        <v>Услуга</v>
      </c>
      <c r="D2264" s="10" t="s">
        <v>16</v>
      </c>
      <c r="E2264" s="10" t="s">
        <v>18</v>
      </c>
      <c r="F2264" s="11">
        <v>45734.0</v>
      </c>
      <c r="G2264" s="12">
        <f t="shared" si="1"/>
        <v>3</v>
      </c>
      <c r="H2264" s="10" t="s">
        <v>53</v>
      </c>
      <c r="I2264" s="10">
        <f>IFNA(VLOOKUP($H2264,'Промокоды'!$A$2:$B$115,2,0),"")</f>
        <v>7</v>
      </c>
      <c r="J2264" s="10" t="str">
        <f>IFNA(VLOOKUP($I2264,'Промокоды'!$E$2:$F$8,2,0),"")</f>
        <v>Сторис в VK</v>
      </c>
      <c r="K2264" s="10">
        <f>IFNA(VLOOKUP($H2264,'Промокоды'!$A$2:$C$115,3,0),"")</f>
        <v>0.15</v>
      </c>
      <c r="L2264" s="13">
        <f t="shared" si="2"/>
        <v>525</v>
      </c>
      <c r="M2264" s="14">
        <v>3500.0</v>
      </c>
      <c r="N2264" s="14">
        <f t="shared" si="3"/>
        <v>2975</v>
      </c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  <c r="Z2264" s="9"/>
      <c r="AA2264" s="9"/>
      <c r="AB2264" s="9"/>
      <c r="AC2264" s="9"/>
    </row>
    <row r="2265" ht="15.75" customHeight="1">
      <c r="A2265" s="10">
        <v>2264.0</v>
      </c>
      <c r="B2265" s="10" t="s">
        <v>15</v>
      </c>
      <c r="C2265" s="10" t="str">
        <f>VLOOKUP($E2265,'Определяем вид'!$A$2:$B$16,2,0)</f>
        <v>Услуга</v>
      </c>
      <c r="D2265" s="10" t="s">
        <v>16</v>
      </c>
      <c r="E2265" s="10" t="s">
        <v>21</v>
      </c>
      <c r="F2265" s="11">
        <v>45734.0</v>
      </c>
      <c r="G2265" s="12">
        <f t="shared" si="1"/>
        <v>3</v>
      </c>
      <c r="H2265" s="10" t="s">
        <v>54</v>
      </c>
      <c r="I2265" s="10">
        <f>IFNA(VLOOKUP($H2265,'Промокоды'!$A$2:$B$115,2,0),"")</f>
        <v>3</v>
      </c>
      <c r="J2265" s="10" t="str">
        <f>IFNA(VLOOKUP($I2265,'Промокоды'!$E$2:$F$8,2,0),"")</f>
        <v>Поисковые запросы в Яндексе</v>
      </c>
      <c r="K2265" s="10">
        <f>IFNA(VLOOKUP($H2265,'Промокоды'!$A$2:$C$115,3,0),"")</f>
        <v>0.05</v>
      </c>
      <c r="L2265" s="13">
        <f t="shared" si="2"/>
        <v>275</v>
      </c>
      <c r="M2265" s="14">
        <v>5500.0</v>
      </c>
      <c r="N2265" s="14">
        <f t="shared" si="3"/>
        <v>5225</v>
      </c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  <c r="Z2265" s="9"/>
      <c r="AA2265" s="9"/>
      <c r="AB2265" s="9"/>
      <c r="AC2265" s="9"/>
    </row>
    <row r="2266" ht="15.75" customHeight="1">
      <c r="A2266" s="10">
        <v>2265.0</v>
      </c>
      <c r="B2266" s="10" t="s">
        <v>15</v>
      </c>
      <c r="C2266" s="10" t="str">
        <f>VLOOKUP($E2266,'Определяем вид'!$A$2:$B$16,2,0)</f>
        <v>Услуга</v>
      </c>
      <c r="D2266" s="10" t="s">
        <v>16</v>
      </c>
      <c r="E2266" s="10" t="s">
        <v>18</v>
      </c>
      <c r="F2266" s="11">
        <v>45734.0</v>
      </c>
      <c r="G2266" s="12">
        <f t="shared" si="1"/>
        <v>3</v>
      </c>
      <c r="H2266" s="10"/>
      <c r="I2266" s="10" t="str">
        <f>IFNA(VLOOKUP($H2266,'Промокоды'!$A$2:$B$115,2,0),"")</f>
        <v/>
      </c>
      <c r="J2266" s="10" t="str">
        <f>IFNA(VLOOKUP($I2266,'Промокоды'!$E$2:$F$8,2,0),"")</f>
        <v/>
      </c>
      <c r="K2266" s="10" t="str">
        <f>IFNA(VLOOKUP($H2266,'Промокоды'!$A$2:$C$115,3,0),"")</f>
        <v/>
      </c>
      <c r="L2266" s="13">
        <f t="shared" si="2"/>
        <v>0</v>
      </c>
      <c r="M2266" s="14">
        <v>3500.0</v>
      </c>
      <c r="N2266" s="14">
        <f t="shared" si="3"/>
        <v>3500</v>
      </c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  <c r="Z2266" s="9"/>
      <c r="AA2266" s="9"/>
      <c r="AB2266" s="9"/>
      <c r="AC2266" s="9"/>
    </row>
    <row r="2267" ht="15.75" customHeight="1">
      <c r="A2267" s="10">
        <v>2266.0</v>
      </c>
      <c r="B2267" s="10" t="s">
        <v>15</v>
      </c>
      <c r="C2267" s="10" t="str">
        <f>VLOOKUP($E2267,'Определяем вид'!$A$2:$B$16,2,0)</f>
        <v>Услуга</v>
      </c>
      <c r="D2267" s="10" t="s">
        <v>16</v>
      </c>
      <c r="E2267" s="10" t="s">
        <v>17</v>
      </c>
      <c r="F2267" s="11">
        <v>45734.0</v>
      </c>
      <c r="G2267" s="12">
        <f t="shared" si="1"/>
        <v>3</v>
      </c>
      <c r="H2267" s="10" t="s">
        <v>55</v>
      </c>
      <c r="I2267" s="10">
        <f>IFNA(VLOOKUP($H2267,'Промокоды'!$A$2:$B$115,2,0),"")</f>
        <v>4</v>
      </c>
      <c r="J2267" s="10" t="str">
        <f>IFNA(VLOOKUP($I2267,'Промокоды'!$E$2:$F$8,2,0),"")</f>
        <v>Посты в Telegram</v>
      </c>
      <c r="K2267" s="10">
        <f>IFNA(VLOOKUP($H2267,'Промокоды'!$A$2:$C$115,3,0),"")</f>
        <v>0.5</v>
      </c>
      <c r="L2267" s="13">
        <f t="shared" si="2"/>
        <v>2250</v>
      </c>
      <c r="M2267" s="14">
        <v>4500.0</v>
      </c>
      <c r="N2267" s="14">
        <f t="shared" si="3"/>
        <v>2250</v>
      </c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  <c r="Z2267" s="9"/>
      <c r="AA2267" s="9"/>
      <c r="AB2267" s="9"/>
      <c r="AC2267" s="9"/>
    </row>
    <row r="2268" ht="15.75" customHeight="1">
      <c r="A2268" s="10">
        <v>2267.0</v>
      </c>
      <c r="B2268" s="10" t="s">
        <v>25</v>
      </c>
      <c r="C2268" s="10" t="str">
        <f>VLOOKUP($E2268,'Определяем вид'!$A$2:$B$16,2,0)</f>
        <v>Товар</v>
      </c>
      <c r="D2268" s="10" t="s">
        <v>16</v>
      </c>
      <c r="E2268" s="10" t="s">
        <v>30</v>
      </c>
      <c r="F2268" s="11">
        <v>45734.0</v>
      </c>
      <c r="G2268" s="12">
        <f t="shared" si="1"/>
        <v>3</v>
      </c>
      <c r="H2268" s="10"/>
      <c r="I2268" s="10" t="str">
        <f>IFNA(VLOOKUP($H2268,'Промокоды'!$A$2:$B$115,2,0),"")</f>
        <v/>
      </c>
      <c r="J2268" s="10" t="str">
        <f>IFNA(VLOOKUP($I2268,'Промокоды'!$E$2:$F$8,2,0),"")</f>
        <v/>
      </c>
      <c r="K2268" s="10" t="str">
        <f>IFNA(VLOOKUP($H2268,'Промокоды'!$A$2:$C$115,3,0),"")</f>
        <v/>
      </c>
      <c r="L2268" s="13">
        <f t="shared" si="2"/>
        <v>0</v>
      </c>
      <c r="M2268" s="14">
        <v>300.0</v>
      </c>
      <c r="N2268" s="14">
        <f t="shared" si="3"/>
        <v>300</v>
      </c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  <c r="Z2268" s="9"/>
      <c r="AA2268" s="9"/>
      <c r="AB2268" s="9"/>
      <c r="AC2268" s="9"/>
    </row>
    <row r="2269" ht="15.75" customHeight="1">
      <c r="A2269" s="10">
        <v>2268.0</v>
      </c>
      <c r="B2269" s="10" t="s">
        <v>15</v>
      </c>
      <c r="C2269" s="10" t="str">
        <f>VLOOKUP($E2269,'Определяем вид'!$A$2:$B$16,2,0)</f>
        <v>Услуга</v>
      </c>
      <c r="D2269" s="10" t="s">
        <v>16</v>
      </c>
      <c r="E2269" s="10" t="s">
        <v>18</v>
      </c>
      <c r="F2269" s="11">
        <v>45734.0</v>
      </c>
      <c r="G2269" s="12">
        <f t="shared" si="1"/>
        <v>3</v>
      </c>
      <c r="H2269" s="10"/>
      <c r="I2269" s="10" t="str">
        <f>IFNA(VLOOKUP($H2269,'Промокоды'!$A$2:$B$115,2,0),"")</f>
        <v/>
      </c>
      <c r="J2269" s="10" t="str">
        <f>IFNA(VLOOKUP($I2269,'Промокоды'!$E$2:$F$8,2,0),"")</f>
        <v/>
      </c>
      <c r="K2269" s="10" t="str">
        <f>IFNA(VLOOKUP($H2269,'Промокоды'!$A$2:$C$115,3,0),"")</f>
        <v/>
      </c>
      <c r="L2269" s="13">
        <f t="shared" si="2"/>
        <v>0</v>
      </c>
      <c r="M2269" s="14">
        <v>3500.0</v>
      </c>
      <c r="N2269" s="14">
        <f t="shared" si="3"/>
        <v>3500</v>
      </c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  <c r="Z2269" s="9"/>
      <c r="AA2269" s="9"/>
      <c r="AB2269" s="9"/>
      <c r="AC2269" s="9"/>
    </row>
    <row r="2270" ht="15.75" customHeight="1">
      <c r="A2270" s="10">
        <v>2269.0</v>
      </c>
      <c r="B2270" s="10" t="s">
        <v>15</v>
      </c>
      <c r="C2270" s="10" t="str">
        <f>VLOOKUP($E2270,'Определяем вид'!$A$2:$B$16,2,0)</f>
        <v>Товар</v>
      </c>
      <c r="D2270" s="10" t="s">
        <v>16</v>
      </c>
      <c r="E2270" s="10" t="s">
        <v>28</v>
      </c>
      <c r="F2270" s="11">
        <v>45734.0</v>
      </c>
      <c r="G2270" s="12">
        <f t="shared" si="1"/>
        <v>3</v>
      </c>
      <c r="H2270" s="10"/>
      <c r="I2270" s="10" t="str">
        <f>IFNA(VLOOKUP($H2270,'Промокоды'!$A$2:$B$115,2,0),"")</f>
        <v/>
      </c>
      <c r="J2270" s="10" t="str">
        <f>IFNA(VLOOKUP($I2270,'Промокоды'!$E$2:$F$8,2,0),"")</f>
        <v/>
      </c>
      <c r="K2270" s="10" t="str">
        <f>IFNA(VLOOKUP($H2270,'Промокоды'!$A$2:$C$115,3,0),"")</f>
        <v/>
      </c>
      <c r="L2270" s="13">
        <f t="shared" si="2"/>
        <v>0</v>
      </c>
      <c r="M2270" s="14">
        <v>300.0</v>
      </c>
      <c r="N2270" s="14">
        <f t="shared" si="3"/>
        <v>300</v>
      </c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  <c r="Z2270" s="9"/>
      <c r="AA2270" s="9"/>
      <c r="AB2270" s="9"/>
      <c r="AC2270" s="9"/>
    </row>
    <row r="2271" ht="15.75" customHeight="1">
      <c r="A2271" s="10">
        <v>2270.0</v>
      </c>
      <c r="B2271" s="10" t="s">
        <v>15</v>
      </c>
      <c r="C2271" s="10" t="str">
        <f>VLOOKUP($E2271,'Определяем вид'!$A$2:$B$16,2,0)</f>
        <v>Услуга</v>
      </c>
      <c r="D2271" s="10" t="s">
        <v>16</v>
      </c>
      <c r="E2271" s="10" t="s">
        <v>18</v>
      </c>
      <c r="F2271" s="11">
        <v>45734.0</v>
      </c>
      <c r="G2271" s="12">
        <f t="shared" si="1"/>
        <v>3</v>
      </c>
      <c r="H2271" s="10"/>
      <c r="I2271" s="10" t="str">
        <f>IFNA(VLOOKUP($H2271,'Промокоды'!$A$2:$B$115,2,0),"")</f>
        <v/>
      </c>
      <c r="J2271" s="10" t="str">
        <f>IFNA(VLOOKUP($I2271,'Промокоды'!$E$2:$F$8,2,0),"")</f>
        <v/>
      </c>
      <c r="K2271" s="10" t="str">
        <f>IFNA(VLOOKUP($H2271,'Промокоды'!$A$2:$C$115,3,0),"")</f>
        <v/>
      </c>
      <c r="L2271" s="13">
        <f t="shared" si="2"/>
        <v>0</v>
      </c>
      <c r="M2271" s="14">
        <v>3500.0</v>
      </c>
      <c r="N2271" s="14">
        <f t="shared" si="3"/>
        <v>3500</v>
      </c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  <c r="Z2271" s="9"/>
      <c r="AA2271" s="9"/>
      <c r="AB2271" s="9"/>
      <c r="AC2271" s="9"/>
    </row>
    <row r="2272" ht="15.75" customHeight="1">
      <c r="A2272" s="10">
        <v>2271.0</v>
      </c>
      <c r="B2272" s="10" t="s">
        <v>15</v>
      </c>
      <c r="C2272" s="10" t="str">
        <f>VLOOKUP($E2272,'Определяем вид'!$A$2:$B$16,2,0)</f>
        <v>Услуга</v>
      </c>
      <c r="D2272" s="10" t="s">
        <v>19</v>
      </c>
      <c r="E2272" s="10" t="s">
        <v>17</v>
      </c>
      <c r="F2272" s="11">
        <v>45734.0</v>
      </c>
      <c r="G2272" s="12">
        <f t="shared" si="1"/>
        <v>3</v>
      </c>
      <c r="H2272" s="10" t="s">
        <v>56</v>
      </c>
      <c r="I2272" s="10">
        <f>IFNA(VLOOKUP($H2272,'Промокоды'!$A$2:$B$115,2,0),"")</f>
        <v>7</v>
      </c>
      <c r="J2272" s="10" t="str">
        <f>IFNA(VLOOKUP($I2272,'Промокоды'!$E$2:$F$8,2,0),"")</f>
        <v>Сторис в VK</v>
      </c>
      <c r="K2272" s="10">
        <f>IFNA(VLOOKUP($H2272,'Промокоды'!$A$2:$C$115,3,0),"")</f>
        <v>0.15</v>
      </c>
      <c r="L2272" s="13">
        <f t="shared" si="2"/>
        <v>675</v>
      </c>
      <c r="M2272" s="14">
        <v>4500.0</v>
      </c>
      <c r="N2272" s="14">
        <f t="shared" si="3"/>
        <v>3825</v>
      </c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  <c r="Z2272" s="9"/>
      <c r="AA2272" s="9"/>
      <c r="AB2272" s="9"/>
      <c r="AC2272" s="9"/>
    </row>
    <row r="2273" ht="15.75" customHeight="1">
      <c r="A2273" s="10">
        <v>2272.0</v>
      </c>
      <c r="B2273" s="10" t="s">
        <v>15</v>
      </c>
      <c r="C2273" s="10" t="str">
        <f>VLOOKUP($E2273,'Определяем вид'!$A$2:$B$16,2,0)</f>
        <v>Услуга</v>
      </c>
      <c r="D2273" s="10" t="s">
        <v>16</v>
      </c>
      <c r="E2273" s="10" t="s">
        <v>17</v>
      </c>
      <c r="F2273" s="11">
        <v>45734.0</v>
      </c>
      <c r="G2273" s="12">
        <f t="shared" si="1"/>
        <v>3</v>
      </c>
      <c r="H2273" s="10"/>
      <c r="I2273" s="10" t="str">
        <f>IFNA(VLOOKUP($H2273,'Промокоды'!$A$2:$B$115,2,0),"")</f>
        <v/>
      </c>
      <c r="J2273" s="10" t="str">
        <f>IFNA(VLOOKUP($I2273,'Промокоды'!$E$2:$F$8,2,0),"")</f>
        <v/>
      </c>
      <c r="K2273" s="10" t="str">
        <f>IFNA(VLOOKUP($H2273,'Промокоды'!$A$2:$C$115,3,0),"")</f>
        <v/>
      </c>
      <c r="L2273" s="13">
        <f t="shared" si="2"/>
        <v>0</v>
      </c>
      <c r="M2273" s="14">
        <v>4500.0</v>
      </c>
      <c r="N2273" s="14">
        <f t="shared" si="3"/>
        <v>4500</v>
      </c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  <c r="Z2273" s="9"/>
      <c r="AA2273" s="9"/>
      <c r="AB2273" s="9"/>
      <c r="AC2273" s="9"/>
    </row>
    <row r="2274" ht="15.75" customHeight="1">
      <c r="A2274" s="10">
        <v>2273.0</v>
      </c>
      <c r="B2274" s="10" t="s">
        <v>25</v>
      </c>
      <c r="C2274" s="10" t="str">
        <f>VLOOKUP($E2274,'Определяем вид'!$A$2:$B$16,2,0)</f>
        <v>Товар</v>
      </c>
      <c r="D2274" s="10" t="s">
        <v>16</v>
      </c>
      <c r="E2274" s="10" t="s">
        <v>33</v>
      </c>
      <c r="F2274" s="11">
        <v>45734.0</v>
      </c>
      <c r="G2274" s="12">
        <f t="shared" si="1"/>
        <v>3</v>
      </c>
      <c r="H2274" s="10"/>
      <c r="I2274" s="10" t="str">
        <f>IFNA(VLOOKUP($H2274,'Промокоды'!$A$2:$B$115,2,0),"")</f>
        <v/>
      </c>
      <c r="J2274" s="10" t="str">
        <f>IFNA(VLOOKUP($I2274,'Промокоды'!$E$2:$F$8,2,0),"")</f>
        <v/>
      </c>
      <c r="K2274" s="10" t="str">
        <f>IFNA(VLOOKUP($H2274,'Промокоды'!$A$2:$C$115,3,0),"")</f>
        <v/>
      </c>
      <c r="L2274" s="13">
        <f t="shared" si="2"/>
        <v>0</v>
      </c>
      <c r="M2274" s="14">
        <v>1000.0</v>
      </c>
      <c r="N2274" s="14">
        <f t="shared" si="3"/>
        <v>1000</v>
      </c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  <c r="Z2274" s="9"/>
      <c r="AA2274" s="9"/>
      <c r="AB2274" s="9"/>
      <c r="AC2274" s="9"/>
    </row>
    <row r="2275" ht="15.75" customHeight="1">
      <c r="A2275" s="10">
        <v>2274.0</v>
      </c>
      <c r="B2275" s="10" t="s">
        <v>15</v>
      </c>
      <c r="C2275" s="10" t="str">
        <f>VLOOKUP($E2275,'Определяем вид'!$A$2:$B$16,2,0)</f>
        <v>Товар</v>
      </c>
      <c r="D2275" s="10" t="s">
        <v>16</v>
      </c>
      <c r="E2275" s="10" t="s">
        <v>28</v>
      </c>
      <c r="F2275" s="11">
        <v>45734.0</v>
      </c>
      <c r="G2275" s="12">
        <f t="shared" si="1"/>
        <v>3</v>
      </c>
      <c r="H2275" s="10"/>
      <c r="I2275" s="10" t="str">
        <f>IFNA(VLOOKUP($H2275,'Промокоды'!$A$2:$B$115,2,0),"")</f>
        <v/>
      </c>
      <c r="J2275" s="10" t="str">
        <f>IFNA(VLOOKUP($I2275,'Промокоды'!$E$2:$F$8,2,0),"")</f>
        <v/>
      </c>
      <c r="K2275" s="10" t="str">
        <f>IFNA(VLOOKUP($H2275,'Промокоды'!$A$2:$C$115,3,0),"")</f>
        <v/>
      </c>
      <c r="L2275" s="13">
        <f t="shared" si="2"/>
        <v>0</v>
      </c>
      <c r="M2275" s="14">
        <v>300.0</v>
      </c>
      <c r="N2275" s="14">
        <f t="shared" si="3"/>
        <v>300</v>
      </c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  <c r="Z2275" s="9"/>
      <c r="AA2275" s="9"/>
      <c r="AB2275" s="9"/>
      <c r="AC2275" s="9"/>
    </row>
    <row r="2276" ht="15.75" customHeight="1">
      <c r="A2276" s="10">
        <v>2275.0</v>
      </c>
      <c r="B2276" s="10" t="s">
        <v>15</v>
      </c>
      <c r="C2276" s="10" t="str">
        <f>VLOOKUP($E2276,'Определяем вид'!$A$2:$B$16,2,0)</f>
        <v>Услуга</v>
      </c>
      <c r="D2276" s="10" t="s">
        <v>16</v>
      </c>
      <c r="E2276" s="10" t="s">
        <v>18</v>
      </c>
      <c r="F2276" s="11">
        <v>45734.0</v>
      </c>
      <c r="G2276" s="12">
        <f t="shared" si="1"/>
        <v>3</v>
      </c>
      <c r="H2276" s="10"/>
      <c r="I2276" s="10" t="str">
        <f>IFNA(VLOOKUP($H2276,'Промокоды'!$A$2:$B$115,2,0),"")</f>
        <v/>
      </c>
      <c r="J2276" s="10" t="str">
        <f>IFNA(VLOOKUP($I2276,'Промокоды'!$E$2:$F$8,2,0),"")</f>
        <v/>
      </c>
      <c r="K2276" s="10" t="str">
        <f>IFNA(VLOOKUP($H2276,'Промокоды'!$A$2:$C$115,3,0),"")</f>
        <v/>
      </c>
      <c r="L2276" s="13">
        <f t="shared" si="2"/>
        <v>0</v>
      </c>
      <c r="M2276" s="14">
        <v>3500.0</v>
      </c>
      <c r="N2276" s="14">
        <f t="shared" si="3"/>
        <v>3500</v>
      </c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  <c r="Z2276" s="9"/>
      <c r="AA2276" s="9"/>
      <c r="AB2276" s="9"/>
      <c r="AC2276" s="9"/>
    </row>
    <row r="2277" ht="15.75" customHeight="1">
      <c r="A2277" s="10">
        <v>2276.0</v>
      </c>
      <c r="B2277" s="10" t="s">
        <v>15</v>
      </c>
      <c r="C2277" s="10" t="str">
        <f>VLOOKUP($E2277,'Определяем вид'!$A$2:$B$16,2,0)</f>
        <v>Услуга</v>
      </c>
      <c r="D2277" s="10" t="s">
        <v>16</v>
      </c>
      <c r="E2277" s="10" t="s">
        <v>18</v>
      </c>
      <c r="F2277" s="11">
        <v>45734.0</v>
      </c>
      <c r="G2277" s="12">
        <f t="shared" si="1"/>
        <v>3</v>
      </c>
      <c r="H2277" s="10"/>
      <c r="I2277" s="10" t="str">
        <f>IFNA(VLOOKUP($H2277,'Промокоды'!$A$2:$B$115,2,0),"")</f>
        <v/>
      </c>
      <c r="J2277" s="10" t="str">
        <f>IFNA(VLOOKUP($I2277,'Промокоды'!$E$2:$F$8,2,0),"")</f>
        <v/>
      </c>
      <c r="K2277" s="10" t="str">
        <f>IFNA(VLOOKUP($H2277,'Промокоды'!$A$2:$C$115,3,0),"")</f>
        <v/>
      </c>
      <c r="L2277" s="13">
        <f t="shared" si="2"/>
        <v>0</v>
      </c>
      <c r="M2277" s="14">
        <v>3500.0</v>
      </c>
      <c r="N2277" s="14">
        <f t="shared" si="3"/>
        <v>3500</v>
      </c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  <c r="Z2277" s="9"/>
      <c r="AA2277" s="9"/>
      <c r="AB2277" s="9"/>
      <c r="AC2277" s="9"/>
    </row>
    <row r="2278" ht="15.75" customHeight="1">
      <c r="A2278" s="10">
        <v>2277.0</v>
      </c>
      <c r="B2278" s="10" t="s">
        <v>25</v>
      </c>
      <c r="C2278" s="10" t="str">
        <f>VLOOKUP($E2278,'Определяем вид'!$A$2:$B$16,2,0)</f>
        <v>Товар</v>
      </c>
      <c r="D2278" s="10" t="s">
        <v>16</v>
      </c>
      <c r="E2278" s="10" t="s">
        <v>35</v>
      </c>
      <c r="F2278" s="11">
        <v>45734.0</v>
      </c>
      <c r="G2278" s="12">
        <f t="shared" si="1"/>
        <v>3</v>
      </c>
      <c r="H2278" s="10"/>
      <c r="I2278" s="10" t="str">
        <f>IFNA(VLOOKUP($H2278,'Промокоды'!$A$2:$B$115,2,0),"")</f>
        <v/>
      </c>
      <c r="J2278" s="10" t="str">
        <f>IFNA(VLOOKUP($I2278,'Промокоды'!$E$2:$F$8,2,0),"")</f>
        <v/>
      </c>
      <c r="K2278" s="10" t="str">
        <f>IFNA(VLOOKUP($H2278,'Промокоды'!$A$2:$C$115,3,0),"")</f>
        <v/>
      </c>
      <c r="L2278" s="13">
        <f t="shared" si="2"/>
        <v>0</v>
      </c>
      <c r="M2278" s="14">
        <v>500.0</v>
      </c>
      <c r="N2278" s="14">
        <f t="shared" si="3"/>
        <v>500</v>
      </c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  <c r="Z2278" s="9"/>
      <c r="AA2278" s="9"/>
      <c r="AB2278" s="9"/>
      <c r="AC2278" s="9"/>
    </row>
    <row r="2279" ht="15.75" customHeight="1">
      <c r="A2279" s="10">
        <v>2278.0</v>
      </c>
      <c r="B2279" s="10" t="s">
        <v>15</v>
      </c>
      <c r="C2279" s="10" t="str">
        <f>VLOOKUP($E2279,'Определяем вид'!$A$2:$B$16,2,0)</f>
        <v>Услуга</v>
      </c>
      <c r="D2279" s="10" t="s">
        <v>19</v>
      </c>
      <c r="E2279" s="10" t="s">
        <v>17</v>
      </c>
      <c r="F2279" s="11">
        <v>45735.0</v>
      </c>
      <c r="G2279" s="12">
        <f t="shared" si="1"/>
        <v>3</v>
      </c>
      <c r="H2279" s="10" t="s">
        <v>57</v>
      </c>
      <c r="I2279" s="10">
        <f>IFNA(VLOOKUP($H2279,'Промокоды'!$A$2:$B$115,2,0),"")</f>
        <v>7</v>
      </c>
      <c r="J2279" s="10" t="str">
        <f>IFNA(VLOOKUP($I2279,'Промокоды'!$E$2:$F$8,2,0),"")</f>
        <v>Сторис в VK</v>
      </c>
      <c r="K2279" s="10">
        <f>IFNA(VLOOKUP($H2279,'Промокоды'!$A$2:$C$115,3,0),"")</f>
        <v>0.15</v>
      </c>
      <c r="L2279" s="13">
        <f t="shared" si="2"/>
        <v>675</v>
      </c>
      <c r="M2279" s="14">
        <v>4500.0</v>
      </c>
      <c r="N2279" s="14">
        <f t="shared" si="3"/>
        <v>3825</v>
      </c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  <c r="Z2279" s="9"/>
      <c r="AA2279" s="9"/>
      <c r="AB2279" s="9"/>
      <c r="AC2279" s="9"/>
    </row>
    <row r="2280" ht="15.75" customHeight="1">
      <c r="A2280" s="10">
        <v>2279.0</v>
      </c>
      <c r="B2280" s="10" t="s">
        <v>15</v>
      </c>
      <c r="C2280" s="10" t="str">
        <f>VLOOKUP($E2280,'Определяем вид'!$A$2:$B$16,2,0)</f>
        <v>Услуга</v>
      </c>
      <c r="D2280" s="10" t="s">
        <v>16</v>
      </c>
      <c r="E2280" s="10" t="s">
        <v>21</v>
      </c>
      <c r="F2280" s="11">
        <v>45735.0</v>
      </c>
      <c r="G2280" s="12">
        <f t="shared" si="1"/>
        <v>3</v>
      </c>
      <c r="H2280" s="10"/>
      <c r="I2280" s="10" t="str">
        <f>IFNA(VLOOKUP($H2280,'Промокоды'!$A$2:$B$115,2,0),"")</f>
        <v/>
      </c>
      <c r="J2280" s="10" t="str">
        <f>IFNA(VLOOKUP($I2280,'Промокоды'!$E$2:$F$8,2,0),"")</f>
        <v/>
      </c>
      <c r="K2280" s="10" t="str">
        <f>IFNA(VLOOKUP($H2280,'Промокоды'!$A$2:$C$115,3,0),"")</f>
        <v/>
      </c>
      <c r="L2280" s="13">
        <f t="shared" si="2"/>
        <v>0</v>
      </c>
      <c r="M2280" s="14">
        <v>5500.0</v>
      </c>
      <c r="N2280" s="14">
        <f t="shared" si="3"/>
        <v>5500</v>
      </c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  <c r="Z2280" s="9"/>
      <c r="AA2280" s="9"/>
      <c r="AB2280" s="9"/>
      <c r="AC2280" s="9"/>
    </row>
    <row r="2281" ht="15.75" customHeight="1">
      <c r="A2281" s="10">
        <v>2280.0</v>
      </c>
      <c r="B2281" s="10" t="s">
        <v>15</v>
      </c>
      <c r="C2281" s="10" t="str">
        <f>VLOOKUP($E2281,'Определяем вид'!$A$2:$B$16,2,0)</f>
        <v>Услуга</v>
      </c>
      <c r="D2281" s="10" t="s">
        <v>16</v>
      </c>
      <c r="E2281" s="10" t="s">
        <v>21</v>
      </c>
      <c r="F2281" s="11">
        <v>45735.0</v>
      </c>
      <c r="G2281" s="12">
        <f t="shared" si="1"/>
        <v>3</v>
      </c>
      <c r="H2281" s="10"/>
      <c r="I2281" s="10" t="str">
        <f>IFNA(VLOOKUP($H2281,'Промокоды'!$A$2:$B$115,2,0),"")</f>
        <v/>
      </c>
      <c r="J2281" s="10" t="str">
        <f>IFNA(VLOOKUP($I2281,'Промокоды'!$E$2:$F$8,2,0),"")</f>
        <v/>
      </c>
      <c r="K2281" s="10" t="str">
        <f>IFNA(VLOOKUP($H2281,'Промокоды'!$A$2:$C$115,3,0),"")</f>
        <v/>
      </c>
      <c r="L2281" s="13">
        <f t="shared" si="2"/>
        <v>0</v>
      </c>
      <c r="M2281" s="14">
        <v>5500.0</v>
      </c>
      <c r="N2281" s="14">
        <f t="shared" si="3"/>
        <v>5500</v>
      </c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  <c r="Z2281" s="9"/>
      <c r="AA2281" s="9"/>
      <c r="AB2281" s="9"/>
      <c r="AC2281" s="9"/>
    </row>
    <row r="2282" ht="15.75" customHeight="1">
      <c r="A2282" s="10">
        <v>2281.0</v>
      </c>
      <c r="B2282" s="10" t="s">
        <v>15</v>
      </c>
      <c r="C2282" s="10" t="str">
        <f>VLOOKUP($E2282,'Определяем вид'!$A$2:$B$16,2,0)</f>
        <v>Товар</v>
      </c>
      <c r="D2282" s="10" t="s">
        <v>19</v>
      </c>
      <c r="E2282" s="10" t="s">
        <v>23</v>
      </c>
      <c r="F2282" s="11">
        <v>45735.0</v>
      </c>
      <c r="G2282" s="12">
        <f t="shared" si="1"/>
        <v>3</v>
      </c>
      <c r="H2282" s="10"/>
      <c r="I2282" s="10" t="str">
        <f>IFNA(VLOOKUP($H2282,'Промокоды'!$A$2:$B$115,2,0),"")</f>
        <v/>
      </c>
      <c r="J2282" s="10" t="str">
        <f>IFNA(VLOOKUP($I2282,'Промокоды'!$E$2:$F$8,2,0),"")</f>
        <v/>
      </c>
      <c r="K2282" s="10" t="str">
        <f>IFNA(VLOOKUP($H2282,'Промокоды'!$A$2:$C$115,3,0),"")</f>
        <v/>
      </c>
      <c r="L2282" s="13">
        <f t="shared" si="2"/>
        <v>0</v>
      </c>
      <c r="M2282" s="14">
        <v>1000.0</v>
      </c>
      <c r="N2282" s="14">
        <f t="shared" si="3"/>
        <v>1000</v>
      </c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  <c r="Z2282" s="9"/>
      <c r="AA2282" s="9"/>
      <c r="AB2282" s="9"/>
      <c r="AC2282" s="9"/>
    </row>
    <row r="2283" ht="15.75" customHeight="1">
      <c r="A2283" s="10">
        <v>2282.0</v>
      </c>
      <c r="B2283" s="10" t="s">
        <v>15</v>
      </c>
      <c r="C2283" s="10" t="str">
        <f>VLOOKUP($E2283,'Определяем вид'!$A$2:$B$16,2,0)</f>
        <v>Товар</v>
      </c>
      <c r="D2283" s="10" t="s">
        <v>16</v>
      </c>
      <c r="E2283" s="10" t="s">
        <v>23</v>
      </c>
      <c r="F2283" s="11">
        <v>45735.0</v>
      </c>
      <c r="G2283" s="12">
        <f t="shared" si="1"/>
        <v>3</v>
      </c>
      <c r="H2283" s="10"/>
      <c r="I2283" s="10" t="str">
        <f>IFNA(VLOOKUP($H2283,'Промокоды'!$A$2:$B$115,2,0),"")</f>
        <v/>
      </c>
      <c r="J2283" s="10" t="str">
        <f>IFNA(VLOOKUP($I2283,'Промокоды'!$E$2:$F$8,2,0),"")</f>
        <v/>
      </c>
      <c r="K2283" s="10" t="str">
        <f>IFNA(VLOOKUP($H2283,'Промокоды'!$A$2:$C$115,3,0),"")</f>
        <v/>
      </c>
      <c r="L2283" s="13">
        <f t="shared" si="2"/>
        <v>0</v>
      </c>
      <c r="M2283" s="14">
        <v>1000.0</v>
      </c>
      <c r="N2283" s="14">
        <f t="shared" si="3"/>
        <v>1000</v>
      </c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  <c r="Z2283" s="9"/>
      <c r="AA2283" s="9"/>
      <c r="AB2283" s="9"/>
      <c r="AC2283" s="9"/>
    </row>
    <row r="2284" ht="15.75" customHeight="1">
      <c r="A2284" s="10">
        <v>2283.0</v>
      </c>
      <c r="B2284" s="10" t="s">
        <v>15</v>
      </c>
      <c r="C2284" s="10" t="str">
        <f>VLOOKUP($E2284,'Определяем вид'!$A$2:$B$16,2,0)</f>
        <v>Услуга</v>
      </c>
      <c r="D2284" s="10" t="s">
        <v>19</v>
      </c>
      <c r="E2284" s="10" t="s">
        <v>17</v>
      </c>
      <c r="F2284" s="11">
        <v>45735.0</v>
      </c>
      <c r="G2284" s="12">
        <f t="shared" si="1"/>
        <v>3</v>
      </c>
      <c r="H2284" s="10"/>
      <c r="I2284" s="10" t="str">
        <f>IFNA(VLOOKUP($H2284,'Промокоды'!$A$2:$B$115,2,0),"")</f>
        <v/>
      </c>
      <c r="J2284" s="10" t="str">
        <f>IFNA(VLOOKUP($I2284,'Промокоды'!$E$2:$F$8,2,0),"")</f>
        <v/>
      </c>
      <c r="K2284" s="10" t="str">
        <f>IFNA(VLOOKUP($H2284,'Промокоды'!$A$2:$C$115,3,0),"")</f>
        <v/>
      </c>
      <c r="L2284" s="13">
        <f t="shared" si="2"/>
        <v>0</v>
      </c>
      <c r="M2284" s="14">
        <v>4500.0</v>
      </c>
      <c r="N2284" s="14">
        <f t="shared" si="3"/>
        <v>4500</v>
      </c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  <c r="Z2284" s="9"/>
      <c r="AA2284" s="9"/>
      <c r="AB2284" s="9"/>
      <c r="AC2284" s="9"/>
    </row>
    <row r="2285" ht="15.75" customHeight="1">
      <c r="A2285" s="10">
        <v>2284.0</v>
      </c>
      <c r="B2285" s="10" t="s">
        <v>15</v>
      </c>
      <c r="C2285" s="10" t="str">
        <f>VLOOKUP($E2285,'Определяем вид'!$A$2:$B$16,2,0)</f>
        <v>Услуга</v>
      </c>
      <c r="D2285" s="10" t="s">
        <v>16</v>
      </c>
      <c r="E2285" s="10" t="s">
        <v>17</v>
      </c>
      <c r="F2285" s="11">
        <v>45735.0</v>
      </c>
      <c r="G2285" s="12">
        <f t="shared" si="1"/>
        <v>3</v>
      </c>
      <c r="H2285" s="10" t="s">
        <v>58</v>
      </c>
      <c r="I2285" s="10">
        <f>IFNA(VLOOKUP($H2285,'Промокоды'!$A$2:$B$115,2,0),"")</f>
        <v>2</v>
      </c>
      <c r="J2285" s="10" t="str">
        <f>IFNA(VLOOKUP($I2285,'Промокоды'!$E$2:$F$8,2,0),"")</f>
        <v>Поисковые запросы в Гугле</v>
      </c>
      <c r="K2285" s="10">
        <f>IFNA(VLOOKUP($H2285,'Промокоды'!$A$2:$C$115,3,0),"")</f>
        <v>0.1</v>
      </c>
      <c r="L2285" s="13">
        <f t="shared" si="2"/>
        <v>450</v>
      </c>
      <c r="M2285" s="14">
        <v>4500.0</v>
      </c>
      <c r="N2285" s="14">
        <f t="shared" si="3"/>
        <v>4050</v>
      </c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  <c r="Z2285" s="9"/>
      <c r="AA2285" s="9"/>
      <c r="AB2285" s="9"/>
      <c r="AC2285" s="9"/>
    </row>
    <row r="2286" ht="15.75" customHeight="1">
      <c r="A2286" s="10">
        <v>2285.0</v>
      </c>
      <c r="B2286" s="10" t="s">
        <v>15</v>
      </c>
      <c r="C2286" s="10" t="str">
        <f>VLOOKUP($E2286,'Определяем вид'!$A$2:$B$16,2,0)</f>
        <v>Товар</v>
      </c>
      <c r="D2286" s="10" t="s">
        <v>19</v>
      </c>
      <c r="E2286" s="10" t="s">
        <v>28</v>
      </c>
      <c r="F2286" s="11">
        <v>45735.0</v>
      </c>
      <c r="G2286" s="12">
        <f t="shared" si="1"/>
        <v>3</v>
      </c>
      <c r="H2286" s="10"/>
      <c r="I2286" s="10" t="str">
        <f>IFNA(VLOOKUP($H2286,'Промокоды'!$A$2:$B$115,2,0),"")</f>
        <v/>
      </c>
      <c r="J2286" s="10" t="str">
        <f>IFNA(VLOOKUP($I2286,'Промокоды'!$E$2:$F$8,2,0),"")</f>
        <v/>
      </c>
      <c r="K2286" s="10" t="str">
        <f>IFNA(VLOOKUP($H2286,'Промокоды'!$A$2:$C$115,3,0),"")</f>
        <v/>
      </c>
      <c r="L2286" s="13">
        <f t="shared" si="2"/>
        <v>0</v>
      </c>
      <c r="M2286" s="14">
        <v>300.0</v>
      </c>
      <c r="N2286" s="14">
        <f t="shared" si="3"/>
        <v>300</v>
      </c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  <c r="Z2286" s="9"/>
      <c r="AA2286" s="9"/>
      <c r="AB2286" s="9"/>
      <c r="AC2286" s="9"/>
    </row>
    <row r="2287" ht="15.75" customHeight="1">
      <c r="A2287" s="10">
        <v>2286.0</v>
      </c>
      <c r="B2287" s="10" t="s">
        <v>25</v>
      </c>
      <c r="C2287" s="10" t="str">
        <f>VLOOKUP($E2287,'Определяем вид'!$A$2:$B$16,2,0)</f>
        <v>Товар</v>
      </c>
      <c r="D2287" s="10" t="s">
        <v>16</v>
      </c>
      <c r="E2287" s="10" t="s">
        <v>33</v>
      </c>
      <c r="F2287" s="11">
        <v>45735.0</v>
      </c>
      <c r="G2287" s="12">
        <f t="shared" si="1"/>
        <v>3</v>
      </c>
      <c r="H2287" s="10"/>
      <c r="I2287" s="10" t="str">
        <f>IFNA(VLOOKUP($H2287,'Промокоды'!$A$2:$B$115,2,0),"")</f>
        <v/>
      </c>
      <c r="J2287" s="10" t="str">
        <f>IFNA(VLOOKUP($I2287,'Промокоды'!$E$2:$F$8,2,0),"")</f>
        <v/>
      </c>
      <c r="K2287" s="10" t="str">
        <f>IFNA(VLOOKUP($H2287,'Промокоды'!$A$2:$C$115,3,0),"")</f>
        <v/>
      </c>
      <c r="L2287" s="13">
        <f t="shared" si="2"/>
        <v>0</v>
      </c>
      <c r="M2287" s="14">
        <v>1000.0</v>
      </c>
      <c r="N2287" s="14">
        <f t="shared" si="3"/>
        <v>1000</v>
      </c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  <c r="Z2287" s="9"/>
      <c r="AA2287" s="9"/>
      <c r="AB2287" s="9"/>
      <c r="AC2287" s="9"/>
    </row>
    <row r="2288" ht="15.75" customHeight="1">
      <c r="A2288" s="10">
        <v>2287.0</v>
      </c>
      <c r="B2288" s="10" t="s">
        <v>15</v>
      </c>
      <c r="C2288" s="10" t="str">
        <f>VLOOKUP($E2288,'Определяем вид'!$A$2:$B$16,2,0)</f>
        <v>Услуга</v>
      </c>
      <c r="D2288" s="10" t="s">
        <v>19</v>
      </c>
      <c r="E2288" s="10" t="s">
        <v>17</v>
      </c>
      <c r="F2288" s="11">
        <v>45735.0</v>
      </c>
      <c r="G2288" s="12">
        <f t="shared" si="1"/>
        <v>3</v>
      </c>
      <c r="H2288" s="10"/>
      <c r="I2288" s="10" t="str">
        <f>IFNA(VLOOKUP($H2288,'Промокоды'!$A$2:$B$115,2,0),"")</f>
        <v/>
      </c>
      <c r="J2288" s="10" t="str">
        <f>IFNA(VLOOKUP($I2288,'Промокоды'!$E$2:$F$8,2,0),"")</f>
        <v/>
      </c>
      <c r="K2288" s="10" t="str">
        <f>IFNA(VLOOKUP($H2288,'Промокоды'!$A$2:$C$115,3,0),"")</f>
        <v/>
      </c>
      <c r="L2288" s="13">
        <f t="shared" si="2"/>
        <v>0</v>
      </c>
      <c r="M2288" s="14">
        <v>4500.0</v>
      </c>
      <c r="N2288" s="14">
        <f t="shared" si="3"/>
        <v>4500</v>
      </c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  <c r="Z2288" s="9"/>
      <c r="AA2288" s="9"/>
      <c r="AB2288" s="9"/>
      <c r="AC2288" s="9"/>
    </row>
    <row r="2289" ht="15.75" customHeight="1">
      <c r="A2289" s="10">
        <v>2288.0</v>
      </c>
      <c r="B2289" s="10" t="s">
        <v>15</v>
      </c>
      <c r="C2289" s="10" t="str">
        <f>VLOOKUP($E2289,'Определяем вид'!$A$2:$B$16,2,0)</f>
        <v>Услуга</v>
      </c>
      <c r="D2289" s="10" t="s">
        <v>16</v>
      </c>
      <c r="E2289" s="10" t="s">
        <v>18</v>
      </c>
      <c r="F2289" s="11">
        <v>45735.0</v>
      </c>
      <c r="G2289" s="12">
        <f t="shared" si="1"/>
        <v>3</v>
      </c>
      <c r="H2289" s="10" t="s">
        <v>59</v>
      </c>
      <c r="I2289" s="10">
        <f>IFNA(VLOOKUP($H2289,'Промокоды'!$A$2:$B$115,2,0),"")</f>
        <v>4</v>
      </c>
      <c r="J2289" s="10" t="str">
        <f>IFNA(VLOOKUP($I2289,'Промокоды'!$E$2:$F$8,2,0),"")</f>
        <v>Посты в Telegram</v>
      </c>
      <c r="K2289" s="10">
        <f>IFNA(VLOOKUP($H2289,'Промокоды'!$A$2:$C$115,3,0),"")</f>
        <v>0.5</v>
      </c>
      <c r="L2289" s="13">
        <f t="shared" si="2"/>
        <v>1750</v>
      </c>
      <c r="M2289" s="14">
        <v>3500.0</v>
      </c>
      <c r="N2289" s="14">
        <f t="shared" si="3"/>
        <v>1750</v>
      </c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  <c r="Z2289" s="9"/>
      <c r="AA2289" s="9"/>
      <c r="AB2289" s="9"/>
      <c r="AC2289" s="9"/>
    </row>
    <row r="2290" ht="15.75" customHeight="1">
      <c r="A2290" s="10">
        <v>2289.0</v>
      </c>
      <c r="B2290" s="10" t="s">
        <v>15</v>
      </c>
      <c r="C2290" s="10" t="str">
        <f>VLOOKUP($E2290,'Определяем вид'!$A$2:$B$16,2,0)</f>
        <v>Услуга</v>
      </c>
      <c r="D2290" s="10" t="s">
        <v>16</v>
      </c>
      <c r="E2290" s="10" t="s">
        <v>17</v>
      </c>
      <c r="F2290" s="11">
        <v>45735.0</v>
      </c>
      <c r="G2290" s="12">
        <f t="shared" si="1"/>
        <v>3</v>
      </c>
      <c r="H2290" s="10"/>
      <c r="I2290" s="10" t="str">
        <f>IFNA(VLOOKUP($H2290,'Промокоды'!$A$2:$B$115,2,0),"")</f>
        <v/>
      </c>
      <c r="J2290" s="10" t="str">
        <f>IFNA(VLOOKUP($I2290,'Промокоды'!$E$2:$F$8,2,0),"")</f>
        <v/>
      </c>
      <c r="K2290" s="10" t="str">
        <f>IFNA(VLOOKUP($H2290,'Промокоды'!$A$2:$C$115,3,0),"")</f>
        <v/>
      </c>
      <c r="L2290" s="13">
        <f t="shared" si="2"/>
        <v>0</v>
      </c>
      <c r="M2290" s="14">
        <v>4500.0</v>
      </c>
      <c r="N2290" s="14">
        <f t="shared" si="3"/>
        <v>4500</v>
      </c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  <c r="Z2290" s="9"/>
      <c r="AA2290" s="9"/>
      <c r="AB2290" s="9"/>
      <c r="AC2290" s="9"/>
    </row>
    <row r="2291" ht="15.75" customHeight="1">
      <c r="A2291" s="10">
        <v>2290.0</v>
      </c>
      <c r="B2291" s="10" t="s">
        <v>15</v>
      </c>
      <c r="C2291" s="10" t="str">
        <f>VLOOKUP($E2291,'Определяем вид'!$A$2:$B$16,2,0)</f>
        <v>Услуга</v>
      </c>
      <c r="D2291" s="10" t="s">
        <v>16</v>
      </c>
      <c r="E2291" s="10" t="s">
        <v>21</v>
      </c>
      <c r="F2291" s="11">
        <v>45735.0</v>
      </c>
      <c r="G2291" s="12">
        <f t="shared" si="1"/>
        <v>3</v>
      </c>
      <c r="H2291" s="10"/>
      <c r="I2291" s="10" t="str">
        <f>IFNA(VLOOKUP($H2291,'Промокоды'!$A$2:$B$115,2,0),"")</f>
        <v/>
      </c>
      <c r="J2291" s="10" t="str">
        <f>IFNA(VLOOKUP($I2291,'Промокоды'!$E$2:$F$8,2,0),"")</f>
        <v/>
      </c>
      <c r="K2291" s="10" t="str">
        <f>IFNA(VLOOKUP($H2291,'Промокоды'!$A$2:$C$115,3,0),"")</f>
        <v/>
      </c>
      <c r="L2291" s="13">
        <f t="shared" si="2"/>
        <v>0</v>
      </c>
      <c r="M2291" s="14">
        <v>5500.0</v>
      </c>
      <c r="N2291" s="14">
        <f t="shared" si="3"/>
        <v>5500</v>
      </c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  <c r="Z2291" s="9"/>
      <c r="AA2291" s="9"/>
      <c r="AB2291" s="9"/>
      <c r="AC2291" s="9"/>
    </row>
    <row r="2292" ht="15.75" customHeight="1">
      <c r="A2292" s="10">
        <v>2291.0</v>
      </c>
      <c r="B2292" s="10" t="s">
        <v>15</v>
      </c>
      <c r="C2292" s="10" t="str">
        <f>VLOOKUP($E2292,'Определяем вид'!$A$2:$B$16,2,0)</f>
        <v>Услуга</v>
      </c>
      <c r="D2292" s="10" t="s">
        <v>16</v>
      </c>
      <c r="E2292" s="10" t="s">
        <v>18</v>
      </c>
      <c r="F2292" s="11">
        <v>45735.0</v>
      </c>
      <c r="G2292" s="12">
        <f t="shared" si="1"/>
        <v>3</v>
      </c>
      <c r="H2292" s="10"/>
      <c r="I2292" s="10" t="str">
        <f>IFNA(VLOOKUP($H2292,'Промокоды'!$A$2:$B$115,2,0),"")</f>
        <v/>
      </c>
      <c r="J2292" s="10" t="str">
        <f>IFNA(VLOOKUP($I2292,'Промокоды'!$E$2:$F$8,2,0),"")</f>
        <v/>
      </c>
      <c r="K2292" s="10" t="str">
        <f>IFNA(VLOOKUP($H2292,'Промокоды'!$A$2:$C$115,3,0),"")</f>
        <v/>
      </c>
      <c r="L2292" s="13">
        <f t="shared" si="2"/>
        <v>0</v>
      </c>
      <c r="M2292" s="14">
        <v>3500.0</v>
      </c>
      <c r="N2292" s="14">
        <f t="shared" si="3"/>
        <v>3500</v>
      </c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  <c r="Z2292" s="9"/>
      <c r="AA2292" s="9"/>
      <c r="AB2292" s="9"/>
      <c r="AC2292" s="9"/>
    </row>
    <row r="2293" ht="15.75" customHeight="1">
      <c r="A2293" s="10">
        <v>2292.0</v>
      </c>
      <c r="B2293" s="10" t="s">
        <v>15</v>
      </c>
      <c r="C2293" s="10" t="str">
        <f>VLOOKUP($E2293,'Определяем вид'!$A$2:$B$16,2,0)</f>
        <v>Услуга</v>
      </c>
      <c r="D2293" s="10" t="s">
        <v>16</v>
      </c>
      <c r="E2293" s="10" t="s">
        <v>17</v>
      </c>
      <c r="F2293" s="11">
        <v>45735.0</v>
      </c>
      <c r="G2293" s="12">
        <f t="shared" si="1"/>
        <v>3</v>
      </c>
      <c r="H2293" s="10"/>
      <c r="I2293" s="10" t="str">
        <f>IFNA(VLOOKUP($H2293,'Промокоды'!$A$2:$B$115,2,0),"")</f>
        <v/>
      </c>
      <c r="J2293" s="10" t="str">
        <f>IFNA(VLOOKUP($I2293,'Промокоды'!$E$2:$F$8,2,0),"")</f>
        <v/>
      </c>
      <c r="K2293" s="10" t="str">
        <f>IFNA(VLOOKUP($H2293,'Промокоды'!$A$2:$C$115,3,0),"")</f>
        <v/>
      </c>
      <c r="L2293" s="13">
        <f t="shared" si="2"/>
        <v>0</v>
      </c>
      <c r="M2293" s="14">
        <v>4500.0</v>
      </c>
      <c r="N2293" s="14">
        <f t="shared" si="3"/>
        <v>4500</v>
      </c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  <c r="Z2293" s="9"/>
      <c r="AA2293" s="9"/>
      <c r="AB2293" s="9"/>
      <c r="AC2293" s="9"/>
    </row>
    <row r="2294" ht="15.75" customHeight="1">
      <c r="A2294" s="10">
        <v>2293.0</v>
      </c>
      <c r="B2294" s="10" t="s">
        <v>15</v>
      </c>
      <c r="C2294" s="10" t="str">
        <f>VLOOKUP($E2294,'Определяем вид'!$A$2:$B$16,2,0)</f>
        <v>Услуга</v>
      </c>
      <c r="D2294" s="10" t="s">
        <v>16</v>
      </c>
      <c r="E2294" s="10" t="s">
        <v>17</v>
      </c>
      <c r="F2294" s="11">
        <v>45735.0</v>
      </c>
      <c r="G2294" s="12">
        <f t="shared" si="1"/>
        <v>3</v>
      </c>
      <c r="H2294" s="10"/>
      <c r="I2294" s="10" t="str">
        <f>IFNA(VLOOKUP($H2294,'Промокоды'!$A$2:$B$115,2,0),"")</f>
        <v/>
      </c>
      <c r="J2294" s="10" t="str">
        <f>IFNA(VLOOKUP($I2294,'Промокоды'!$E$2:$F$8,2,0),"")</f>
        <v/>
      </c>
      <c r="K2294" s="10" t="str">
        <f>IFNA(VLOOKUP($H2294,'Промокоды'!$A$2:$C$115,3,0),"")</f>
        <v/>
      </c>
      <c r="L2294" s="13">
        <f t="shared" si="2"/>
        <v>0</v>
      </c>
      <c r="M2294" s="14">
        <v>4500.0</v>
      </c>
      <c r="N2294" s="14">
        <f t="shared" si="3"/>
        <v>4500</v>
      </c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  <c r="Z2294" s="9"/>
      <c r="AA2294" s="9"/>
      <c r="AB2294" s="9"/>
      <c r="AC2294" s="9"/>
    </row>
    <row r="2295" ht="15.75" customHeight="1">
      <c r="A2295" s="10">
        <v>2294.0</v>
      </c>
      <c r="B2295" s="10" t="s">
        <v>15</v>
      </c>
      <c r="C2295" s="10" t="str">
        <f>VLOOKUP($E2295,'Определяем вид'!$A$2:$B$16,2,0)</f>
        <v>Услуга</v>
      </c>
      <c r="D2295" s="10" t="s">
        <v>16</v>
      </c>
      <c r="E2295" s="10" t="s">
        <v>21</v>
      </c>
      <c r="F2295" s="11">
        <v>45735.0</v>
      </c>
      <c r="G2295" s="12">
        <f t="shared" si="1"/>
        <v>3</v>
      </c>
      <c r="H2295" s="10"/>
      <c r="I2295" s="10" t="str">
        <f>IFNA(VLOOKUP($H2295,'Промокоды'!$A$2:$B$115,2,0),"")</f>
        <v/>
      </c>
      <c r="J2295" s="10" t="str">
        <f>IFNA(VLOOKUP($I2295,'Промокоды'!$E$2:$F$8,2,0),"")</f>
        <v/>
      </c>
      <c r="K2295" s="10" t="str">
        <f>IFNA(VLOOKUP($H2295,'Промокоды'!$A$2:$C$115,3,0),"")</f>
        <v/>
      </c>
      <c r="L2295" s="13">
        <f t="shared" si="2"/>
        <v>0</v>
      </c>
      <c r="M2295" s="14">
        <v>5500.0</v>
      </c>
      <c r="N2295" s="14">
        <f t="shared" si="3"/>
        <v>5500</v>
      </c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  <c r="Z2295" s="9"/>
      <c r="AA2295" s="9"/>
      <c r="AB2295" s="9"/>
      <c r="AC2295" s="9"/>
    </row>
    <row r="2296" ht="15.75" customHeight="1">
      <c r="A2296" s="10">
        <v>2295.0</v>
      </c>
      <c r="B2296" s="10" t="s">
        <v>25</v>
      </c>
      <c r="C2296" s="10" t="str">
        <f>VLOOKUP($E2296,'Определяем вид'!$A$2:$B$16,2,0)</f>
        <v>Товар</v>
      </c>
      <c r="D2296" s="10" t="s">
        <v>16</v>
      </c>
      <c r="E2296" s="10" t="s">
        <v>35</v>
      </c>
      <c r="F2296" s="11">
        <v>45735.0</v>
      </c>
      <c r="G2296" s="12">
        <f t="shared" si="1"/>
        <v>3</v>
      </c>
      <c r="H2296" s="10"/>
      <c r="I2296" s="10" t="str">
        <f>IFNA(VLOOKUP($H2296,'Промокоды'!$A$2:$B$115,2,0),"")</f>
        <v/>
      </c>
      <c r="J2296" s="10" t="str">
        <f>IFNA(VLOOKUP($I2296,'Промокоды'!$E$2:$F$8,2,0),"")</f>
        <v/>
      </c>
      <c r="K2296" s="10" t="str">
        <f>IFNA(VLOOKUP($H2296,'Промокоды'!$A$2:$C$115,3,0),"")</f>
        <v/>
      </c>
      <c r="L2296" s="13">
        <f t="shared" si="2"/>
        <v>0</v>
      </c>
      <c r="M2296" s="14">
        <v>500.0</v>
      </c>
      <c r="N2296" s="14">
        <f t="shared" si="3"/>
        <v>500</v>
      </c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  <c r="Z2296" s="9"/>
      <c r="AA2296" s="9"/>
      <c r="AB2296" s="9"/>
      <c r="AC2296" s="9"/>
    </row>
    <row r="2297" ht="15.75" customHeight="1">
      <c r="A2297" s="10">
        <v>2296.0</v>
      </c>
      <c r="B2297" s="10" t="s">
        <v>15</v>
      </c>
      <c r="C2297" s="10" t="str">
        <f>VLOOKUP($E2297,'Определяем вид'!$A$2:$B$16,2,0)</f>
        <v>Товар</v>
      </c>
      <c r="D2297" s="10" t="s">
        <v>16</v>
      </c>
      <c r="E2297" s="10" t="s">
        <v>23</v>
      </c>
      <c r="F2297" s="11">
        <v>45735.0</v>
      </c>
      <c r="G2297" s="12">
        <f t="shared" si="1"/>
        <v>3</v>
      </c>
      <c r="H2297" s="10"/>
      <c r="I2297" s="10" t="str">
        <f>IFNA(VLOOKUP($H2297,'Промокоды'!$A$2:$B$115,2,0),"")</f>
        <v/>
      </c>
      <c r="J2297" s="10" t="str">
        <f>IFNA(VLOOKUP($I2297,'Промокоды'!$E$2:$F$8,2,0),"")</f>
        <v/>
      </c>
      <c r="K2297" s="10" t="str">
        <f>IFNA(VLOOKUP($H2297,'Промокоды'!$A$2:$C$115,3,0),"")</f>
        <v/>
      </c>
      <c r="L2297" s="13">
        <f t="shared" si="2"/>
        <v>0</v>
      </c>
      <c r="M2297" s="14">
        <v>1000.0</v>
      </c>
      <c r="N2297" s="14">
        <f t="shared" si="3"/>
        <v>1000</v>
      </c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  <c r="Z2297" s="9"/>
      <c r="AA2297" s="9"/>
      <c r="AB2297" s="9"/>
      <c r="AC2297" s="9"/>
    </row>
    <row r="2298" ht="15.75" customHeight="1">
      <c r="A2298" s="10">
        <v>2297.0</v>
      </c>
      <c r="B2298" s="10" t="s">
        <v>15</v>
      </c>
      <c r="C2298" s="10" t="str">
        <f>VLOOKUP($E2298,'Определяем вид'!$A$2:$B$16,2,0)</f>
        <v>Услуга</v>
      </c>
      <c r="D2298" s="10" t="s">
        <v>19</v>
      </c>
      <c r="E2298" s="10" t="s">
        <v>21</v>
      </c>
      <c r="F2298" s="11">
        <v>45735.0</v>
      </c>
      <c r="G2298" s="12">
        <f t="shared" si="1"/>
        <v>3</v>
      </c>
      <c r="H2298" s="10" t="s">
        <v>60</v>
      </c>
      <c r="I2298" s="10">
        <f>IFNA(VLOOKUP($H2298,'Промокоды'!$A$2:$B$115,2,0),"")</f>
        <v>6</v>
      </c>
      <c r="J2298" s="10" t="str">
        <f>IFNA(VLOOKUP($I2298,'Промокоды'!$E$2:$F$8,2,0),"")</f>
        <v>Реклама в VK</v>
      </c>
      <c r="K2298" s="10">
        <f>IFNA(VLOOKUP($H2298,'Промокоды'!$A$2:$C$115,3,0),"")</f>
        <v>0.2</v>
      </c>
      <c r="L2298" s="13">
        <f t="shared" si="2"/>
        <v>1100</v>
      </c>
      <c r="M2298" s="14">
        <v>5500.0</v>
      </c>
      <c r="N2298" s="14">
        <f t="shared" si="3"/>
        <v>4400</v>
      </c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  <c r="Z2298" s="9"/>
      <c r="AA2298" s="9"/>
      <c r="AB2298" s="9"/>
      <c r="AC2298" s="9"/>
    </row>
    <row r="2299" ht="15.75" customHeight="1">
      <c r="A2299" s="10">
        <v>2298.0</v>
      </c>
      <c r="B2299" s="10" t="s">
        <v>25</v>
      </c>
      <c r="C2299" s="10" t="str">
        <f>VLOOKUP($E2299,'Определяем вид'!$A$2:$B$16,2,0)</f>
        <v>Товар</v>
      </c>
      <c r="D2299" s="10" t="s">
        <v>16</v>
      </c>
      <c r="E2299" s="10" t="s">
        <v>33</v>
      </c>
      <c r="F2299" s="11">
        <v>45735.0</v>
      </c>
      <c r="G2299" s="12">
        <f t="shared" si="1"/>
        <v>3</v>
      </c>
      <c r="H2299" s="10"/>
      <c r="I2299" s="10" t="str">
        <f>IFNA(VLOOKUP($H2299,'Промокоды'!$A$2:$B$115,2,0),"")</f>
        <v/>
      </c>
      <c r="J2299" s="10" t="str">
        <f>IFNA(VLOOKUP($I2299,'Промокоды'!$E$2:$F$8,2,0),"")</f>
        <v/>
      </c>
      <c r="K2299" s="10" t="str">
        <f>IFNA(VLOOKUP($H2299,'Промокоды'!$A$2:$C$115,3,0),"")</f>
        <v/>
      </c>
      <c r="L2299" s="13">
        <f t="shared" si="2"/>
        <v>0</v>
      </c>
      <c r="M2299" s="14">
        <v>1000.0</v>
      </c>
      <c r="N2299" s="14">
        <f t="shared" si="3"/>
        <v>1000</v>
      </c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  <c r="Z2299" s="9"/>
      <c r="AA2299" s="9"/>
      <c r="AB2299" s="9"/>
      <c r="AC2299" s="9"/>
    </row>
    <row r="2300" ht="15.75" customHeight="1">
      <c r="A2300" s="10">
        <v>2299.0</v>
      </c>
      <c r="B2300" s="10" t="s">
        <v>15</v>
      </c>
      <c r="C2300" s="10" t="str">
        <f>VLOOKUP($E2300,'Определяем вид'!$A$2:$B$16,2,0)</f>
        <v>Услуга</v>
      </c>
      <c r="D2300" s="10" t="s">
        <v>16</v>
      </c>
      <c r="E2300" s="10" t="s">
        <v>17</v>
      </c>
      <c r="F2300" s="11">
        <v>45735.0</v>
      </c>
      <c r="G2300" s="12">
        <f t="shared" si="1"/>
        <v>3</v>
      </c>
      <c r="H2300" s="10" t="s">
        <v>61</v>
      </c>
      <c r="I2300" s="10">
        <f>IFNA(VLOOKUP($H2300,'Промокоды'!$A$2:$B$115,2,0),"")</f>
        <v>5</v>
      </c>
      <c r="J2300" s="10" t="str">
        <f>IFNA(VLOOKUP($I2300,'Промокоды'!$E$2:$F$8,2,0),"")</f>
        <v>Посты в VK</v>
      </c>
      <c r="K2300" s="10">
        <f>IFNA(VLOOKUP($H2300,'Промокоды'!$A$2:$C$115,3,0),"")</f>
        <v>0.15</v>
      </c>
      <c r="L2300" s="13">
        <f t="shared" si="2"/>
        <v>675</v>
      </c>
      <c r="M2300" s="14">
        <v>4500.0</v>
      </c>
      <c r="N2300" s="14">
        <f t="shared" si="3"/>
        <v>3825</v>
      </c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  <c r="Z2300" s="9"/>
      <c r="AA2300" s="9"/>
      <c r="AB2300" s="9"/>
      <c r="AC2300" s="9"/>
    </row>
    <row r="2301" ht="15.75" customHeight="1">
      <c r="A2301" s="10">
        <v>2300.0</v>
      </c>
      <c r="B2301" s="10" t="s">
        <v>25</v>
      </c>
      <c r="C2301" s="10" t="str">
        <f>VLOOKUP($E2301,'Определяем вид'!$A$2:$B$16,2,0)</f>
        <v>Товар</v>
      </c>
      <c r="D2301" s="10" t="s">
        <v>19</v>
      </c>
      <c r="E2301" s="10" t="s">
        <v>30</v>
      </c>
      <c r="F2301" s="11">
        <v>45735.0</v>
      </c>
      <c r="G2301" s="12">
        <f t="shared" si="1"/>
        <v>3</v>
      </c>
      <c r="H2301" s="10"/>
      <c r="I2301" s="10" t="str">
        <f>IFNA(VLOOKUP($H2301,'Промокоды'!$A$2:$B$115,2,0),"")</f>
        <v/>
      </c>
      <c r="J2301" s="10" t="str">
        <f>IFNA(VLOOKUP($I2301,'Промокоды'!$E$2:$F$8,2,0),"")</f>
        <v/>
      </c>
      <c r="K2301" s="10" t="str">
        <f>IFNA(VLOOKUP($H2301,'Промокоды'!$A$2:$C$115,3,0),"")</f>
        <v/>
      </c>
      <c r="L2301" s="13">
        <f t="shared" si="2"/>
        <v>0</v>
      </c>
      <c r="M2301" s="14">
        <v>300.0</v>
      </c>
      <c r="N2301" s="14">
        <f t="shared" si="3"/>
        <v>300</v>
      </c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  <c r="Z2301" s="9"/>
      <c r="AA2301" s="9"/>
      <c r="AB2301" s="9"/>
      <c r="AC2301" s="9"/>
    </row>
    <row r="2302" ht="15.75" customHeight="1">
      <c r="A2302" s="10">
        <v>2301.0</v>
      </c>
      <c r="B2302" s="10" t="s">
        <v>25</v>
      </c>
      <c r="C2302" s="10" t="str">
        <f>VLOOKUP($E2302,'Определяем вид'!$A$2:$B$16,2,0)</f>
        <v>Товар</v>
      </c>
      <c r="D2302" s="10" t="s">
        <v>16</v>
      </c>
      <c r="E2302" s="10" t="s">
        <v>35</v>
      </c>
      <c r="F2302" s="11">
        <v>45735.0</v>
      </c>
      <c r="G2302" s="12">
        <f t="shared" si="1"/>
        <v>3</v>
      </c>
      <c r="H2302" s="10"/>
      <c r="I2302" s="10" t="str">
        <f>IFNA(VLOOKUP($H2302,'Промокоды'!$A$2:$B$115,2,0),"")</f>
        <v/>
      </c>
      <c r="J2302" s="10" t="str">
        <f>IFNA(VLOOKUP($I2302,'Промокоды'!$E$2:$F$8,2,0),"")</f>
        <v/>
      </c>
      <c r="K2302" s="10" t="str">
        <f>IFNA(VLOOKUP($H2302,'Промокоды'!$A$2:$C$115,3,0),"")</f>
        <v/>
      </c>
      <c r="L2302" s="13">
        <f t="shared" si="2"/>
        <v>0</v>
      </c>
      <c r="M2302" s="14">
        <v>500.0</v>
      </c>
      <c r="N2302" s="14">
        <f t="shared" si="3"/>
        <v>500</v>
      </c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  <c r="Z2302" s="9"/>
      <c r="AA2302" s="9"/>
      <c r="AB2302" s="9"/>
      <c r="AC2302" s="9"/>
    </row>
    <row r="2303" ht="15.75" customHeight="1">
      <c r="A2303" s="10">
        <v>2302.0</v>
      </c>
      <c r="B2303" s="10" t="s">
        <v>15</v>
      </c>
      <c r="C2303" s="10" t="str">
        <f>VLOOKUP($E2303,'Определяем вид'!$A$2:$B$16,2,0)</f>
        <v>Услуга</v>
      </c>
      <c r="D2303" s="10" t="s">
        <v>16</v>
      </c>
      <c r="E2303" s="10" t="s">
        <v>17</v>
      </c>
      <c r="F2303" s="11">
        <v>45735.0</v>
      </c>
      <c r="G2303" s="12">
        <f t="shared" si="1"/>
        <v>3</v>
      </c>
      <c r="H2303" s="10"/>
      <c r="I2303" s="10" t="str">
        <f>IFNA(VLOOKUP($H2303,'Промокоды'!$A$2:$B$115,2,0),"")</f>
        <v/>
      </c>
      <c r="J2303" s="10" t="str">
        <f>IFNA(VLOOKUP($I2303,'Промокоды'!$E$2:$F$8,2,0),"")</f>
        <v/>
      </c>
      <c r="K2303" s="10" t="str">
        <f>IFNA(VLOOKUP($H2303,'Промокоды'!$A$2:$C$115,3,0),"")</f>
        <v/>
      </c>
      <c r="L2303" s="13">
        <f t="shared" si="2"/>
        <v>0</v>
      </c>
      <c r="M2303" s="14">
        <v>4500.0</v>
      </c>
      <c r="N2303" s="14">
        <f t="shared" si="3"/>
        <v>4500</v>
      </c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  <c r="Z2303" s="9"/>
      <c r="AA2303" s="9"/>
      <c r="AB2303" s="9"/>
      <c r="AC2303" s="9"/>
    </row>
    <row r="2304" ht="15.75" customHeight="1">
      <c r="A2304" s="10">
        <v>2303.0</v>
      </c>
      <c r="B2304" s="10" t="s">
        <v>15</v>
      </c>
      <c r="C2304" s="10" t="str">
        <f>VLOOKUP($E2304,'Определяем вид'!$A$2:$B$16,2,0)</f>
        <v>Услуга</v>
      </c>
      <c r="D2304" s="10" t="s">
        <v>19</v>
      </c>
      <c r="E2304" s="10" t="s">
        <v>17</v>
      </c>
      <c r="F2304" s="11">
        <v>45735.0</v>
      </c>
      <c r="G2304" s="12">
        <f t="shared" si="1"/>
        <v>3</v>
      </c>
      <c r="H2304" s="10"/>
      <c r="I2304" s="10" t="str">
        <f>IFNA(VLOOKUP($H2304,'Промокоды'!$A$2:$B$115,2,0),"")</f>
        <v/>
      </c>
      <c r="J2304" s="10" t="str">
        <f>IFNA(VLOOKUP($I2304,'Промокоды'!$E$2:$F$8,2,0),"")</f>
        <v/>
      </c>
      <c r="K2304" s="10" t="str">
        <f>IFNA(VLOOKUP($H2304,'Промокоды'!$A$2:$C$115,3,0),"")</f>
        <v/>
      </c>
      <c r="L2304" s="13">
        <f t="shared" si="2"/>
        <v>0</v>
      </c>
      <c r="M2304" s="14">
        <v>4500.0</v>
      </c>
      <c r="N2304" s="14">
        <f t="shared" si="3"/>
        <v>4500</v>
      </c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  <c r="Z2304" s="9"/>
      <c r="AA2304" s="9"/>
      <c r="AB2304" s="9"/>
      <c r="AC2304" s="9"/>
    </row>
    <row r="2305" ht="15.75" customHeight="1">
      <c r="A2305" s="10">
        <v>2304.0</v>
      </c>
      <c r="B2305" s="10" t="s">
        <v>15</v>
      </c>
      <c r="C2305" s="10" t="str">
        <f>VLOOKUP($E2305,'Определяем вид'!$A$2:$B$16,2,0)</f>
        <v>Услуга</v>
      </c>
      <c r="D2305" s="10" t="s">
        <v>19</v>
      </c>
      <c r="E2305" s="10" t="s">
        <v>21</v>
      </c>
      <c r="F2305" s="11">
        <v>45735.0</v>
      </c>
      <c r="G2305" s="12">
        <f t="shared" si="1"/>
        <v>3</v>
      </c>
      <c r="H2305" s="10"/>
      <c r="I2305" s="10" t="str">
        <f>IFNA(VLOOKUP($H2305,'Промокоды'!$A$2:$B$115,2,0),"")</f>
        <v/>
      </c>
      <c r="J2305" s="10" t="str">
        <f>IFNA(VLOOKUP($I2305,'Промокоды'!$E$2:$F$8,2,0),"")</f>
        <v/>
      </c>
      <c r="K2305" s="10" t="str">
        <f>IFNA(VLOOKUP($H2305,'Промокоды'!$A$2:$C$115,3,0),"")</f>
        <v/>
      </c>
      <c r="L2305" s="13">
        <f t="shared" si="2"/>
        <v>0</v>
      </c>
      <c r="M2305" s="14">
        <v>5500.0</v>
      </c>
      <c r="N2305" s="14">
        <f t="shared" si="3"/>
        <v>5500</v>
      </c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  <c r="Z2305" s="9"/>
      <c r="AA2305" s="9"/>
      <c r="AB2305" s="9"/>
      <c r="AC2305" s="9"/>
    </row>
    <row r="2306" ht="15.75" customHeight="1">
      <c r="A2306" s="10">
        <v>2305.0</v>
      </c>
      <c r="B2306" s="10" t="s">
        <v>15</v>
      </c>
      <c r="C2306" s="10" t="str">
        <f>VLOOKUP($E2306,'Определяем вид'!$A$2:$B$16,2,0)</f>
        <v>Товар</v>
      </c>
      <c r="D2306" s="10" t="s">
        <v>16</v>
      </c>
      <c r="E2306" s="10" t="s">
        <v>23</v>
      </c>
      <c r="F2306" s="11">
        <v>45735.0</v>
      </c>
      <c r="G2306" s="12">
        <f t="shared" si="1"/>
        <v>3</v>
      </c>
      <c r="H2306" s="10"/>
      <c r="I2306" s="10" t="str">
        <f>IFNA(VLOOKUP($H2306,'Промокоды'!$A$2:$B$115,2,0),"")</f>
        <v/>
      </c>
      <c r="J2306" s="10" t="str">
        <f>IFNA(VLOOKUP($I2306,'Промокоды'!$E$2:$F$8,2,0),"")</f>
        <v/>
      </c>
      <c r="K2306" s="10" t="str">
        <f>IFNA(VLOOKUP($H2306,'Промокоды'!$A$2:$C$115,3,0),"")</f>
        <v/>
      </c>
      <c r="L2306" s="13">
        <f t="shared" si="2"/>
        <v>0</v>
      </c>
      <c r="M2306" s="14">
        <v>1000.0</v>
      </c>
      <c r="N2306" s="14">
        <f t="shared" si="3"/>
        <v>1000</v>
      </c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  <c r="Z2306" s="9"/>
      <c r="AA2306" s="9"/>
      <c r="AB2306" s="9"/>
      <c r="AC2306" s="9"/>
    </row>
    <row r="2307" ht="15.75" customHeight="1">
      <c r="A2307" s="10">
        <v>2306.0</v>
      </c>
      <c r="B2307" s="10" t="s">
        <v>15</v>
      </c>
      <c r="C2307" s="10" t="str">
        <f>VLOOKUP($E2307,'Определяем вид'!$A$2:$B$16,2,0)</f>
        <v>Услуга</v>
      </c>
      <c r="D2307" s="10" t="s">
        <v>16</v>
      </c>
      <c r="E2307" s="10" t="s">
        <v>17</v>
      </c>
      <c r="F2307" s="11">
        <v>45735.0</v>
      </c>
      <c r="G2307" s="12">
        <f t="shared" si="1"/>
        <v>3</v>
      </c>
      <c r="H2307" s="10"/>
      <c r="I2307" s="10" t="str">
        <f>IFNA(VLOOKUP($H2307,'Промокоды'!$A$2:$B$115,2,0),"")</f>
        <v/>
      </c>
      <c r="J2307" s="10" t="str">
        <f>IFNA(VLOOKUP($I2307,'Промокоды'!$E$2:$F$8,2,0),"")</f>
        <v/>
      </c>
      <c r="K2307" s="10" t="str">
        <f>IFNA(VLOOKUP($H2307,'Промокоды'!$A$2:$C$115,3,0),"")</f>
        <v/>
      </c>
      <c r="L2307" s="13">
        <f t="shared" si="2"/>
        <v>0</v>
      </c>
      <c r="M2307" s="14">
        <v>4500.0</v>
      </c>
      <c r="N2307" s="14">
        <f t="shared" si="3"/>
        <v>4500</v>
      </c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  <c r="Z2307" s="9"/>
      <c r="AA2307" s="9"/>
      <c r="AB2307" s="9"/>
      <c r="AC2307" s="9"/>
    </row>
    <row r="2308" ht="15.75" customHeight="1">
      <c r="A2308" s="10">
        <v>2307.0</v>
      </c>
      <c r="B2308" s="10" t="s">
        <v>15</v>
      </c>
      <c r="C2308" s="10" t="str">
        <f>VLOOKUP($E2308,'Определяем вид'!$A$2:$B$16,2,0)</f>
        <v>Услуга</v>
      </c>
      <c r="D2308" s="10" t="s">
        <v>16</v>
      </c>
      <c r="E2308" s="10" t="s">
        <v>18</v>
      </c>
      <c r="F2308" s="11">
        <v>45735.0</v>
      </c>
      <c r="G2308" s="12">
        <f t="shared" si="1"/>
        <v>3</v>
      </c>
      <c r="H2308" s="10"/>
      <c r="I2308" s="10" t="str">
        <f>IFNA(VLOOKUP($H2308,'Промокоды'!$A$2:$B$115,2,0),"")</f>
        <v/>
      </c>
      <c r="J2308" s="10" t="str">
        <f>IFNA(VLOOKUP($I2308,'Промокоды'!$E$2:$F$8,2,0),"")</f>
        <v/>
      </c>
      <c r="K2308" s="10" t="str">
        <f>IFNA(VLOOKUP($H2308,'Промокоды'!$A$2:$C$115,3,0),"")</f>
        <v/>
      </c>
      <c r="L2308" s="13">
        <f t="shared" si="2"/>
        <v>0</v>
      </c>
      <c r="M2308" s="14">
        <v>3500.0</v>
      </c>
      <c r="N2308" s="14">
        <f t="shared" si="3"/>
        <v>3500</v>
      </c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  <c r="Z2308" s="9"/>
      <c r="AA2308" s="9"/>
      <c r="AB2308" s="9"/>
      <c r="AC2308" s="9"/>
    </row>
    <row r="2309" ht="15.75" customHeight="1">
      <c r="A2309" s="10">
        <v>2308.0</v>
      </c>
      <c r="B2309" s="10" t="s">
        <v>15</v>
      </c>
      <c r="C2309" s="10" t="str">
        <f>VLOOKUP($E2309,'Определяем вид'!$A$2:$B$16,2,0)</f>
        <v>Товар</v>
      </c>
      <c r="D2309" s="10" t="s">
        <v>19</v>
      </c>
      <c r="E2309" s="10" t="s">
        <v>20</v>
      </c>
      <c r="F2309" s="11">
        <v>45736.0</v>
      </c>
      <c r="G2309" s="12">
        <f t="shared" si="1"/>
        <v>3</v>
      </c>
      <c r="H2309" s="10"/>
      <c r="I2309" s="10" t="str">
        <f>IFNA(VLOOKUP($H2309,'Промокоды'!$A$2:$B$115,2,0),"")</f>
        <v/>
      </c>
      <c r="J2309" s="10" t="str">
        <f>IFNA(VLOOKUP($I2309,'Промокоды'!$E$2:$F$8,2,0),"")</f>
        <v/>
      </c>
      <c r="K2309" s="10" t="str">
        <f>IFNA(VLOOKUP($H2309,'Промокоды'!$A$2:$C$115,3,0),"")</f>
        <v/>
      </c>
      <c r="L2309" s="13">
        <f t="shared" si="2"/>
        <v>0</v>
      </c>
      <c r="M2309" s="14">
        <v>500.0</v>
      </c>
      <c r="N2309" s="14">
        <f t="shared" si="3"/>
        <v>500</v>
      </c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  <c r="Z2309" s="9"/>
      <c r="AA2309" s="9"/>
      <c r="AB2309" s="9"/>
      <c r="AC2309" s="9"/>
    </row>
    <row r="2310" ht="15.75" customHeight="1">
      <c r="A2310" s="10">
        <v>2309.0</v>
      </c>
      <c r="B2310" s="10" t="s">
        <v>15</v>
      </c>
      <c r="C2310" s="10" t="str">
        <f>VLOOKUP($E2310,'Определяем вид'!$A$2:$B$16,2,0)</f>
        <v>Услуга</v>
      </c>
      <c r="D2310" s="10" t="s">
        <v>16</v>
      </c>
      <c r="E2310" s="10" t="s">
        <v>17</v>
      </c>
      <c r="F2310" s="11">
        <v>45736.0</v>
      </c>
      <c r="G2310" s="12">
        <f t="shared" si="1"/>
        <v>3</v>
      </c>
      <c r="H2310" s="10"/>
      <c r="I2310" s="10" t="str">
        <f>IFNA(VLOOKUP($H2310,'Промокоды'!$A$2:$B$115,2,0),"")</f>
        <v/>
      </c>
      <c r="J2310" s="10" t="str">
        <f>IFNA(VLOOKUP($I2310,'Промокоды'!$E$2:$F$8,2,0),"")</f>
        <v/>
      </c>
      <c r="K2310" s="10" t="str">
        <f>IFNA(VLOOKUP($H2310,'Промокоды'!$A$2:$C$115,3,0),"")</f>
        <v/>
      </c>
      <c r="L2310" s="13">
        <f t="shared" si="2"/>
        <v>0</v>
      </c>
      <c r="M2310" s="14">
        <v>4500.0</v>
      </c>
      <c r="N2310" s="14">
        <f t="shared" si="3"/>
        <v>4500</v>
      </c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  <c r="Z2310" s="9"/>
      <c r="AA2310" s="9"/>
      <c r="AB2310" s="9"/>
      <c r="AC2310" s="9"/>
    </row>
    <row r="2311" ht="15.75" customHeight="1">
      <c r="A2311" s="10">
        <v>2310.0</v>
      </c>
      <c r="B2311" s="10" t="s">
        <v>15</v>
      </c>
      <c r="C2311" s="10" t="str">
        <f>VLOOKUP($E2311,'Определяем вид'!$A$2:$B$16,2,0)</f>
        <v>Услуга</v>
      </c>
      <c r="D2311" s="10" t="s">
        <v>16</v>
      </c>
      <c r="E2311" s="10" t="s">
        <v>21</v>
      </c>
      <c r="F2311" s="11">
        <v>45736.0</v>
      </c>
      <c r="G2311" s="12">
        <f t="shared" si="1"/>
        <v>3</v>
      </c>
      <c r="H2311" s="10" t="s">
        <v>62</v>
      </c>
      <c r="I2311" s="10">
        <f>IFNA(VLOOKUP($H2311,'Промокоды'!$A$2:$B$115,2,0),"")</f>
        <v>4</v>
      </c>
      <c r="J2311" s="10" t="str">
        <f>IFNA(VLOOKUP($I2311,'Промокоды'!$E$2:$F$8,2,0),"")</f>
        <v>Посты в Telegram</v>
      </c>
      <c r="K2311" s="10">
        <f>IFNA(VLOOKUP($H2311,'Промокоды'!$A$2:$C$115,3,0),"")</f>
        <v>0.5</v>
      </c>
      <c r="L2311" s="13">
        <f t="shared" si="2"/>
        <v>2750</v>
      </c>
      <c r="M2311" s="14">
        <v>5500.0</v>
      </c>
      <c r="N2311" s="14">
        <f t="shared" si="3"/>
        <v>2750</v>
      </c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  <c r="Z2311" s="9"/>
      <c r="AA2311" s="9"/>
      <c r="AB2311" s="9"/>
      <c r="AC2311" s="9"/>
    </row>
    <row r="2312" ht="15.75" customHeight="1">
      <c r="A2312" s="10">
        <v>2311.0</v>
      </c>
      <c r="B2312" s="10" t="s">
        <v>15</v>
      </c>
      <c r="C2312" s="10" t="str">
        <f>VLOOKUP($E2312,'Определяем вид'!$A$2:$B$16,2,0)</f>
        <v>Товар</v>
      </c>
      <c r="D2312" s="10" t="s">
        <v>16</v>
      </c>
      <c r="E2312" s="10" t="s">
        <v>20</v>
      </c>
      <c r="F2312" s="11">
        <v>45736.0</v>
      </c>
      <c r="G2312" s="12">
        <f t="shared" si="1"/>
        <v>3</v>
      </c>
      <c r="H2312" s="10"/>
      <c r="I2312" s="10" t="str">
        <f>IFNA(VLOOKUP($H2312,'Промокоды'!$A$2:$B$115,2,0),"")</f>
        <v/>
      </c>
      <c r="J2312" s="10" t="str">
        <f>IFNA(VLOOKUP($I2312,'Промокоды'!$E$2:$F$8,2,0),"")</f>
        <v/>
      </c>
      <c r="K2312" s="10" t="str">
        <f>IFNA(VLOOKUP($H2312,'Промокоды'!$A$2:$C$115,3,0),"")</f>
        <v/>
      </c>
      <c r="L2312" s="13">
        <f t="shared" si="2"/>
        <v>0</v>
      </c>
      <c r="M2312" s="14">
        <v>500.0</v>
      </c>
      <c r="N2312" s="14">
        <f t="shared" si="3"/>
        <v>500</v>
      </c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  <c r="Z2312" s="9"/>
      <c r="AA2312" s="9"/>
      <c r="AB2312" s="9"/>
      <c r="AC2312" s="9"/>
    </row>
    <row r="2313" ht="15.75" customHeight="1">
      <c r="A2313" s="10">
        <v>2312.0</v>
      </c>
      <c r="B2313" s="10" t="s">
        <v>15</v>
      </c>
      <c r="C2313" s="10" t="str">
        <f>VLOOKUP($E2313,'Определяем вид'!$A$2:$B$16,2,0)</f>
        <v>Услуга</v>
      </c>
      <c r="D2313" s="10" t="s">
        <v>16</v>
      </c>
      <c r="E2313" s="10" t="s">
        <v>21</v>
      </c>
      <c r="F2313" s="11">
        <v>45736.0</v>
      </c>
      <c r="G2313" s="12">
        <f t="shared" si="1"/>
        <v>3</v>
      </c>
      <c r="H2313" s="10"/>
      <c r="I2313" s="10" t="str">
        <f>IFNA(VLOOKUP($H2313,'Промокоды'!$A$2:$B$115,2,0),"")</f>
        <v/>
      </c>
      <c r="J2313" s="10" t="str">
        <f>IFNA(VLOOKUP($I2313,'Промокоды'!$E$2:$F$8,2,0),"")</f>
        <v/>
      </c>
      <c r="K2313" s="10" t="str">
        <f>IFNA(VLOOKUP($H2313,'Промокоды'!$A$2:$C$115,3,0),"")</f>
        <v/>
      </c>
      <c r="L2313" s="13">
        <f t="shared" si="2"/>
        <v>0</v>
      </c>
      <c r="M2313" s="14">
        <v>5500.0</v>
      </c>
      <c r="N2313" s="14">
        <f t="shared" si="3"/>
        <v>5500</v>
      </c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  <c r="Z2313" s="9"/>
      <c r="AA2313" s="9"/>
      <c r="AB2313" s="9"/>
      <c r="AC2313" s="9"/>
    </row>
    <row r="2314" ht="15.75" customHeight="1">
      <c r="A2314" s="10">
        <v>2313.0</v>
      </c>
      <c r="B2314" s="10" t="s">
        <v>15</v>
      </c>
      <c r="C2314" s="10" t="str">
        <f>VLOOKUP($E2314,'Определяем вид'!$A$2:$B$16,2,0)</f>
        <v>Товар</v>
      </c>
      <c r="D2314" s="10" t="s">
        <v>16</v>
      </c>
      <c r="E2314" s="10" t="s">
        <v>23</v>
      </c>
      <c r="F2314" s="11">
        <v>45736.0</v>
      </c>
      <c r="G2314" s="12">
        <f t="shared" si="1"/>
        <v>3</v>
      </c>
      <c r="H2314" s="10"/>
      <c r="I2314" s="10" t="str">
        <f>IFNA(VLOOKUP($H2314,'Промокоды'!$A$2:$B$115,2,0),"")</f>
        <v/>
      </c>
      <c r="J2314" s="10" t="str">
        <f>IFNA(VLOOKUP($I2314,'Промокоды'!$E$2:$F$8,2,0),"")</f>
        <v/>
      </c>
      <c r="K2314" s="10" t="str">
        <f>IFNA(VLOOKUP($H2314,'Промокоды'!$A$2:$C$115,3,0),"")</f>
        <v/>
      </c>
      <c r="L2314" s="13">
        <f t="shared" si="2"/>
        <v>0</v>
      </c>
      <c r="M2314" s="14">
        <v>1000.0</v>
      </c>
      <c r="N2314" s="14">
        <f t="shared" si="3"/>
        <v>1000</v>
      </c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  <c r="Z2314" s="9"/>
      <c r="AA2314" s="9"/>
      <c r="AB2314" s="9"/>
      <c r="AC2314" s="9"/>
    </row>
    <row r="2315" ht="15.75" customHeight="1">
      <c r="A2315" s="10">
        <v>2314.0</v>
      </c>
      <c r="B2315" s="10" t="s">
        <v>15</v>
      </c>
      <c r="C2315" s="10" t="str">
        <f>VLOOKUP($E2315,'Определяем вид'!$A$2:$B$16,2,0)</f>
        <v>Услуга</v>
      </c>
      <c r="D2315" s="10" t="s">
        <v>16</v>
      </c>
      <c r="E2315" s="10" t="s">
        <v>21</v>
      </c>
      <c r="F2315" s="11">
        <v>45736.0</v>
      </c>
      <c r="G2315" s="12">
        <f t="shared" si="1"/>
        <v>3</v>
      </c>
      <c r="H2315" s="10" t="s">
        <v>63</v>
      </c>
      <c r="I2315" s="10">
        <f>IFNA(VLOOKUP($H2315,'Промокоды'!$A$2:$B$115,2,0),"")</f>
        <v>2</v>
      </c>
      <c r="J2315" s="10" t="str">
        <f>IFNA(VLOOKUP($I2315,'Промокоды'!$E$2:$F$8,2,0),"")</f>
        <v>Поисковые запросы в Гугле</v>
      </c>
      <c r="K2315" s="10">
        <f>IFNA(VLOOKUP($H2315,'Промокоды'!$A$2:$C$115,3,0),"")</f>
        <v>0.1</v>
      </c>
      <c r="L2315" s="13">
        <f t="shared" si="2"/>
        <v>550</v>
      </c>
      <c r="M2315" s="14">
        <v>5500.0</v>
      </c>
      <c r="N2315" s="14">
        <f t="shared" si="3"/>
        <v>4950</v>
      </c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  <c r="Z2315" s="9"/>
      <c r="AA2315" s="9"/>
      <c r="AB2315" s="9"/>
      <c r="AC2315" s="9"/>
    </row>
    <row r="2316" ht="15.75" customHeight="1">
      <c r="A2316" s="10">
        <v>2315.0</v>
      </c>
      <c r="B2316" s="10" t="s">
        <v>15</v>
      </c>
      <c r="C2316" s="10" t="str">
        <f>VLOOKUP($E2316,'Определяем вид'!$A$2:$B$16,2,0)</f>
        <v>Услуга</v>
      </c>
      <c r="D2316" s="10" t="s">
        <v>16</v>
      </c>
      <c r="E2316" s="10" t="s">
        <v>17</v>
      </c>
      <c r="F2316" s="11">
        <v>45736.0</v>
      </c>
      <c r="G2316" s="12">
        <f t="shared" si="1"/>
        <v>3</v>
      </c>
      <c r="H2316" s="10"/>
      <c r="I2316" s="10" t="str">
        <f>IFNA(VLOOKUP($H2316,'Промокоды'!$A$2:$B$115,2,0),"")</f>
        <v/>
      </c>
      <c r="J2316" s="10" t="str">
        <f>IFNA(VLOOKUP($I2316,'Промокоды'!$E$2:$F$8,2,0),"")</f>
        <v/>
      </c>
      <c r="K2316" s="10" t="str">
        <f>IFNA(VLOOKUP($H2316,'Промокоды'!$A$2:$C$115,3,0),"")</f>
        <v/>
      </c>
      <c r="L2316" s="13">
        <f t="shared" si="2"/>
        <v>0</v>
      </c>
      <c r="M2316" s="14">
        <v>4500.0</v>
      </c>
      <c r="N2316" s="14">
        <f t="shared" si="3"/>
        <v>4500</v>
      </c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  <c r="Z2316" s="9"/>
      <c r="AA2316" s="9"/>
      <c r="AB2316" s="9"/>
      <c r="AC2316" s="9"/>
    </row>
    <row r="2317" ht="15.75" customHeight="1">
      <c r="A2317" s="10">
        <v>2316.0</v>
      </c>
      <c r="B2317" s="10" t="s">
        <v>15</v>
      </c>
      <c r="C2317" s="10" t="str">
        <f>VLOOKUP($E2317,'Определяем вид'!$A$2:$B$16,2,0)</f>
        <v>Услуга</v>
      </c>
      <c r="D2317" s="10" t="s">
        <v>16</v>
      </c>
      <c r="E2317" s="10" t="s">
        <v>18</v>
      </c>
      <c r="F2317" s="11">
        <v>45736.0</v>
      </c>
      <c r="G2317" s="12">
        <f t="shared" si="1"/>
        <v>3</v>
      </c>
      <c r="H2317" s="10"/>
      <c r="I2317" s="10" t="str">
        <f>IFNA(VLOOKUP($H2317,'Промокоды'!$A$2:$B$115,2,0),"")</f>
        <v/>
      </c>
      <c r="J2317" s="10" t="str">
        <f>IFNA(VLOOKUP($I2317,'Промокоды'!$E$2:$F$8,2,0),"")</f>
        <v/>
      </c>
      <c r="K2317" s="10" t="str">
        <f>IFNA(VLOOKUP($H2317,'Промокоды'!$A$2:$C$115,3,0),"")</f>
        <v/>
      </c>
      <c r="L2317" s="13">
        <f t="shared" si="2"/>
        <v>0</v>
      </c>
      <c r="M2317" s="14">
        <v>3500.0</v>
      </c>
      <c r="N2317" s="14">
        <f t="shared" si="3"/>
        <v>3500</v>
      </c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  <c r="Z2317" s="9"/>
      <c r="AA2317" s="9"/>
      <c r="AB2317" s="9"/>
      <c r="AC2317" s="9"/>
    </row>
    <row r="2318" ht="15.75" customHeight="1">
      <c r="A2318" s="10">
        <v>2317.0</v>
      </c>
      <c r="B2318" s="10" t="s">
        <v>15</v>
      </c>
      <c r="C2318" s="10" t="str">
        <f>VLOOKUP($E2318,'Определяем вид'!$A$2:$B$16,2,0)</f>
        <v>Услуга</v>
      </c>
      <c r="D2318" s="10" t="s">
        <v>16</v>
      </c>
      <c r="E2318" s="10" t="s">
        <v>21</v>
      </c>
      <c r="F2318" s="11">
        <v>45736.0</v>
      </c>
      <c r="G2318" s="12">
        <f t="shared" si="1"/>
        <v>3</v>
      </c>
      <c r="H2318" s="10"/>
      <c r="I2318" s="10" t="str">
        <f>IFNA(VLOOKUP($H2318,'Промокоды'!$A$2:$B$115,2,0),"")</f>
        <v/>
      </c>
      <c r="J2318" s="10" t="str">
        <f>IFNA(VLOOKUP($I2318,'Промокоды'!$E$2:$F$8,2,0),"")</f>
        <v/>
      </c>
      <c r="K2318" s="10" t="str">
        <f>IFNA(VLOOKUP($H2318,'Промокоды'!$A$2:$C$115,3,0),"")</f>
        <v/>
      </c>
      <c r="L2318" s="13">
        <f t="shared" si="2"/>
        <v>0</v>
      </c>
      <c r="M2318" s="14">
        <v>5500.0</v>
      </c>
      <c r="N2318" s="14">
        <f t="shared" si="3"/>
        <v>5500</v>
      </c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  <c r="Z2318" s="9"/>
      <c r="AA2318" s="9"/>
      <c r="AB2318" s="9"/>
      <c r="AC2318" s="9"/>
    </row>
    <row r="2319" ht="15.75" customHeight="1">
      <c r="A2319" s="10">
        <v>2318.0</v>
      </c>
      <c r="B2319" s="10" t="s">
        <v>15</v>
      </c>
      <c r="C2319" s="10" t="str">
        <f>VLOOKUP($E2319,'Определяем вид'!$A$2:$B$16,2,0)</f>
        <v>Услуга</v>
      </c>
      <c r="D2319" s="10" t="s">
        <v>16</v>
      </c>
      <c r="E2319" s="10" t="s">
        <v>17</v>
      </c>
      <c r="F2319" s="11">
        <v>45736.0</v>
      </c>
      <c r="G2319" s="12">
        <f t="shared" si="1"/>
        <v>3</v>
      </c>
      <c r="H2319" s="10"/>
      <c r="I2319" s="10" t="str">
        <f>IFNA(VLOOKUP($H2319,'Промокоды'!$A$2:$B$115,2,0),"")</f>
        <v/>
      </c>
      <c r="J2319" s="10" t="str">
        <f>IFNA(VLOOKUP($I2319,'Промокоды'!$E$2:$F$8,2,0),"")</f>
        <v/>
      </c>
      <c r="K2319" s="10" t="str">
        <f>IFNA(VLOOKUP($H2319,'Промокоды'!$A$2:$C$115,3,0),"")</f>
        <v/>
      </c>
      <c r="L2319" s="13">
        <f t="shared" si="2"/>
        <v>0</v>
      </c>
      <c r="M2319" s="14">
        <v>4500.0</v>
      </c>
      <c r="N2319" s="14">
        <f t="shared" si="3"/>
        <v>4500</v>
      </c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  <c r="Z2319" s="9"/>
      <c r="AA2319" s="9"/>
      <c r="AB2319" s="9"/>
      <c r="AC2319" s="9"/>
    </row>
    <row r="2320" ht="15.75" customHeight="1">
      <c r="A2320" s="10">
        <v>2319.0</v>
      </c>
      <c r="B2320" s="10" t="s">
        <v>15</v>
      </c>
      <c r="C2320" s="10" t="str">
        <f>VLOOKUP($E2320,'Определяем вид'!$A$2:$B$16,2,0)</f>
        <v>Услуга</v>
      </c>
      <c r="D2320" s="10" t="s">
        <v>16</v>
      </c>
      <c r="E2320" s="10" t="s">
        <v>21</v>
      </c>
      <c r="F2320" s="11">
        <v>45736.0</v>
      </c>
      <c r="G2320" s="12">
        <f t="shared" si="1"/>
        <v>3</v>
      </c>
      <c r="H2320" s="10"/>
      <c r="I2320" s="10" t="str">
        <f>IFNA(VLOOKUP($H2320,'Промокоды'!$A$2:$B$115,2,0),"")</f>
        <v/>
      </c>
      <c r="J2320" s="10" t="str">
        <f>IFNA(VLOOKUP($I2320,'Промокоды'!$E$2:$F$8,2,0),"")</f>
        <v/>
      </c>
      <c r="K2320" s="10" t="str">
        <f>IFNA(VLOOKUP($H2320,'Промокоды'!$A$2:$C$115,3,0),"")</f>
        <v/>
      </c>
      <c r="L2320" s="13">
        <f t="shared" si="2"/>
        <v>0</v>
      </c>
      <c r="M2320" s="14">
        <v>5500.0</v>
      </c>
      <c r="N2320" s="14">
        <f t="shared" si="3"/>
        <v>5500</v>
      </c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  <c r="Z2320" s="9"/>
      <c r="AA2320" s="9"/>
      <c r="AB2320" s="9"/>
      <c r="AC2320" s="9"/>
    </row>
    <row r="2321" ht="15.75" customHeight="1">
      <c r="A2321" s="10">
        <v>2320.0</v>
      </c>
      <c r="B2321" s="10" t="s">
        <v>15</v>
      </c>
      <c r="C2321" s="10" t="str">
        <f>VLOOKUP($E2321,'Определяем вид'!$A$2:$B$16,2,0)</f>
        <v>Товар</v>
      </c>
      <c r="D2321" s="10" t="s">
        <v>16</v>
      </c>
      <c r="E2321" s="10" t="s">
        <v>20</v>
      </c>
      <c r="F2321" s="11">
        <v>45736.0</v>
      </c>
      <c r="G2321" s="12">
        <f t="shared" si="1"/>
        <v>3</v>
      </c>
      <c r="H2321" s="10"/>
      <c r="I2321" s="10" t="str">
        <f>IFNA(VLOOKUP($H2321,'Промокоды'!$A$2:$B$115,2,0),"")</f>
        <v/>
      </c>
      <c r="J2321" s="10" t="str">
        <f>IFNA(VLOOKUP($I2321,'Промокоды'!$E$2:$F$8,2,0),"")</f>
        <v/>
      </c>
      <c r="K2321" s="10" t="str">
        <f>IFNA(VLOOKUP($H2321,'Промокоды'!$A$2:$C$115,3,0),"")</f>
        <v/>
      </c>
      <c r="L2321" s="13">
        <f t="shared" si="2"/>
        <v>0</v>
      </c>
      <c r="M2321" s="14">
        <v>500.0</v>
      </c>
      <c r="N2321" s="14">
        <f t="shared" si="3"/>
        <v>500</v>
      </c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  <c r="Z2321" s="9"/>
      <c r="AA2321" s="9"/>
      <c r="AB2321" s="9"/>
      <c r="AC2321" s="9"/>
    </row>
    <row r="2322" ht="15.75" customHeight="1">
      <c r="A2322" s="10">
        <v>2321.0</v>
      </c>
      <c r="B2322" s="10" t="s">
        <v>15</v>
      </c>
      <c r="C2322" s="10" t="str">
        <f>VLOOKUP($E2322,'Определяем вид'!$A$2:$B$16,2,0)</f>
        <v>Услуга</v>
      </c>
      <c r="D2322" s="10" t="s">
        <v>16</v>
      </c>
      <c r="E2322" s="10" t="s">
        <v>18</v>
      </c>
      <c r="F2322" s="11">
        <v>45736.0</v>
      </c>
      <c r="G2322" s="12">
        <f t="shared" si="1"/>
        <v>3</v>
      </c>
      <c r="H2322" s="10"/>
      <c r="I2322" s="10" t="str">
        <f>IFNA(VLOOKUP($H2322,'Промокоды'!$A$2:$B$115,2,0),"")</f>
        <v/>
      </c>
      <c r="J2322" s="10" t="str">
        <f>IFNA(VLOOKUP($I2322,'Промокоды'!$E$2:$F$8,2,0),"")</f>
        <v/>
      </c>
      <c r="K2322" s="10" t="str">
        <f>IFNA(VLOOKUP($H2322,'Промокоды'!$A$2:$C$115,3,0),"")</f>
        <v/>
      </c>
      <c r="L2322" s="13">
        <f t="shared" si="2"/>
        <v>0</v>
      </c>
      <c r="M2322" s="14">
        <v>3500.0</v>
      </c>
      <c r="N2322" s="14">
        <f t="shared" si="3"/>
        <v>3500</v>
      </c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  <c r="Z2322" s="9"/>
      <c r="AA2322" s="9"/>
      <c r="AB2322" s="9"/>
      <c r="AC2322" s="9"/>
    </row>
    <row r="2323" ht="15.75" customHeight="1">
      <c r="A2323" s="10">
        <v>2322.0</v>
      </c>
      <c r="B2323" s="10" t="s">
        <v>15</v>
      </c>
      <c r="C2323" s="10" t="str">
        <f>VLOOKUP($E2323,'Определяем вид'!$A$2:$B$16,2,0)</f>
        <v>Услуга</v>
      </c>
      <c r="D2323" s="10" t="s">
        <v>16</v>
      </c>
      <c r="E2323" s="10" t="s">
        <v>21</v>
      </c>
      <c r="F2323" s="11">
        <v>45736.0</v>
      </c>
      <c r="G2323" s="12">
        <f t="shared" si="1"/>
        <v>3</v>
      </c>
      <c r="H2323" s="10"/>
      <c r="I2323" s="10" t="str">
        <f>IFNA(VLOOKUP($H2323,'Промокоды'!$A$2:$B$115,2,0),"")</f>
        <v/>
      </c>
      <c r="J2323" s="10" t="str">
        <f>IFNA(VLOOKUP($I2323,'Промокоды'!$E$2:$F$8,2,0),"")</f>
        <v/>
      </c>
      <c r="K2323" s="10" t="str">
        <f>IFNA(VLOOKUP($H2323,'Промокоды'!$A$2:$C$115,3,0),"")</f>
        <v/>
      </c>
      <c r="L2323" s="13">
        <f t="shared" si="2"/>
        <v>0</v>
      </c>
      <c r="M2323" s="14">
        <v>5500.0</v>
      </c>
      <c r="N2323" s="14">
        <f t="shared" si="3"/>
        <v>5500</v>
      </c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  <c r="Z2323" s="9"/>
      <c r="AA2323" s="9"/>
      <c r="AB2323" s="9"/>
      <c r="AC2323" s="9"/>
    </row>
    <row r="2324" ht="15.75" customHeight="1">
      <c r="A2324" s="10">
        <v>2323.0</v>
      </c>
      <c r="B2324" s="10" t="s">
        <v>25</v>
      </c>
      <c r="C2324" s="10" t="str">
        <f>VLOOKUP($E2324,'Определяем вид'!$A$2:$B$16,2,0)</f>
        <v>Услуга</v>
      </c>
      <c r="D2324" s="10" t="s">
        <v>16</v>
      </c>
      <c r="E2324" s="10" t="s">
        <v>26</v>
      </c>
      <c r="F2324" s="11">
        <v>45736.0</v>
      </c>
      <c r="G2324" s="12">
        <f t="shared" si="1"/>
        <v>3</v>
      </c>
      <c r="H2324" s="10"/>
      <c r="I2324" s="10" t="str">
        <f>IFNA(VLOOKUP($H2324,'Промокоды'!$A$2:$B$115,2,0),"")</f>
        <v/>
      </c>
      <c r="J2324" s="10" t="str">
        <f>IFNA(VLOOKUP($I2324,'Промокоды'!$E$2:$F$8,2,0),"")</f>
        <v/>
      </c>
      <c r="K2324" s="10" t="str">
        <f>IFNA(VLOOKUP($H2324,'Промокоды'!$A$2:$C$115,3,0),"")</f>
        <v/>
      </c>
      <c r="L2324" s="13">
        <f t="shared" si="2"/>
        <v>0</v>
      </c>
      <c r="M2324" s="14">
        <v>50000.0</v>
      </c>
      <c r="N2324" s="14">
        <f t="shared" si="3"/>
        <v>50000</v>
      </c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  <c r="Z2324" s="9"/>
      <c r="AA2324" s="9"/>
      <c r="AB2324" s="9"/>
      <c r="AC2324" s="9"/>
    </row>
    <row r="2325" ht="15.75" customHeight="1">
      <c r="A2325" s="10">
        <v>2324.0</v>
      </c>
      <c r="B2325" s="10" t="s">
        <v>15</v>
      </c>
      <c r="C2325" s="10" t="str">
        <f>VLOOKUP($E2325,'Определяем вид'!$A$2:$B$16,2,0)</f>
        <v>Услуга</v>
      </c>
      <c r="D2325" s="10" t="s">
        <v>16</v>
      </c>
      <c r="E2325" s="10" t="s">
        <v>18</v>
      </c>
      <c r="F2325" s="11">
        <v>45736.0</v>
      </c>
      <c r="G2325" s="12">
        <f t="shared" si="1"/>
        <v>3</v>
      </c>
      <c r="H2325" s="10"/>
      <c r="I2325" s="10" t="str">
        <f>IFNA(VLOOKUP($H2325,'Промокоды'!$A$2:$B$115,2,0),"")</f>
        <v/>
      </c>
      <c r="J2325" s="10" t="str">
        <f>IFNA(VLOOKUP($I2325,'Промокоды'!$E$2:$F$8,2,0),"")</f>
        <v/>
      </c>
      <c r="K2325" s="10" t="str">
        <f>IFNA(VLOOKUP($H2325,'Промокоды'!$A$2:$C$115,3,0),"")</f>
        <v/>
      </c>
      <c r="L2325" s="13">
        <f t="shared" si="2"/>
        <v>0</v>
      </c>
      <c r="M2325" s="14">
        <v>3500.0</v>
      </c>
      <c r="N2325" s="14">
        <f t="shared" si="3"/>
        <v>3500</v>
      </c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  <c r="Z2325" s="9"/>
      <c r="AA2325" s="9"/>
      <c r="AB2325" s="9"/>
      <c r="AC2325" s="9"/>
    </row>
    <row r="2326" ht="15.75" customHeight="1">
      <c r="A2326" s="10">
        <v>2325.0</v>
      </c>
      <c r="B2326" s="10" t="s">
        <v>15</v>
      </c>
      <c r="C2326" s="10" t="str">
        <f>VLOOKUP($E2326,'Определяем вид'!$A$2:$B$16,2,0)</f>
        <v>Услуга</v>
      </c>
      <c r="D2326" s="10" t="s">
        <v>16</v>
      </c>
      <c r="E2326" s="10" t="s">
        <v>21</v>
      </c>
      <c r="F2326" s="11">
        <v>45736.0</v>
      </c>
      <c r="G2326" s="12">
        <f t="shared" si="1"/>
        <v>3</v>
      </c>
      <c r="H2326" s="10"/>
      <c r="I2326" s="10" t="str">
        <f>IFNA(VLOOKUP($H2326,'Промокоды'!$A$2:$B$115,2,0),"")</f>
        <v/>
      </c>
      <c r="J2326" s="10" t="str">
        <f>IFNA(VLOOKUP($I2326,'Промокоды'!$E$2:$F$8,2,0),"")</f>
        <v/>
      </c>
      <c r="K2326" s="10" t="str">
        <f>IFNA(VLOOKUP($H2326,'Промокоды'!$A$2:$C$115,3,0),"")</f>
        <v/>
      </c>
      <c r="L2326" s="13">
        <f t="shared" si="2"/>
        <v>0</v>
      </c>
      <c r="M2326" s="14">
        <v>5500.0</v>
      </c>
      <c r="N2326" s="14">
        <f t="shared" si="3"/>
        <v>5500</v>
      </c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  <c r="Z2326" s="9"/>
      <c r="AA2326" s="9"/>
      <c r="AB2326" s="9"/>
      <c r="AC2326" s="9"/>
    </row>
    <row r="2327" ht="15.75" customHeight="1">
      <c r="A2327" s="10">
        <v>2326.0</v>
      </c>
      <c r="B2327" s="10" t="s">
        <v>15</v>
      </c>
      <c r="C2327" s="10" t="str">
        <f>VLOOKUP($E2327,'Определяем вид'!$A$2:$B$16,2,0)</f>
        <v>Услуга</v>
      </c>
      <c r="D2327" s="10" t="s">
        <v>16</v>
      </c>
      <c r="E2327" s="10" t="s">
        <v>18</v>
      </c>
      <c r="F2327" s="11">
        <v>45736.0</v>
      </c>
      <c r="G2327" s="12">
        <f t="shared" si="1"/>
        <v>3</v>
      </c>
      <c r="H2327" s="10"/>
      <c r="I2327" s="10" t="str">
        <f>IFNA(VLOOKUP($H2327,'Промокоды'!$A$2:$B$115,2,0),"")</f>
        <v/>
      </c>
      <c r="J2327" s="10" t="str">
        <f>IFNA(VLOOKUP($I2327,'Промокоды'!$E$2:$F$8,2,0),"")</f>
        <v/>
      </c>
      <c r="K2327" s="10" t="str">
        <f>IFNA(VLOOKUP($H2327,'Промокоды'!$A$2:$C$115,3,0),"")</f>
        <v/>
      </c>
      <c r="L2327" s="13">
        <f t="shared" si="2"/>
        <v>0</v>
      </c>
      <c r="M2327" s="14">
        <v>3500.0</v>
      </c>
      <c r="N2327" s="14">
        <f t="shared" si="3"/>
        <v>3500</v>
      </c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  <c r="Z2327" s="9"/>
      <c r="AA2327" s="9"/>
      <c r="AB2327" s="9"/>
      <c r="AC2327" s="9"/>
    </row>
    <row r="2328" ht="15.75" customHeight="1">
      <c r="A2328" s="10">
        <v>2327.0</v>
      </c>
      <c r="B2328" s="10" t="s">
        <v>15</v>
      </c>
      <c r="C2328" s="10" t="str">
        <f>VLOOKUP($E2328,'Определяем вид'!$A$2:$B$16,2,0)</f>
        <v>Услуга</v>
      </c>
      <c r="D2328" s="10" t="s">
        <v>19</v>
      </c>
      <c r="E2328" s="10" t="s">
        <v>21</v>
      </c>
      <c r="F2328" s="11">
        <v>45736.0</v>
      </c>
      <c r="G2328" s="12">
        <f t="shared" si="1"/>
        <v>3</v>
      </c>
      <c r="H2328" s="10"/>
      <c r="I2328" s="10" t="str">
        <f>IFNA(VLOOKUP($H2328,'Промокоды'!$A$2:$B$115,2,0),"")</f>
        <v/>
      </c>
      <c r="J2328" s="10" t="str">
        <f>IFNA(VLOOKUP($I2328,'Промокоды'!$E$2:$F$8,2,0),"")</f>
        <v/>
      </c>
      <c r="K2328" s="10" t="str">
        <f>IFNA(VLOOKUP($H2328,'Промокоды'!$A$2:$C$115,3,0),"")</f>
        <v/>
      </c>
      <c r="L2328" s="13">
        <f t="shared" si="2"/>
        <v>0</v>
      </c>
      <c r="M2328" s="14">
        <v>5500.0</v>
      </c>
      <c r="N2328" s="14">
        <f t="shared" si="3"/>
        <v>5500</v>
      </c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  <c r="Z2328" s="9"/>
      <c r="AA2328" s="9"/>
      <c r="AB2328" s="9"/>
      <c r="AC2328" s="9"/>
    </row>
    <row r="2329" ht="15.75" customHeight="1">
      <c r="A2329" s="10">
        <v>2328.0</v>
      </c>
      <c r="B2329" s="10" t="s">
        <v>15</v>
      </c>
      <c r="C2329" s="10" t="str">
        <f>VLOOKUP($E2329,'Определяем вид'!$A$2:$B$16,2,0)</f>
        <v>Товар</v>
      </c>
      <c r="D2329" s="10" t="s">
        <v>16</v>
      </c>
      <c r="E2329" s="10" t="s">
        <v>20</v>
      </c>
      <c r="F2329" s="11">
        <v>45736.0</v>
      </c>
      <c r="G2329" s="12">
        <f t="shared" si="1"/>
        <v>3</v>
      </c>
      <c r="H2329" s="10"/>
      <c r="I2329" s="10" t="str">
        <f>IFNA(VLOOKUP($H2329,'Промокоды'!$A$2:$B$115,2,0),"")</f>
        <v/>
      </c>
      <c r="J2329" s="10" t="str">
        <f>IFNA(VLOOKUP($I2329,'Промокоды'!$E$2:$F$8,2,0),"")</f>
        <v/>
      </c>
      <c r="K2329" s="10" t="str">
        <f>IFNA(VLOOKUP($H2329,'Промокоды'!$A$2:$C$115,3,0),"")</f>
        <v/>
      </c>
      <c r="L2329" s="13">
        <f t="shared" si="2"/>
        <v>0</v>
      </c>
      <c r="M2329" s="14">
        <v>500.0</v>
      </c>
      <c r="N2329" s="14">
        <f t="shared" si="3"/>
        <v>500</v>
      </c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  <c r="Z2329" s="9"/>
      <c r="AA2329" s="9"/>
      <c r="AB2329" s="9"/>
      <c r="AC2329" s="9"/>
    </row>
    <row r="2330" ht="15.75" customHeight="1">
      <c r="A2330" s="10">
        <v>2329.0</v>
      </c>
      <c r="B2330" s="10" t="s">
        <v>15</v>
      </c>
      <c r="C2330" s="10" t="str">
        <f>VLOOKUP($E2330,'Определяем вид'!$A$2:$B$16,2,0)</f>
        <v>Услуга</v>
      </c>
      <c r="D2330" s="10" t="s">
        <v>16</v>
      </c>
      <c r="E2330" s="10" t="s">
        <v>17</v>
      </c>
      <c r="F2330" s="11">
        <v>45736.0</v>
      </c>
      <c r="G2330" s="12">
        <f t="shared" si="1"/>
        <v>3</v>
      </c>
      <c r="H2330" s="10"/>
      <c r="I2330" s="10" t="str">
        <f>IFNA(VLOOKUP($H2330,'Промокоды'!$A$2:$B$115,2,0),"")</f>
        <v/>
      </c>
      <c r="J2330" s="10" t="str">
        <f>IFNA(VLOOKUP($I2330,'Промокоды'!$E$2:$F$8,2,0),"")</f>
        <v/>
      </c>
      <c r="K2330" s="10" t="str">
        <f>IFNA(VLOOKUP($H2330,'Промокоды'!$A$2:$C$115,3,0),"")</f>
        <v/>
      </c>
      <c r="L2330" s="13">
        <f t="shared" si="2"/>
        <v>0</v>
      </c>
      <c r="M2330" s="14">
        <v>4500.0</v>
      </c>
      <c r="N2330" s="14">
        <f t="shared" si="3"/>
        <v>4500</v>
      </c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  <c r="Z2330" s="9"/>
      <c r="AA2330" s="9"/>
      <c r="AB2330" s="9"/>
      <c r="AC2330" s="9"/>
    </row>
    <row r="2331" ht="15.75" customHeight="1">
      <c r="A2331" s="10">
        <v>2330.0</v>
      </c>
      <c r="B2331" s="10" t="s">
        <v>15</v>
      </c>
      <c r="C2331" s="10" t="str">
        <f>VLOOKUP($E2331,'Определяем вид'!$A$2:$B$16,2,0)</f>
        <v>Услуга</v>
      </c>
      <c r="D2331" s="10" t="s">
        <v>16</v>
      </c>
      <c r="E2331" s="10" t="s">
        <v>21</v>
      </c>
      <c r="F2331" s="11">
        <v>45736.0</v>
      </c>
      <c r="G2331" s="12">
        <f t="shared" si="1"/>
        <v>3</v>
      </c>
      <c r="H2331" s="10"/>
      <c r="I2331" s="10" t="str">
        <f>IFNA(VLOOKUP($H2331,'Промокоды'!$A$2:$B$115,2,0),"")</f>
        <v/>
      </c>
      <c r="J2331" s="10" t="str">
        <f>IFNA(VLOOKUP($I2331,'Промокоды'!$E$2:$F$8,2,0),"")</f>
        <v/>
      </c>
      <c r="K2331" s="10" t="str">
        <f>IFNA(VLOOKUP($H2331,'Промокоды'!$A$2:$C$115,3,0),"")</f>
        <v/>
      </c>
      <c r="L2331" s="13">
        <f t="shared" si="2"/>
        <v>0</v>
      </c>
      <c r="M2331" s="14">
        <v>5500.0</v>
      </c>
      <c r="N2331" s="14">
        <f t="shared" si="3"/>
        <v>5500</v>
      </c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  <c r="Z2331" s="9"/>
      <c r="AA2331" s="9"/>
      <c r="AB2331" s="9"/>
      <c r="AC2331" s="9"/>
    </row>
    <row r="2332" ht="15.75" customHeight="1">
      <c r="A2332" s="10">
        <v>2331.0</v>
      </c>
      <c r="B2332" s="10" t="s">
        <v>15</v>
      </c>
      <c r="C2332" s="10" t="str">
        <f>VLOOKUP($E2332,'Определяем вид'!$A$2:$B$16,2,0)</f>
        <v>Услуга</v>
      </c>
      <c r="D2332" s="10" t="s">
        <v>16</v>
      </c>
      <c r="E2332" s="10" t="s">
        <v>21</v>
      </c>
      <c r="F2332" s="11">
        <v>45736.0</v>
      </c>
      <c r="G2332" s="12">
        <f t="shared" si="1"/>
        <v>3</v>
      </c>
      <c r="H2332" s="10"/>
      <c r="I2332" s="10" t="str">
        <f>IFNA(VLOOKUP($H2332,'Промокоды'!$A$2:$B$115,2,0),"")</f>
        <v/>
      </c>
      <c r="J2332" s="10" t="str">
        <f>IFNA(VLOOKUP($I2332,'Промокоды'!$E$2:$F$8,2,0),"")</f>
        <v/>
      </c>
      <c r="K2332" s="10" t="str">
        <f>IFNA(VLOOKUP($H2332,'Промокоды'!$A$2:$C$115,3,0),"")</f>
        <v/>
      </c>
      <c r="L2332" s="13">
        <f t="shared" si="2"/>
        <v>0</v>
      </c>
      <c r="M2332" s="14">
        <v>5500.0</v>
      </c>
      <c r="N2332" s="14">
        <f t="shared" si="3"/>
        <v>5500</v>
      </c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  <c r="Z2332" s="9"/>
      <c r="AA2332" s="9"/>
      <c r="AB2332" s="9"/>
      <c r="AC2332" s="9"/>
    </row>
    <row r="2333" ht="15.75" customHeight="1">
      <c r="A2333" s="10">
        <v>2332.0</v>
      </c>
      <c r="B2333" s="10" t="s">
        <v>15</v>
      </c>
      <c r="C2333" s="10" t="str">
        <f>VLOOKUP($E2333,'Определяем вид'!$A$2:$B$16,2,0)</f>
        <v>Услуга</v>
      </c>
      <c r="D2333" s="10" t="s">
        <v>16</v>
      </c>
      <c r="E2333" s="10" t="s">
        <v>18</v>
      </c>
      <c r="F2333" s="11">
        <v>45736.0</v>
      </c>
      <c r="G2333" s="12">
        <f t="shared" si="1"/>
        <v>3</v>
      </c>
      <c r="H2333" s="10" t="s">
        <v>64</v>
      </c>
      <c r="I2333" s="10">
        <f>IFNA(VLOOKUP($H2333,'Промокоды'!$A$2:$B$115,2,0),"")</f>
        <v>5</v>
      </c>
      <c r="J2333" s="10" t="str">
        <f>IFNA(VLOOKUP($I2333,'Промокоды'!$E$2:$F$8,2,0),"")</f>
        <v>Посты в VK</v>
      </c>
      <c r="K2333" s="10">
        <f>IFNA(VLOOKUP($H2333,'Промокоды'!$A$2:$C$115,3,0),"")</f>
        <v>0.15</v>
      </c>
      <c r="L2333" s="13">
        <f t="shared" si="2"/>
        <v>525</v>
      </c>
      <c r="M2333" s="14">
        <v>3500.0</v>
      </c>
      <c r="N2333" s="14">
        <f t="shared" si="3"/>
        <v>2975</v>
      </c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  <c r="Z2333" s="9"/>
      <c r="AA2333" s="9"/>
      <c r="AB2333" s="9"/>
      <c r="AC2333" s="9"/>
    </row>
    <row r="2334" ht="15.75" customHeight="1">
      <c r="A2334" s="10">
        <v>2333.0</v>
      </c>
      <c r="B2334" s="10" t="s">
        <v>15</v>
      </c>
      <c r="C2334" s="10" t="str">
        <f>VLOOKUP($E2334,'Определяем вид'!$A$2:$B$16,2,0)</f>
        <v>Услуга</v>
      </c>
      <c r="D2334" s="10" t="s">
        <v>16</v>
      </c>
      <c r="E2334" s="10" t="s">
        <v>21</v>
      </c>
      <c r="F2334" s="11">
        <v>45736.0</v>
      </c>
      <c r="G2334" s="12">
        <f t="shared" si="1"/>
        <v>3</v>
      </c>
      <c r="H2334" s="10"/>
      <c r="I2334" s="10" t="str">
        <f>IFNA(VLOOKUP($H2334,'Промокоды'!$A$2:$B$115,2,0),"")</f>
        <v/>
      </c>
      <c r="J2334" s="10" t="str">
        <f>IFNA(VLOOKUP($I2334,'Промокоды'!$E$2:$F$8,2,0),"")</f>
        <v/>
      </c>
      <c r="K2334" s="10" t="str">
        <f>IFNA(VLOOKUP($H2334,'Промокоды'!$A$2:$C$115,3,0),"")</f>
        <v/>
      </c>
      <c r="L2334" s="13">
        <f t="shared" si="2"/>
        <v>0</v>
      </c>
      <c r="M2334" s="14">
        <v>5500.0</v>
      </c>
      <c r="N2334" s="14">
        <f t="shared" si="3"/>
        <v>5500</v>
      </c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  <c r="Z2334" s="9"/>
      <c r="AA2334" s="9"/>
      <c r="AB2334" s="9"/>
      <c r="AC2334" s="9"/>
    </row>
    <row r="2335" ht="15.75" customHeight="1">
      <c r="A2335" s="10">
        <v>2334.0</v>
      </c>
      <c r="B2335" s="10" t="s">
        <v>15</v>
      </c>
      <c r="C2335" s="10" t="str">
        <f>VLOOKUP($E2335,'Определяем вид'!$A$2:$B$16,2,0)</f>
        <v>Товар</v>
      </c>
      <c r="D2335" s="10" t="s">
        <v>16</v>
      </c>
      <c r="E2335" s="10" t="s">
        <v>28</v>
      </c>
      <c r="F2335" s="11">
        <v>45736.0</v>
      </c>
      <c r="G2335" s="12">
        <f t="shared" si="1"/>
        <v>3</v>
      </c>
      <c r="H2335" s="10"/>
      <c r="I2335" s="10" t="str">
        <f>IFNA(VLOOKUP($H2335,'Промокоды'!$A$2:$B$115,2,0),"")</f>
        <v/>
      </c>
      <c r="J2335" s="10" t="str">
        <f>IFNA(VLOOKUP($I2335,'Промокоды'!$E$2:$F$8,2,0),"")</f>
        <v/>
      </c>
      <c r="K2335" s="10" t="str">
        <f>IFNA(VLOOKUP($H2335,'Промокоды'!$A$2:$C$115,3,0),"")</f>
        <v/>
      </c>
      <c r="L2335" s="13">
        <f t="shared" si="2"/>
        <v>0</v>
      </c>
      <c r="M2335" s="14">
        <v>300.0</v>
      </c>
      <c r="N2335" s="14">
        <f t="shared" si="3"/>
        <v>300</v>
      </c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  <c r="Z2335" s="9"/>
      <c r="AA2335" s="9"/>
      <c r="AB2335" s="9"/>
      <c r="AC2335" s="9"/>
    </row>
    <row r="2336" ht="15.75" customHeight="1">
      <c r="A2336" s="10">
        <v>2335.0</v>
      </c>
      <c r="B2336" s="10" t="s">
        <v>15</v>
      </c>
      <c r="C2336" s="10" t="str">
        <f>VLOOKUP($E2336,'Определяем вид'!$A$2:$B$16,2,0)</f>
        <v>Услуга</v>
      </c>
      <c r="D2336" s="10" t="s">
        <v>16</v>
      </c>
      <c r="E2336" s="10" t="s">
        <v>17</v>
      </c>
      <c r="F2336" s="11">
        <v>45736.0</v>
      </c>
      <c r="G2336" s="12">
        <f t="shared" si="1"/>
        <v>3</v>
      </c>
      <c r="H2336" s="10" t="s">
        <v>65</v>
      </c>
      <c r="I2336" s="10">
        <f>IFNA(VLOOKUP($H2336,'Промокоды'!$A$2:$B$115,2,0),"")</f>
        <v>7</v>
      </c>
      <c r="J2336" s="10" t="str">
        <f>IFNA(VLOOKUP($I2336,'Промокоды'!$E$2:$F$8,2,0),"")</f>
        <v>Сторис в VK</v>
      </c>
      <c r="K2336" s="10">
        <f>IFNA(VLOOKUP($H2336,'Промокоды'!$A$2:$C$115,3,0),"")</f>
        <v>0.15</v>
      </c>
      <c r="L2336" s="13">
        <f t="shared" si="2"/>
        <v>675</v>
      </c>
      <c r="M2336" s="14">
        <v>4500.0</v>
      </c>
      <c r="N2336" s="14">
        <f t="shared" si="3"/>
        <v>3825</v>
      </c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  <c r="Z2336" s="9"/>
      <c r="AA2336" s="9"/>
      <c r="AB2336" s="9"/>
      <c r="AC2336" s="9"/>
    </row>
    <row r="2337" ht="15.75" customHeight="1">
      <c r="A2337" s="10">
        <v>2336.0</v>
      </c>
      <c r="B2337" s="10" t="s">
        <v>25</v>
      </c>
      <c r="C2337" s="10" t="str">
        <f>VLOOKUP($E2337,'Определяем вид'!$A$2:$B$16,2,0)</f>
        <v>Товар</v>
      </c>
      <c r="D2337" s="10" t="s">
        <v>16</v>
      </c>
      <c r="E2337" s="10" t="s">
        <v>30</v>
      </c>
      <c r="F2337" s="11">
        <v>45736.0</v>
      </c>
      <c r="G2337" s="12">
        <f t="shared" si="1"/>
        <v>3</v>
      </c>
      <c r="H2337" s="10"/>
      <c r="I2337" s="10" t="str">
        <f>IFNA(VLOOKUP($H2337,'Промокоды'!$A$2:$B$115,2,0),"")</f>
        <v/>
      </c>
      <c r="J2337" s="10" t="str">
        <f>IFNA(VLOOKUP($I2337,'Промокоды'!$E$2:$F$8,2,0),"")</f>
        <v/>
      </c>
      <c r="K2337" s="10" t="str">
        <f>IFNA(VLOOKUP($H2337,'Промокоды'!$A$2:$C$115,3,0),"")</f>
        <v/>
      </c>
      <c r="L2337" s="13">
        <f t="shared" si="2"/>
        <v>0</v>
      </c>
      <c r="M2337" s="14">
        <v>300.0</v>
      </c>
      <c r="N2337" s="14">
        <f t="shared" si="3"/>
        <v>300</v>
      </c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  <c r="Z2337" s="9"/>
      <c r="AA2337" s="9"/>
      <c r="AB2337" s="9"/>
      <c r="AC2337" s="9"/>
    </row>
    <row r="2338" ht="15.75" customHeight="1">
      <c r="A2338" s="10">
        <v>2337.0</v>
      </c>
      <c r="B2338" s="10" t="s">
        <v>15</v>
      </c>
      <c r="C2338" s="10" t="str">
        <f>VLOOKUP($E2338,'Определяем вид'!$A$2:$B$16,2,0)</f>
        <v>Услуга</v>
      </c>
      <c r="D2338" s="10" t="s">
        <v>16</v>
      </c>
      <c r="E2338" s="10" t="s">
        <v>21</v>
      </c>
      <c r="F2338" s="11">
        <v>45736.0</v>
      </c>
      <c r="G2338" s="12">
        <f t="shared" si="1"/>
        <v>3</v>
      </c>
      <c r="H2338" s="10"/>
      <c r="I2338" s="10" t="str">
        <f>IFNA(VLOOKUP($H2338,'Промокоды'!$A$2:$B$115,2,0),"")</f>
        <v/>
      </c>
      <c r="J2338" s="10" t="str">
        <f>IFNA(VLOOKUP($I2338,'Промокоды'!$E$2:$F$8,2,0),"")</f>
        <v/>
      </c>
      <c r="K2338" s="10" t="str">
        <f>IFNA(VLOOKUP($H2338,'Промокоды'!$A$2:$C$115,3,0),"")</f>
        <v/>
      </c>
      <c r="L2338" s="13">
        <f t="shared" si="2"/>
        <v>0</v>
      </c>
      <c r="M2338" s="14">
        <v>5500.0</v>
      </c>
      <c r="N2338" s="14">
        <f t="shared" si="3"/>
        <v>5500</v>
      </c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</row>
    <row r="2339" ht="15.75" customHeight="1">
      <c r="A2339" s="10">
        <v>2338.0</v>
      </c>
      <c r="B2339" s="10" t="s">
        <v>15</v>
      </c>
      <c r="C2339" s="10" t="str">
        <f>VLOOKUP($E2339,'Определяем вид'!$A$2:$B$16,2,0)</f>
        <v>Услуга</v>
      </c>
      <c r="D2339" s="10" t="s">
        <v>16</v>
      </c>
      <c r="E2339" s="10" t="s">
        <v>18</v>
      </c>
      <c r="F2339" s="11">
        <v>45737.0</v>
      </c>
      <c r="G2339" s="12">
        <f t="shared" si="1"/>
        <v>3</v>
      </c>
      <c r="H2339" s="10"/>
      <c r="I2339" s="10" t="str">
        <f>IFNA(VLOOKUP($H2339,'Промокоды'!$A$2:$B$115,2,0),"")</f>
        <v/>
      </c>
      <c r="J2339" s="10" t="str">
        <f>IFNA(VLOOKUP($I2339,'Промокоды'!$E$2:$F$8,2,0),"")</f>
        <v/>
      </c>
      <c r="K2339" s="10" t="str">
        <f>IFNA(VLOOKUP($H2339,'Промокоды'!$A$2:$C$115,3,0),"")</f>
        <v/>
      </c>
      <c r="L2339" s="13">
        <f t="shared" si="2"/>
        <v>0</v>
      </c>
      <c r="M2339" s="14">
        <v>3500.0</v>
      </c>
      <c r="N2339" s="14">
        <f t="shared" si="3"/>
        <v>3500</v>
      </c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  <c r="Z2339" s="9"/>
      <c r="AA2339" s="9"/>
      <c r="AB2339" s="9"/>
      <c r="AC2339" s="9"/>
    </row>
    <row r="2340" ht="15.75" customHeight="1">
      <c r="A2340" s="10">
        <v>2339.0</v>
      </c>
      <c r="B2340" s="10" t="s">
        <v>15</v>
      </c>
      <c r="C2340" s="10" t="str">
        <f>VLOOKUP($E2340,'Определяем вид'!$A$2:$B$16,2,0)</f>
        <v>Услуга</v>
      </c>
      <c r="D2340" s="10" t="s">
        <v>19</v>
      </c>
      <c r="E2340" s="10" t="s">
        <v>18</v>
      </c>
      <c r="F2340" s="11">
        <v>45737.0</v>
      </c>
      <c r="G2340" s="12">
        <f t="shared" si="1"/>
        <v>3</v>
      </c>
      <c r="H2340" s="10" t="s">
        <v>66</v>
      </c>
      <c r="I2340" s="10">
        <f>IFNA(VLOOKUP($H2340,'Промокоды'!$A$2:$B$115,2,0),"")</f>
        <v>6</v>
      </c>
      <c r="J2340" s="10" t="str">
        <f>IFNA(VLOOKUP($I2340,'Промокоды'!$E$2:$F$8,2,0),"")</f>
        <v>Реклама в VK</v>
      </c>
      <c r="K2340" s="10">
        <f>IFNA(VLOOKUP($H2340,'Промокоды'!$A$2:$C$115,3,0),"")</f>
        <v>0.2</v>
      </c>
      <c r="L2340" s="13">
        <f t="shared" si="2"/>
        <v>700</v>
      </c>
      <c r="M2340" s="14">
        <v>3500.0</v>
      </c>
      <c r="N2340" s="14">
        <f t="shared" si="3"/>
        <v>2800</v>
      </c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  <c r="Z2340" s="9"/>
      <c r="AA2340" s="9"/>
      <c r="AB2340" s="9"/>
      <c r="AC2340" s="9"/>
    </row>
    <row r="2341" ht="15.75" customHeight="1">
      <c r="A2341" s="10">
        <v>2340.0</v>
      </c>
      <c r="B2341" s="10" t="s">
        <v>25</v>
      </c>
      <c r="C2341" s="10" t="str">
        <f>VLOOKUP($E2341,'Определяем вид'!$A$2:$B$16,2,0)</f>
        <v>Товар</v>
      </c>
      <c r="D2341" s="10" t="s">
        <v>16</v>
      </c>
      <c r="E2341" s="10" t="s">
        <v>30</v>
      </c>
      <c r="F2341" s="11">
        <v>45737.0</v>
      </c>
      <c r="G2341" s="12">
        <f t="shared" si="1"/>
        <v>3</v>
      </c>
      <c r="H2341" s="10"/>
      <c r="I2341" s="10" t="str">
        <f>IFNA(VLOOKUP($H2341,'Промокоды'!$A$2:$B$115,2,0),"")</f>
        <v/>
      </c>
      <c r="J2341" s="10" t="str">
        <f>IFNA(VLOOKUP($I2341,'Промокоды'!$E$2:$F$8,2,0),"")</f>
        <v/>
      </c>
      <c r="K2341" s="10" t="str">
        <f>IFNA(VLOOKUP($H2341,'Промокоды'!$A$2:$C$115,3,0),"")</f>
        <v/>
      </c>
      <c r="L2341" s="13">
        <f t="shared" si="2"/>
        <v>0</v>
      </c>
      <c r="M2341" s="14">
        <v>300.0</v>
      </c>
      <c r="N2341" s="14">
        <f t="shared" si="3"/>
        <v>300</v>
      </c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  <c r="Z2341" s="9"/>
      <c r="AA2341" s="9"/>
      <c r="AB2341" s="9"/>
      <c r="AC2341" s="9"/>
    </row>
    <row r="2342" ht="15.75" customHeight="1">
      <c r="A2342" s="10">
        <v>2341.0</v>
      </c>
      <c r="B2342" s="10" t="s">
        <v>15</v>
      </c>
      <c r="C2342" s="10" t="str">
        <f>VLOOKUP($E2342,'Определяем вид'!$A$2:$B$16,2,0)</f>
        <v>Услуга</v>
      </c>
      <c r="D2342" s="10" t="s">
        <v>16</v>
      </c>
      <c r="E2342" s="10" t="s">
        <v>18</v>
      </c>
      <c r="F2342" s="11">
        <v>45737.0</v>
      </c>
      <c r="G2342" s="12">
        <f t="shared" si="1"/>
        <v>3</v>
      </c>
      <c r="H2342" s="10"/>
      <c r="I2342" s="10" t="str">
        <f>IFNA(VLOOKUP($H2342,'Промокоды'!$A$2:$B$115,2,0),"")</f>
        <v/>
      </c>
      <c r="J2342" s="10" t="str">
        <f>IFNA(VLOOKUP($I2342,'Промокоды'!$E$2:$F$8,2,0),"")</f>
        <v/>
      </c>
      <c r="K2342" s="10" t="str">
        <f>IFNA(VLOOKUP($H2342,'Промокоды'!$A$2:$C$115,3,0),"")</f>
        <v/>
      </c>
      <c r="L2342" s="13">
        <f t="shared" si="2"/>
        <v>0</v>
      </c>
      <c r="M2342" s="14">
        <v>3500.0</v>
      </c>
      <c r="N2342" s="14">
        <f t="shared" si="3"/>
        <v>3500</v>
      </c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  <c r="Z2342" s="9"/>
      <c r="AA2342" s="9"/>
      <c r="AB2342" s="9"/>
      <c r="AC2342" s="9"/>
    </row>
    <row r="2343" ht="15.75" customHeight="1">
      <c r="A2343" s="10">
        <v>2342.0</v>
      </c>
      <c r="B2343" s="10" t="s">
        <v>15</v>
      </c>
      <c r="C2343" s="10" t="str">
        <f>VLOOKUP($E2343,'Определяем вид'!$A$2:$B$16,2,0)</f>
        <v>Услуга</v>
      </c>
      <c r="D2343" s="10" t="s">
        <v>16</v>
      </c>
      <c r="E2343" s="10" t="s">
        <v>17</v>
      </c>
      <c r="F2343" s="11">
        <v>45737.0</v>
      </c>
      <c r="G2343" s="12">
        <f t="shared" si="1"/>
        <v>3</v>
      </c>
      <c r="H2343" s="10"/>
      <c r="I2343" s="10" t="str">
        <f>IFNA(VLOOKUP($H2343,'Промокоды'!$A$2:$B$115,2,0),"")</f>
        <v/>
      </c>
      <c r="J2343" s="10" t="str">
        <f>IFNA(VLOOKUP($I2343,'Промокоды'!$E$2:$F$8,2,0),"")</f>
        <v/>
      </c>
      <c r="K2343" s="10" t="str">
        <f>IFNA(VLOOKUP($H2343,'Промокоды'!$A$2:$C$115,3,0),"")</f>
        <v/>
      </c>
      <c r="L2343" s="13">
        <f t="shared" si="2"/>
        <v>0</v>
      </c>
      <c r="M2343" s="14">
        <v>4500.0</v>
      </c>
      <c r="N2343" s="14">
        <f t="shared" si="3"/>
        <v>4500</v>
      </c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  <c r="Z2343" s="9"/>
      <c r="AA2343" s="9"/>
      <c r="AB2343" s="9"/>
      <c r="AC2343" s="9"/>
    </row>
    <row r="2344" ht="15.75" customHeight="1">
      <c r="A2344" s="10">
        <v>2343.0</v>
      </c>
      <c r="B2344" s="10" t="s">
        <v>15</v>
      </c>
      <c r="C2344" s="10" t="str">
        <f>VLOOKUP($E2344,'Определяем вид'!$A$2:$B$16,2,0)</f>
        <v>Услуга</v>
      </c>
      <c r="D2344" s="10" t="s">
        <v>16</v>
      </c>
      <c r="E2344" s="10" t="s">
        <v>17</v>
      </c>
      <c r="F2344" s="11">
        <v>45737.0</v>
      </c>
      <c r="G2344" s="12">
        <f t="shared" si="1"/>
        <v>3</v>
      </c>
      <c r="H2344" s="10"/>
      <c r="I2344" s="10" t="str">
        <f>IFNA(VLOOKUP($H2344,'Промокоды'!$A$2:$B$115,2,0),"")</f>
        <v/>
      </c>
      <c r="J2344" s="10" t="str">
        <f>IFNA(VLOOKUP($I2344,'Промокоды'!$E$2:$F$8,2,0),"")</f>
        <v/>
      </c>
      <c r="K2344" s="10" t="str">
        <f>IFNA(VLOOKUP($H2344,'Промокоды'!$A$2:$C$115,3,0),"")</f>
        <v/>
      </c>
      <c r="L2344" s="13">
        <f t="shared" si="2"/>
        <v>0</v>
      </c>
      <c r="M2344" s="14">
        <v>4500.0</v>
      </c>
      <c r="N2344" s="14">
        <f t="shared" si="3"/>
        <v>4500</v>
      </c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  <c r="Z2344" s="9"/>
      <c r="AA2344" s="9"/>
      <c r="AB2344" s="9"/>
      <c r="AC2344" s="9"/>
    </row>
    <row r="2345" ht="15.75" customHeight="1">
      <c r="A2345" s="10">
        <v>2344.0</v>
      </c>
      <c r="B2345" s="10" t="s">
        <v>15</v>
      </c>
      <c r="C2345" s="10" t="str">
        <f>VLOOKUP($E2345,'Определяем вид'!$A$2:$B$16,2,0)</f>
        <v>Услуга</v>
      </c>
      <c r="D2345" s="10" t="s">
        <v>16</v>
      </c>
      <c r="E2345" s="10" t="s">
        <v>17</v>
      </c>
      <c r="F2345" s="11">
        <v>45737.0</v>
      </c>
      <c r="G2345" s="12">
        <f t="shared" si="1"/>
        <v>3</v>
      </c>
      <c r="H2345" s="10" t="s">
        <v>67</v>
      </c>
      <c r="I2345" s="10">
        <f>IFNA(VLOOKUP($H2345,'Промокоды'!$A$2:$B$115,2,0),"")</f>
        <v>6</v>
      </c>
      <c r="J2345" s="10" t="str">
        <f>IFNA(VLOOKUP($I2345,'Промокоды'!$E$2:$F$8,2,0),"")</f>
        <v>Реклама в VK</v>
      </c>
      <c r="K2345" s="10">
        <f>IFNA(VLOOKUP($H2345,'Промокоды'!$A$2:$C$115,3,0),"")</f>
        <v>0.2</v>
      </c>
      <c r="L2345" s="13">
        <f t="shared" si="2"/>
        <v>900</v>
      </c>
      <c r="M2345" s="14">
        <v>4500.0</v>
      </c>
      <c r="N2345" s="14">
        <f t="shared" si="3"/>
        <v>3600</v>
      </c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  <c r="Z2345" s="9"/>
      <c r="AA2345" s="9"/>
      <c r="AB2345" s="9"/>
      <c r="AC2345" s="9"/>
    </row>
    <row r="2346" ht="15.75" customHeight="1">
      <c r="A2346" s="10">
        <v>2345.0</v>
      </c>
      <c r="B2346" s="10" t="s">
        <v>15</v>
      </c>
      <c r="C2346" s="10" t="str">
        <f>VLOOKUP($E2346,'Определяем вид'!$A$2:$B$16,2,0)</f>
        <v>Услуга</v>
      </c>
      <c r="D2346" s="10" t="s">
        <v>16</v>
      </c>
      <c r="E2346" s="10" t="s">
        <v>18</v>
      </c>
      <c r="F2346" s="11">
        <v>45737.0</v>
      </c>
      <c r="G2346" s="12">
        <f t="shared" si="1"/>
        <v>3</v>
      </c>
      <c r="H2346" s="10"/>
      <c r="I2346" s="10" t="str">
        <f>IFNA(VLOOKUP($H2346,'Промокоды'!$A$2:$B$115,2,0),"")</f>
        <v/>
      </c>
      <c r="J2346" s="10" t="str">
        <f>IFNA(VLOOKUP($I2346,'Промокоды'!$E$2:$F$8,2,0),"")</f>
        <v/>
      </c>
      <c r="K2346" s="10" t="str">
        <f>IFNA(VLOOKUP($H2346,'Промокоды'!$A$2:$C$115,3,0),"")</f>
        <v/>
      </c>
      <c r="L2346" s="13">
        <f t="shared" si="2"/>
        <v>0</v>
      </c>
      <c r="M2346" s="14">
        <v>3500.0</v>
      </c>
      <c r="N2346" s="14">
        <f t="shared" si="3"/>
        <v>3500</v>
      </c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  <c r="Z2346" s="9"/>
      <c r="AA2346" s="9"/>
      <c r="AB2346" s="9"/>
      <c r="AC2346" s="9"/>
    </row>
    <row r="2347" ht="15.75" customHeight="1">
      <c r="A2347" s="10">
        <v>2346.0</v>
      </c>
      <c r="B2347" s="10" t="s">
        <v>15</v>
      </c>
      <c r="C2347" s="10" t="str">
        <f>VLOOKUP($E2347,'Определяем вид'!$A$2:$B$16,2,0)</f>
        <v>Услуга</v>
      </c>
      <c r="D2347" s="10" t="s">
        <v>19</v>
      </c>
      <c r="E2347" s="10" t="s">
        <v>17</v>
      </c>
      <c r="F2347" s="11">
        <v>45737.0</v>
      </c>
      <c r="G2347" s="12">
        <f t="shared" si="1"/>
        <v>3</v>
      </c>
      <c r="H2347" s="10"/>
      <c r="I2347" s="10" t="str">
        <f>IFNA(VLOOKUP($H2347,'Промокоды'!$A$2:$B$115,2,0),"")</f>
        <v/>
      </c>
      <c r="J2347" s="10" t="str">
        <f>IFNA(VLOOKUP($I2347,'Промокоды'!$E$2:$F$8,2,0),"")</f>
        <v/>
      </c>
      <c r="K2347" s="10" t="str">
        <f>IFNA(VLOOKUP($H2347,'Промокоды'!$A$2:$C$115,3,0),"")</f>
        <v/>
      </c>
      <c r="L2347" s="13">
        <f t="shared" si="2"/>
        <v>0</v>
      </c>
      <c r="M2347" s="14">
        <v>4500.0</v>
      </c>
      <c r="N2347" s="14">
        <f t="shared" si="3"/>
        <v>4500</v>
      </c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  <c r="Z2347" s="9"/>
      <c r="AA2347" s="9"/>
      <c r="AB2347" s="9"/>
      <c r="AC2347" s="9"/>
    </row>
    <row r="2348" ht="15.75" customHeight="1">
      <c r="A2348" s="10">
        <v>2347.0</v>
      </c>
      <c r="B2348" s="10" t="s">
        <v>15</v>
      </c>
      <c r="C2348" s="10" t="str">
        <f>VLOOKUP($E2348,'Определяем вид'!$A$2:$B$16,2,0)</f>
        <v>Услуга</v>
      </c>
      <c r="D2348" s="10" t="s">
        <v>19</v>
      </c>
      <c r="E2348" s="10" t="s">
        <v>18</v>
      </c>
      <c r="F2348" s="11">
        <v>45737.0</v>
      </c>
      <c r="G2348" s="12">
        <f t="shared" si="1"/>
        <v>3</v>
      </c>
      <c r="H2348" s="10"/>
      <c r="I2348" s="10" t="str">
        <f>IFNA(VLOOKUP($H2348,'Промокоды'!$A$2:$B$115,2,0),"")</f>
        <v/>
      </c>
      <c r="J2348" s="10" t="str">
        <f>IFNA(VLOOKUP($I2348,'Промокоды'!$E$2:$F$8,2,0),"")</f>
        <v/>
      </c>
      <c r="K2348" s="10" t="str">
        <f>IFNA(VLOOKUP($H2348,'Промокоды'!$A$2:$C$115,3,0),"")</f>
        <v/>
      </c>
      <c r="L2348" s="13">
        <f t="shared" si="2"/>
        <v>0</v>
      </c>
      <c r="M2348" s="14">
        <v>3500.0</v>
      </c>
      <c r="N2348" s="14">
        <f t="shared" si="3"/>
        <v>3500</v>
      </c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  <c r="Z2348" s="9"/>
      <c r="AA2348" s="9"/>
      <c r="AB2348" s="9"/>
      <c r="AC2348" s="9"/>
    </row>
    <row r="2349" ht="15.75" customHeight="1">
      <c r="A2349" s="10">
        <v>2348.0</v>
      </c>
      <c r="B2349" s="10" t="s">
        <v>15</v>
      </c>
      <c r="C2349" s="10" t="str">
        <f>VLOOKUP($E2349,'Определяем вид'!$A$2:$B$16,2,0)</f>
        <v>Услуга</v>
      </c>
      <c r="D2349" s="10" t="s">
        <v>16</v>
      </c>
      <c r="E2349" s="10" t="s">
        <v>17</v>
      </c>
      <c r="F2349" s="11">
        <v>45737.0</v>
      </c>
      <c r="G2349" s="12">
        <f t="shared" si="1"/>
        <v>3</v>
      </c>
      <c r="H2349" s="10"/>
      <c r="I2349" s="10" t="str">
        <f>IFNA(VLOOKUP($H2349,'Промокоды'!$A$2:$B$115,2,0),"")</f>
        <v/>
      </c>
      <c r="J2349" s="10" t="str">
        <f>IFNA(VLOOKUP($I2349,'Промокоды'!$E$2:$F$8,2,0),"")</f>
        <v/>
      </c>
      <c r="K2349" s="10" t="str">
        <f>IFNA(VLOOKUP($H2349,'Промокоды'!$A$2:$C$115,3,0),"")</f>
        <v/>
      </c>
      <c r="L2349" s="13">
        <f t="shared" si="2"/>
        <v>0</v>
      </c>
      <c r="M2349" s="14">
        <v>4500.0</v>
      </c>
      <c r="N2349" s="14">
        <f t="shared" si="3"/>
        <v>4500</v>
      </c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  <c r="Z2349" s="9"/>
      <c r="AA2349" s="9"/>
      <c r="AB2349" s="9"/>
      <c r="AC2349" s="9"/>
    </row>
    <row r="2350" ht="15.75" customHeight="1">
      <c r="A2350" s="10">
        <v>2349.0</v>
      </c>
      <c r="B2350" s="10" t="s">
        <v>15</v>
      </c>
      <c r="C2350" s="10" t="str">
        <f>VLOOKUP($E2350,'Определяем вид'!$A$2:$B$16,2,0)</f>
        <v>Услуга</v>
      </c>
      <c r="D2350" s="10" t="s">
        <v>16</v>
      </c>
      <c r="E2350" s="10" t="s">
        <v>17</v>
      </c>
      <c r="F2350" s="11">
        <v>45737.0</v>
      </c>
      <c r="G2350" s="12">
        <f t="shared" si="1"/>
        <v>3</v>
      </c>
      <c r="H2350" s="10"/>
      <c r="I2350" s="10" t="str">
        <f>IFNA(VLOOKUP($H2350,'Промокоды'!$A$2:$B$115,2,0),"")</f>
        <v/>
      </c>
      <c r="J2350" s="10" t="str">
        <f>IFNA(VLOOKUP($I2350,'Промокоды'!$E$2:$F$8,2,0),"")</f>
        <v/>
      </c>
      <c r="K2350" s="10" t="str">
        <f>IFNA(VLOOKUP($H2350,'Промокоды'!$A$2:$C$115,3,0),"")</f>
        <v/>
      </c>
      <c r="L2350" s="13">
        <f t="shared" si="2"/>
        <v>0</v>
      </c>
      <c r="M2350" s="14">
        <v>4500.0</v>
      </c>
      <c r="N2350" s="14">
        <f t="shared" si="3"/>
        <v>4500</v>
      </c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  <c r="Z2350" s="9"/>
      <c r="AA2350" s="9"/>
      <c r="AB2350" s="9"/>
      <c r="AC2350" s="9"/>
    </row>
    <row r="2351" ht="15.75" customHeight="1">
      <c r="A2351" s="10">
        <v>2350.0</v>
      </c>
      <c r="B2351" s="10" t="s">
        <v>15</v>
      </c>
      <c r="C2351" s="10" t="str">
        <f>VLOOKUP($E2351,'Определяем вид'!$A$2:$B$16,2,0)</f>
        <v>Услуга</v>
      </c>
      <c r="D2351" s="10" t="s">
        <v>19</v>
      </c>
      <c r="E2351" s="10" t="s">
        <v>18</v>
      </c>
      <c r="F2351" s="11">
        <v>45737.0</v>
      </c>
      <c r="G2351" s="12">
        <f t="shared" si="1"/>
        <v>3</v>
      </c>
      <c r="H2351" s="10"/>
      <c r="I2351" s="10" t="str">
        <f>IFNA(VLOOKUP($H2351,'Промокоды'!$A$2:$B$115,2,0),"")</f>
        <v/>
      </c>
      <c r="J2351" s="10" t="str">
        <f>IFNA(VLOOKUP($I2351,'Промокоды'!$E$2:$F$8,2,0),"")</f>
        <v/>
      </c>
      <c r="K2351" s="10" t="str">
        <f>IFNA(VLOOKUP($H2351,'Промокоды'!$A$2:$C$115,3,0),"")</f>
        <v/>
      </c>
      <c r="L2351" s="13">
        <f t="shared" si="2"/>
        <v>0</v>
      </c>
      <c r="M2351" s="14">
        <v>3500.0</v>
      </c>
      <c r="N2351" s="14">
        <f t="shared" si="3"/>
        <v>3500</v>
      </c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  <c r="Z2351" s="9"/>
      <c r="AA2351" s="9"/>
      <c r="AB2351" s="9"/>
      <c r="AC2351" s="9"/>
    </row>
    <row r="2352" ht="15.75" customHeight="1">
      <c r="A2352" s="10">
        <v>2351.0</v>
      </c>
      <c r="B2352" s="10" t="s">
        <v>15</v>
      </c>
      <c r="C2352" s="10" t="str">
        <f>VLOOKUP($E2352,'Определяем вид'!$A$2:$B$16,2,0)</f>
        <v>Товар</v>
      </c>
      <c r="D2352" s="10" t="s">
        <v>19</v>
      </c>
      <c r="E2352" s="10" t="s">
        <v>28</v>
      </c>
      <c r="F2352" s="11">
        <v>45737.0</v>
      </c>
      <c r="G2352" s="12">
        <f t="shared" si="1"/>
        <v>3</v>
      </c>
      <c r="H2352" s="10"/>
      <c r="I2352" s="10" t="str">
        <f>IFNA(VLOOKUP($H2352,'Промокоды'!$A$2:$B$115,2,0),"")</f>
        <v/>
      </c>
      <c r="J2352" s="10" t="str">
        <f>IFNA(VLOOKUP($I2352,'Промокоды'!$E$2:$F$8,2,0),"")</f>
        <v/>
      </c>
      <c r="K2352" s="10" t="str">
        <f>IFNA(VLOOKUP($H2352,'Промокоды'!$A$2:$C$115,3,0),"")</f>
        <v/>
      </c>
      <c r="L2352" s="13">
        <f t="shared" si="2"/>
        <v>0</v>
      </c>
      <c r="M2352" s="14">
        <v>300.0</v>
      </c>
      <c r="N2352" s="14">
        <f t="shared" si="3"/>
        <v>300</v>
      </c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  <c r="Z2352" s="9"/>
      <c r="AA2352" s="9"/>
      <c r="AB2352" s="9"/>
      <c r="AC2352" s="9"/>
    </row>
    <row r="2353" ht="15.75" customHeight="1">
      <c r="A2353" s="10">
        <v>2352.0</v>
      </c>
      <c r="B2353" s="10" t="s">
        <v>15</v>
      </c>
      <c r="C2353" s="10" t="str">
        <f>VLOOKUP($E2353,'Определяем вид'!$A$2:$B$16,2,0)</f>
        <v>Услуга</v>
      </c>
      <c r="D2353" s="10" t="s">
        <v>16</v>
      </c>
      <c r="E2353" s="10" t="s">
        <v>18</v>
      </c>
      <c r="F2353" s="11">
        <v>45737.0</v>
      </c>
      <c r="G2353" s="12">
        <f t="shared" si="1"/>
        <v>3</v>
      </c>
      <c r="H2353" s="10"/>
      <c r="I2353" s="10" t="str">
        <f>IFNA(VLOOKUP($H2353,'Промокоды'!$A$2:$B$115,2,0),"")</f>
        <v/>
      </c>
      <c r="J2353" s="10" t="str">
        <f>IFNA(VLOOKUP($I2353,'Промокоды'!$E$2:$F$8,2,0),"")</f>
        <v/>
      </c>
      <c r="K2353" s="10" t="str">
        <f>IFNA(VLOOKUP($H2353,'Промокоды'!$A$2:$C$115,3,0),"")</f>
        <v/>
      </c>
      <c r="L2353" s="13">
        <f t="shared" si="2"/>
        <v>0</v>
      </c>
      <c r="M2353" s="14">
        <v>3500.0</v>
      </c>
      <c r="N2353" s="14">
        <f t="shared" si="3"/>
        <v>3500</v>
      </c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  <c r="Z2353" s="9"/>
      <c r="AA2353" s="9"/>
      <c r="AB2353" s="9"/>
      <c r="AC2353" s="9"/>
    </row>
    <row r="2354" ht="15.75" customHeight="1">
      <c r="A2354" s="10">
        <v>2353.0</v>
      </c>
      <c r="B2354" s="10" t="s">
        <v>25</v>
      </c>
      <c r="C2354" s="10" t="str">
        <f>VLOOKUP($E2354,'Определяем вид'!$A$2:$B$16,2,0)</f>
        <v>Товар</v>
      </c>
      <c r="D2354" s="10" t="s">
        <v>16</v>
      </c>
      <c r="E2354" s="10" t="s">
        <v>33</v>
      </c>
      <c r="F2354" s="11">
        <v>45737.0</v>
      </c>
      <c r="G2354" s="12">
        <f t="shared" si="1"/>
        <v>3</v>
      </c>
      <c r="H2354" s="10"/>
      <c r="I2354" s="10" t="str">
        <f>IFNA(VLOOKUP($H2354,'Промокоды'!$A$2:$B$115,2,0),"")</f>
        <v/>
      </c>
      <c r="J2354" s="10" t="str">
        <f>IFNA(VLOOKUP($I2354,'Промокоды'!$E$2:$F$8,2,0),"")</f>
        <v/>
      </c>
      <c r="K2354" s="10" t="str">
        <f>IFNA(VLOOKUP($H2354,'Промокоды'!$A$2:$C$115,3,0),"")</f>
        <v/>
      </c>
      <c r="L2354" s="13">
        <f t="shared" si="2"/>
        <v>0</v>
      </c>
      <c r="M2354" s="14">
        <v>1000.0</v>
      </c>
      <c r="N2354" s="14">
        <f t="shared" si="3"/>
        <v>1000</v>
      </c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  <c r="Z2354" s="9"/>
      <c r="AA2354" s="9"/>
      <c r="AB2354" s="9"/>
      <c r="AC2354" s="9"/>
    </row>
    <row r="2355" ht="15.75" customHeight="1">
      <c r="A2355" s="10">
        <v>2354.0</v>
      </c>
      <c r="B2355" s="10" t="s">
        <v>15</v>
      </c>
      <c r="C2355" s="10" t="str">
        <f>VLOOKUP($E2355,'Определяем вид'!$A$2:$B$16,2,0)</f>
        <v>Товар</v>
      </c>
      <c r="D2355" s="10" t="s">
        <v>19</v>
      </c>
      <c r="E2355" s="10" t="s">
        <v>28</v>
      </c>
      <c r="F2355" s="11">
        <v>45737.0</v>
      </c>
      <c r="G2355" s="12">
        <f t="shared" si="1"/>
        <v>3</v>
      </c>
      <c r="H2355" s="10"/>
      <c r="I2355" s="10" t="str">
        <f>IFNA(VLOOKUP($H2355,'Промокоды'!$A$2:$B$115,2,0),"")</f>
        <v/>
      </c>
      <c r="J2355" s="10" t="str">
        <f>IFNA(VLOOKUP($I2355,'Промокоды'!$E$2:$F$8,2,0),"")</f>
        <v/>
      </c>
      <c r="K2355" s="10" t="str">
        <f>IFNA(VLOOKUP($H2355,'Промокоды'!$A$2:$C$115,3,0),"")</f>
        <v/>
      </c>
      <c r="L2355" s="13">
        <f t="shared" si="2"/>
        <v>0</v>
      </c>
      <c r="M2355" s="14">
        <v>300.0</v>
      </c>
      <c r="N2355" s="14">
        <f t="shared" si="3"/>
        <v>300</v>
      </c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  <c r="Z2355" s="9"/>
      <c r="AA2355" s="9"/>
      <c r="AB2355" s="9"/>
      <c r="AC2355" s="9"/>
    </row>
    <row r="2356" ht="15.75" customHeight="1">
      <c r="A2356" s="10">
        <v>2355.0</v>
      </c>
      <c r="B2356" s="10" t="s">
        <v>25</v>
      </c>
      <c r="C2356" s="10" t="str">
        <f>VLOOKUP($E2356,'Определяем вид'!$A$2:$B$16,2,0)</f>
        <v>Товар</v>
      </c>
      <c r="D2356" s="10" t="s">
        <v>16</v>
      </c>
      <c r="E2356" s="10" t="s">
        <v>30</v>
      </c>
      <c r="F2356" s="11">
        <v>45737.0</v>
      </c>
      <c r="G2356" s="12">
        <f t="shared" si="1"/>
        <v>3</v>
      </c>
      <c r="H2356" s="10"/>
      <c r="I2356" s="10" t="str">
        <f>IFNA(VLOOKUP($H2356,'Промокоды'!$A$2:$B$115,2,0),"")</f>
        <v/>
      </c>
      <c r="J2356" s="10" t="str">
        <f>IFNA(VLOOKUP($I2356,'Промокоды'!$E$2:$F$8,2,0),"")</f>
        <v/>
      </c>
      <c r="K2356" s="10" t="str">
        <f>IFNA(VLOOKUP($H2356,'Промокоды'!$A$2:$C$115,3,0),"")</f>
        <v/>
      </c>
      <c r="L2356" s="13">
        <f t="shared" si="2"/>
        <v>0</v>
      </c>
      <c r="M2356" s="14">
        <v>300.0</v>
      </c>
      <c r="N2356" s="14">
        <f t="shared" si="3"/>
        <v>300</v>
      </c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  <c r="Z2356" s="9"/>
      <c r="AA2356" s="9"/>
      <c r="AB2356" s="9"/>
      <c r="AC2356" s="9"/>
    </row>
    <row r="2357" ht="15.75" customHeight="1">
      <c r="A2357" s="10">
        <v>2356.0</v>
      </c>
      <c r="B2357" s="10" t="s">
        <v>15</v>
      </c>
      <c r="C2357" s="10" t="str">
        <f>VLOOKUP($E2357,'Определяем вид'!$A$2:$B$16,2,0)</f>
        <v>Услуга</v>
      </c>
      <c r="D2357" s="10" t="s">
        <v>19</v>
      </c>
      <c r="E2357" s="10" t="s">
        <v>18</v>
      </c>
      <c r="F2357" s="11">
        <v>45737.0</v>
      </c>
      <c r="G2357" s="12">
        <f t="shared" si="1"/>
        <v>3</v>
      </c>
      <c r="H2357" s="10"/>
      <c r="I2357" s="10" t="str">
        <f>IFNA(VLOOKUP($H2357,'Промокоды'!$A$2:$B$115,2,0),"")</f>
        <v/>
      </c>
      <c r="J2357" s="10" t="str">
        <f>IFNA(VLOOKUP($I2357,'Промокоды'!$E$2:$F$8,2,0),"")</f>
        <v/>
      </c>
      <c r="K2357" s="10" t="str">
        <f>IFNA(VLOOKUP($H2357,'Промокоды'!$A$2:$C$115,3,0),"")</f>
        <v/>
      </c>
      <c r="L2357" s="13">
        <f t="shared" si="2"/>
        <v>0</v>
      </c>
      <c r="M2357" s="14">
        <v>3500.0</v>
      </c>
      <c r="N2357" s="14">
        <f t="shared" si="3"/>
        <v>3500</v>
      </c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  <c r="Z2357" s="9"/>
      <c r="AA2357" s="9"/>
      <c r="AB2357" s="9"/>
      <c r="AC2357" s="9"/>
    </row>
    <row r="2358" ht="15.75" customHeight="1">
      <c r="A2358" s="10">
        <v>2357.0</v>
      </c>
      <c r="B2358" s="10" t="s">
        <v>15</v>
      </c>
      <c r="C2358" s="10" t="str">
        <f>VLOOKUP($E2358,'Определяем вид'!$A$2:$B$16,2,0)</f>
        <v>Товар</v>
      </c>
      <c r="D2358" s="10" t="s">
        <v>16</v>
      </c>
      <c r="E2358" s="10" t="s">
        <v>23</v>
      </c>
      <c r="F2358" s="11">
        <v>45737.0</v>
      </c>
      <c r="G2358" s="12">
        <f t="shared" si="1"/>
        <v>3</v>
      </c>
      <c r="H2358" s="10"/>
      <c r="I2358" s="10" t="str">
        <f>IFNA(VLOOKUP($H2358,'Промокоды'!$A$2:$B$115,2,0),"")</f>
        <v/>
      </c>
      <c r="J2358" s="10" t="str">
        <f>IFNA(VLOOKUP($I2358,'Промокоды'!$E$2:$F$8,2,0),"")</f>
        <v/>
      </c>
      <c r="K2358" s="10" t="str">
        <f>IFNA(VLOOKUP($H2358,'Промокоды'!$A$2:$C$115,3,0),"")</f>
        <v/>
      </c>
      <c r="L2358" s="13">
        <f t="shared" si="2"/>
        <v>0</v>
      </c>
      <c r="M2358" s="14">
        <v>1000.0</v>
      </c>
      <c r="N2358" s="14">
        <f t="shared" si="3"/>
        <v>1000</v>
      </c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  <c r="Z2358" s="9"/>
      <c r="AA2358" s="9"/>
      <c r="AB2358" s="9"/>
      <c r="AC2358" s="9"/>
    </row>
    <row r="2359" ht="15.75" customHeight="1">
      <c r="A2359" s="10">
        <v>2358.0</v>
      </c>
      <c r="B2359" s="10" t="s">
        <v>25</v>
      </c>
      <c r="C2359" s="10" t="str">
        <f>VLOOKUP($E2359,'Определяем вид'!$A$2:$B$16,2,0)</f>
        <v>Товар</v>
      </c>
      <c r="D2359" s="10" t="s">
        <v>16</v>
      </c>
      <c r="E2359" s="10" t="s">
        <v>30</v>
      </c>
      <c r="F2359" s="11">
        <v>45737.0</v>
      </c>
      <c r="G2359" s="12">
        <f t="shared" si="1"/>
        <v>3</v>
      </c>
      <c r="H2359" s="10"/>
      <c r="I2359" s="10" t="str">
        <f>IFNA(VLOOKUP($H2359,'Промокоды'!$A$2:$B$115,2,0),"")</f>
        <v/>
      </c>
      <c r="J2359" s="10" t="str">
        <f>IFNA(VLOOKUP($I2359,'Промокоды'!$E$2:$F$8,2,0),"")</f>
        <v/>
      </c>
      <c r="K2359" s="10" t="str">
        <f>IFNA(VLOOKUP($H2359,'Промокоды'!$A$2:$C$115,3,0),"")</f>
        <v/>
      </c>
      <c r="L2359" s="13">
        <f t="shared" si="2"/>
        <v>0</v>
      </c>
      <c r="M2359" s="14">
        <v>300.0</v>
      </c>
      <c r="N2359" s="14">
        <f t="shared" si="3"/>
        <v>300</v>
      </c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  <c r="Z2359" s="9"/>
      <c r="AA2359" s="9"/>
      <c r="AB2359" s="9"/>
      <c r="AC2359" s="9"/>
    </row>
    <row r="2360" ht="15.75" customHeight="1">
      <c r="A2360" s="10">
        <v>2359.0</v>
      </c>
      <c r="B2360" s="10" t="s">
        <v>15</v>
      </c>
      <c r="C2360" s="10" t="str">
        <f>VLOOKUP($E2360,'Определяем вид'!$A$2:$B$16,2,0)</f>
        <v>Товар</v>
      </c>
      <c r="D2360" s="10" t="s">
        <v>16</v>
      </c>
      <c r="E2360" s="10" t="s">
        <v>23</v>
      </c>
      <c r="F2360" s="11">
        <v>45737.0</v>
      </c>
      <c r="G2360" s="12">
        <f t="shared" si="1"/>
        <v>3</v>
      </c>
      <c r="H2360" s="10" t="s">
        <v>68</v>
      </c>
      <c r="I2360" s="10">
        <f>IFNA(VLOOKUP($H2360,'Промокоды'!$A$2:$B$115,2,0),"")</f>
        <v>1</v>
      </c>
      <c r="J2360" s="10" t="str">
        <f>IFNA(VLOOKUP($I2360,'Промокоды'!$E$2:$F$8,2,0),"")</f>
        <v>Обещаем скидки</v>
      </c>
      <c r="K2360" s="10">
        <f>IFNA(VLOOKUP($H2360,'Промокоды'!$A$2:$C$115,3,0),"")</f>
        <v>0.1</v>
      </c>
      <c r="L2360" s="13">
        <f t="shared" si="2"/>
        <v>100</v>
      </c>
      <c r="M2360" s="14">
        <v>1000.0</v>
      </c>
      <c r="N2360" s="14">
        <f t="shared" si="3"/>
        <v>900</v>
      </c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  <c r="Z2360" s="9"/>
      <c r="AA2360" s="9"/>
      <c r="AB2360" s="9"/>
      <c r="AC2360" s="9"/>
    </row>
    <row r="2361" ht="15.75" customHeight="1">
      <c r="A2361" s="10">
        <v>2360.0</v>
      </c>
      <c r="B2361" s="10" t="s">
        <v>25</v>
      </c>
      <c r="C2361" s="10" t="str">
        <f>VLOOKUP($E2361,'Определяем вид'!$A$2:$B$16,2,0)</f>
        <v>Товар</v>
      </c>
      <c r="D2361" s="10" t="s">
        <v>16</v>
      </c>
      <c r="E2361" s="10" t="s">
        <v>35</v>
      </c>
      <c r="F2361" s="11">
        <v>45737.0</v>
      </c>
      <c r="G2361" s="12">
        <f t="shared" si="1"/>
        <v>3</v>
      </c>
      <c r="H2361" s="10"/>
      <c r="I2361" s="10" t="str">
        <f>IFNA(VLOOKUP($H2361,'Промокоды'!$A$2:$B$115,2,0),"")</f>
        <v/>
      </c>
      <c r="J2361" s="10" t="str">
        <f>IFNA(VLOOKUP($I2361,'Промокоды'!$E$2:$F$8,2,0),"")</f>
        <v/>
      </c>
      <c r="K2361" s="10" t="str">
        <f>IFNA(VLOOKUP($H2361,'Промокоды'!$A$2:$C$115,3,0),"")</f>
        <v/>
      </c>
      <c r="L2361" s="13">
        <f t="shared" si="2"/>
        <v>0</v>
      </c>
      <c r="M2361" s="14">
        <v>500.0</v>
      </c>
      <c r="N2361" s="14">
        <f t="shared" si="3"/>
        <v>500</v>
      </c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  <c r="Z2361" s="9"/>
      <c r="AA2361" s="9"/>
      <c r="AB2361" s="9"/>
      <c r="AC2361" s="9"/>
    </row>
    <row r="2362" ht="15.75" customHeight="1">
      <c r="A2362" s="10">
        <v>2361.0</v>
      </c>
      <c r="B2362" s="10" t="s">
        <v>15</v>
      </c>
      <c r="C2362" s="10" t="str">
        <f>VLOOKUP($E2362,'Определяем вид'!$A$2:$B$16,2,0)</f>
        <v>Услуга</v>
      </c>
      <c r="D2362" s="10" t="s">
        <v>16</v>
      </c>
      <c r="E2362" s="10" t="s">
        <v>21</v>
      </c>
      <c r="F2362" s="11">
        <v>45737.0</v>
      </c>
      <c r="G2362" s="12">
        <f t="shared" si="1"/>
        <v>3</v>
      </c>
      <c r="H2362" s="10"/>
      <c r="I2362" s="10" t="str">
        <f>IFNA(VLOOKUP($H2362,'Промокоды'!$A$2:$B$115,2,0),"")</f>
        <v/>
      </c>
      <c r="J2362" s="10" t="str">
        <f>IFNA(VLOOKUP($I2362,'Промокоды'!$E$2:$F$8,2,0),"")</f>
        <v/>
      </c>
      <c r="K2362" s="10" t="str">
        <f>IFNA(VLOOKUP($H2362,'Промокоды'!$A$2:$C$115,3,0),"")</f>
        <v/>
      </c>
      <c r="L2362" s="13">
        <f t="shared" si="2"/>
        <v>0</v>
      </c>
      <c r="M2362" s="14">
        <v>5500.0</v>
      </c>
      <c r="N2362" s="14">
        <f t="shared" si="3"/>
        <v>5500</v>
      </c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  <c r="Z2362" s="9"/>
      <c r="AA2362" s="9"/>
      <c r="AB2362" s="9"/>
      <c r="AC2362" s="9"/>
    </row>
    <row r="2363" ht="15.75" customHeight="1">
      <c r="A2363" s="10">
        <v>2362.0</v>
      </c>
      <c r="B2363" s="10" t="s">
        <v>15</v>
      </c>
      <c r="C2363" s="10" t="str">
        <f>VLOOKUP($E2363,'Определяем вид'!$A$2:$B$16,2,0)</f>
        <v>Услуга</v>
      </c>
      <c r="D2363" s="10" t="s">
        <v>16</v>
      </c>
      <c r="E2363" s="10" t="s">
        <v>21</v>
      </c>
      <c r="F2363" s="11">
        <v>45737.0</v>
      </c>
      <c r="G2363" s="12">
        <f t="shared" si="1"/>
        <v>3</v>
      </c>
      <c r="H2363" s="10" t="s">
        <v>69</v>
      </c>
      <c r="I2363" s="10">
        <f>IFNA(VLOOKUP($H2363,'Промокоды'!$A$2:$B$115,2,0),"")</f>
        <v>6</v>
      </c>
      <c r="J2363" s="10" t="str">
        <f>IFNA(VLOOKUP($I2363,'Промокоды'!$E$2:$F$8,2,0),"")</f>
        <v>Реклама в VK</v>
      </c>
      <c r="K2363" s="10">
        <f>IFNA(VLOOKUP($H2363,'Промокоды'!$A$2:$C$115,3,0),"")</f>
        <v>0.2</v>
      </c>
      <c r="L2363" s="13">
        <f t="shared" si="2"/>
        <v>1100</v>
      </c>
      <c r="M2363" s="14">
        <v>5500.0</v>
      </c>
      <c r="N2363" s="14">
        <f t="shared" si="3"/>
        <v>4400</v>
      </c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  <c r="Z2363" s="9"/>
      <c r="AA2363" s="9"/>
      <c r="AB2363" s="9"/>
      <c r="AC2363" s="9"/>
    </row>
    <row r="2364" ht="15.75" customHeight="1">
      <c r="A2364" s="10">
        <v>2363.0</v>
      </c>
      <c r="B2364" s="10" t="s">
        <v>15</v>
      </c>
      <c r="C2364" s="10" t="str">
        <f>VLOOKUP($E2364,'Определяем вид'!$A$2:$B$16,2,0)</f>
        <v>Услуга</v>
      </c>
      <c r="D2364" s="10" t="s">
        <v>16</v>
      </c>
      <c r="E2364" s="10" t="s">
        <v>21</v>
      </c>
      <c r="F2364" s="11">
        <v>45737.0</v>
      </c>
      <c r="G2364" s="12">
        <f t="shared" si="1"/>
        <v>3</v>
      </c>
      <c r="H2364" s="10"/>
      <c r="I2364" s="10" t="str">
        <f>IFNA(VLOOKUP($H2364,'Промокоды'!$A$2:$B$115,2,0),"")</f>
        <v/>
      </c>
      <c r="J2364" s="10" t="str">
        <f>IFNA(VLOOKUP($I2364,'Промокоды'!$E$2:$F$8,2,0),"")</f>
        <v/>
      </c>
      <c r="K2364" s="10" t="str">
        <f>IFNA(VLOOKUP($H2364,'Промокоды'!$A$2:$C$115,3,0),"")</f>
        <v/>
      </c>
      <c r="L2364" s="13">
        <f t="shared" si="2"/>
        <v>0</v>
      </c>
      <c r="M2364" s="14">
        <v>5500.0</v>
      </c>
      <c r="N2364" s="14">
        <f t="shared" si="3"/>
        <v>5500</v>
      </c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  <c r="Z2364" s="9"/>
      <c r="AA2364" s="9"/>
      <c r="AB2364" s="9"/>
      <c r="AC2364" s="9"/>
    </row>
    <row r="2365" ht="15.75" customHeight="1">
      <c r="A2365" s="10">
        <v>2364.0</v>
      </c>
      <c r="B2365" s="10" t="s">
        <v>15</v>
      </c>
      <c r="C2365" s="10" t="str">
        <f>VLOOKUP($E2365,'Определяем вид'!$A$2:$B$16,2,0)</f>
        <v>Товар</v>
      </c>
      <c r="D2365" s="10" t="s">
        <v>16</v>
      </c>
      <c r="E2365" s="10" t="s">
        <v>28</v>
      </c>
      <c r="F2365" s="11">
        <v>45737.0</v>
      </c>
      <c r="G2365" s="12">
        <f t="shared" si="1"/>
        <v>3</v>
      </c>
      <c r="H2365" s="10"/>
      <c r="I2365" s="10" t="str">
        <f>IFNA(VLOOKUP($H2365,'Промокоды'!$A$2:$B$115,2,0),"")</f>
        <v/>
      </c>
      <c r="J2365" s="10" t="str">
        <f>IFNA(VLOOKUP($I2365,'Промокоды'!$E$2:$F$8,2,0),"")</f>
        <v/>
      </c>
      <c r="K2365" s="10" t="str">
        <f>IFNA(VLOOKUP($H2365,'Промокоды'!$A$2:$C$115,3,0),"")</f>
        <v/>
      </c>
      <c r="L2365" s="13">
        <f t="shared" si="2"/>
        <v>0</v>
      </c>
      <c r="M2365" s="14">
        <v>300.0</v>
      </c>
      <c r="N2365" s="14">
        <f t="shared" si="3"/>
        <v>300</v>
      </c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  <c r="Z2365" s="9"/>
      <c r="AA2365" s="9"/>
      <c r="AB2365" s="9"/>
      <c r="AC2365" s="9"/>
    </row>
    <row r="2366" ht="15.75" customHeight="1">
      <c r="A2366" s="10">
        <v>2365.0</v>
      </c>
      <c r="B2366" s="10" t="s">
        <v>15</v>
      </c>
      <c r="C2366" s="10" t="str">
        <f>VLOOKUP($E2366,'Определяем вид'!$A$2:$B$16,2,0)</f>
        <v>Услуга</v>
      </c>
      <c r="D2366" s="10" t="s">
        <v>16</v>
      </c>
      <c r="E2366" s="10" t="s">
        <v>17</v>
      </c>
      <c r="F2366" s="11">
        <v>45737.0</v>
      </c>
      <c r="G2366" s="12">
        <f t="shared" si="1"/>
        <v>3</v>
      </c>
      <c r="H2366" s="10"/>
      <c r="I2366" s="10" t="str">
        <f>IFNA(VLOOKUP($H2366,'Промокоды'!$A$2:$B$115,2,0),"")</f>
        <v/>
      </c>
      <c r="J2366" s="10" t="str">
        <f>IFNA(VLOOKUP($I2366,'Промокоды'!$E$2:$F$8,2,0),"")</f>
        <v/>
      </c>
      <c r="K2366" s="10" t="str">
        <f>IFNA(VLOOKUP($H2366,'Промокоды'!$A$2:$C$115,3,0),"")</f>
        <v/>
      </c>
      <c r="L2366" s="13">
        <f t="shared" si="2"/>
        <v>0</v>
      </c>
      <c r="M2366" s="14">
        <v>4500.0</v>
      </c>
      <c r="N2366" s="14">
        <f t="shared" si="3"/>
        <v>4500</v>
      </c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  <c r="Z2366" s="9"/>
      <c r="AA2366" s="9"/>
      <c r="AB2366" s="9"/>
      <c r="AC2366" s="9"/>
    </row>
    <row r="2367" ht="15.75" customHeight="1">
      <c r="A2367" s="10">
        <v>2366.0</v>
      </c>
      <c r="B2367" s="10" t="s">
        <v>15</v>
      </c>
      <c r="C2367" s="10" t="str">
        <f>VLOOKUP($E2367,'Определяем вид'!$A$2:$B$16,2,0)</f>
        <v>Услуга</v>
      </c>
      <c r="D2367" s="10" t="s">
        <v>19</v>
      </c>
      <c r="E2367" s="10" t="s">
        <v>21</v>
      </c>
      <c r="F2367" s="11">
        <v>45737.0</v>
      </c>
      <c r="G2367" s="12">
        <f t="shared" si="1"/>
        <v>3</v>
      </c>
      <c r="H2367" s="10"/>
      <c r="I2367" s="10" t="str">
        <f>IFNA(VLOOKUP($H2367,'Промокоды'!$A$2:$B$115,2,0),"")</f>
        <v/>
      </c>
      <c r="J2367" s="10" t="str">
        <f>IFNA(VLOOKUP($I2367,'Промокоды'!$E$2:$F$8,2,0),"")</f>
        <v/>
      </c>
      <c r="K2367" s="10" t="str">
        <f>IFNA(VLOOKUP($H2367,'Промокоды'!$A$2:$C$115,3,0),"")</f>
        <v/>
      </c>
      <c r="L2367" s="13">
        <f t="shared" si="2"/>
        <v>0</v>
      </c>
      <c r="M2367" s="14">
        <v>5500.0</v>
      </c>
      <c r="N2367" s="14">
        <f t="shared" si="3"/>
        <v>5500</v>
      </c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  <c r="Z2367" s="9"/>
      <c r="AA2367" s="9"/>
      <c r="AB2367" s="9"/>
      <c r="AC2367" s="9"/>
    </row>
    <row r="2368" ht="15.75" customHeight="1">
      <c r="A2368" s="10">
        <v>2367.0</v>
      </c>
      <c r="B2368" s="10" t="s">
        <v>15</v>
      </c>
      <c r="C2368" s="10" t="str">
        <f>VLOOKUP($E2368,'Определяем вид'!$A$2:$B$16,2,0)</f>
        <v>Услуга</v>
      </c>
      <c r="D2368" s="10" t="s">
        <v>16</v>
      </c>
      <c r="E2368" s="10" t="s">
        <v>21</v>
      </c>
      <c r="F2368" s="11">
        <v>45737.0</v>
      </c>
      <c r="G2368" s="12">
        <f t="shared" si="1"/>
        <v>3</v>
      </c>
      <c r="H2368" s="10"/>
      <c r="I2368" s="10" t="str">
        <f>IFNA(VLOOKUP($H2368,'Промокоды'!$A$2:$B$115,2,0),"")</f>
        <v/>
      </c>
      <c r="J2368" s="10" t="str">
        <f>IFNA(VLOOKUP($I2368,'Промокоды'!$E$2:$F$8,2,0),"")</f>
        <v/>
      </c>
      <c r="K2368" s="10" t="str">
        <f>IFNA(VLOOKUP($H2368,'Промокоды'!$A$2:$C$115,3,0),"")</f>
        <v/>
      </c>
      <c r="L2368" s="13">
        <f t="shared" si="2"/>
        <v>0</v>
      </c>
      <c r="M2368" s="14">
        <v>5500.0</v>
      </c>
      <c r="N2368" s="14">
        <f t="shared" si="3"/>
        <v>5500</v>
      </c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  <c r="Z2368" s="9"/>
      <c r="AA2368" s="9"/>
      <c r="AB2368" s="9"/>
      <c r="AC2368" s="9"/>
    </row>
    <row r="2369" ht="15.75" customHeight="1">
      <c r="A2369" s="10">
        <v>2368.0</v>
      </c>
      <c r="B2369" s="10" t="s">
        <v>15</v>
      </c>
      <c r="C2369" s="10" t="str">
        <f>VLOOKUP($E2369,'Определяем вид'!$A$2:$B$16,2,0)</f>
        <v>Услуга</v>
      </c>
      <c r="D2369" s="10" t="s">
        <v>16</v>
      </c>
      <c r="E2369" s="10" t="s">
        <v>17</v>
      </c>
      <c r="F2369" s="11">
        <v>45738.0</v>
      </c>
      <c r="G2369" s="12">
        <f t="shared" si="1"/>
        <v>3</v>
      </c>
      <c r="H2369" s="10"/>
      <c r="I2369" s="10" t="str">
        <f>IFNA(VLOOKUP($H2369,'Промокоды'!$A$2:$B$115,2,0),"")</f>
        <v/>
      </c>
      <c r="J2369" s="10" t="str">
        <f>IFNA(VLOOKUP($I2369,'Промокоды'!$E$2:$F$8,2,0),"")</f>
        <v/>
      </c>
      <c r="K2369" s="10" t="str">
        <f>IFNA(VLOOKUP($H2369,'Промокоды'!$A$2:$C$115,3,0),"")</f>
        <v/>
      </c>
      <c r="L2369" s="13">
        <f t="shared" si="2"/>
        <v>0</v>
      </c>
      <c r="M2369" s="14">
        <v>4500.0</v>
      </c>
      <c r="N2369" s="14">
        <f t="shared" si="3"/>
        <v>4500</v>
      </c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  <c r="Z2369" s="9"/>
      <c r="AA2369" s="9"/>
      <c r="AB2369" s="9"/>
      <c r="AC2369" s="9"/>
    </row>
    <row r="2370" ht="15.75" customHeight="1">
      <c r="A2370" s="10">
        <v>2369.0</v>
      </c>
      <c r="B2370" s="10" t="s">
        <v>15</v>
      </c>
      <c r="C2370" s="10" t="str">
        <f>VLOOKUP($E2370,'Определяем вид'!$A$2:$B$16,2,0)</f>
        <v>Услуга</v>
      </c>
      <c r="D2370" s="10" t="s">
        <v>16</v>
      </c>
      <c r="E2370" s="10" t="s">
        <v>18</v>
      </c>
      <c r="F2370" s="11">
        <v>45738.0</v>
      </c>
      <c r="G2370" s="12">
        <f t="shared" si="1"/>
        <v>3</v>
      </c>
      <c r="H2370" s="10"/>
      <c r="I2370" s="10" t="str">
        <f>IFNA(VLOOKUP($H2370,'Промокоды'!$A$2:$B$115,2,0),"")</f>
        <v/>
      </c>
      <c r="J2370" s="10" t="str">
        <f>IFNA(VLOOKUP($I2370,'Промокоды'!$E$2:$F$8,2,0),"")</f>
        <v/>
      </c>
      <c r="K2370" s="10" t="str">
        <f>IFNA(VLOOKUP($H2370,'Промокоды'!$A$2:$C$115,3,0),"")</f>
        <v/>
      </c>
      <c r="L2370" s="13">
        <f t="shared" si="2"/>
        <v>0</v>
      </c>
      <c r="M2370" s="14">
        <v>3500.0</v>
      </c>
      <c r="N2370" s="14">
        <f t="shared" si="3"/>
        <v>3500</v>
      </c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  <c r="Z2370" s="9"/>
      <c r="AA2370" s="9"/>
      <c r="AB2370" s="9"/>
      <c r="AC2370" s="9"/>
    </row>
    <row r="2371" ht="15.75" customHeight="1">
      <c r="A2371" s="10">
        <v>2370.0</v>
      </c>
      <c r="B2371" s="10" t="s">
        <v>15</v>
      </c>
      <c r="C2371" s="10" t="str">
        <f>VLOOKUP($E2371,'Определяем вид'!$A$2:$B$16,2,0)</f>
        <v>Услуга</v>
      </c>
      <c r="D2371" s="10" t="s">
        <v>16</v>
      </c>
      <c r="E2371" s="10" t="s">
        <v>17</v>
      </c>
      <c r="F2371" s="11">
        <v>45738.0</v>
      </c>
      <c r="G2371" s="12">
        <f t="shared" si="1"/>
        <v>3</v>
      </c>
      <c r="H2371" s="10"/>
      <c r="I2371" s="10" t="str">
        <f>IFNA(VLOOKUP($H2371,'Промокоды'!$A$2:$B$115,2,0),"")</f>
        <v/>
      </c>
      <c r="J2371" s="10" t="str">
        <f>IFNA(VLOOKUP($I2371,'Промокоды'!$E$2:$F$8,2,0),"")</f>
        <v/>
      </c>
      <c r="K2371" s="10" t="str">
        <f>IFNA(VLOOKUP($H2371,'Промокоды'!$A$2:$C$115,3,0),"")</f>
        <v/>
      </c>
      <c r="L2371" s="13">
        <f t="shared" si="2"/>
        <v>0</v>
      </c>
      <c r="M2371" s="14">
        <v>4500.0</v>
      </c>
      <c r="N2371" s="14">
        <f t="shared" si="3"/>
        <v>4500</v>
      </c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  <c r="Z2371" s="9"/>
      <c r="AA2371" s="9"/>
      <c r="AB2371" s="9"/>
      <c r="AC2371" s="9"/>
    </row>
    <row r="2372" ht="15.75" customHeight="1">
      <c r="A2372" s="10">
        <v>2371.0</v>
      </c>
      <c r="B2372" s="10" t="s">
        <v>15</v>
      </c>
      <c r="C2372" s="10" t="str">
        <f>VLOOKUP($E2372,'Определяем вид'!$A$2:$B$16,2,0)</f>
        <v>Услуга</v>
      </c>
      <c r="D2372" s="10" t="s">
        <v>19</v>
      </c>
      <c r="E2372" s="10" t="s">
        <v>18</v>
      </c>
      <c r="F2372" s="11">
        <v>45738.0</v>
      </c>
      <c r="G2372" s="12">
        <f t="shared" si="1"/>
        <v>3</v>
      </c>
      <c r="H2372" s="10"/>
      <c r="I2372" s="10" t="str">
        <f>IFNA(VLOOKUP($H2372,'Промокоды'!$A$2:$B$115,2,0),"")</f>
        <v/>
      </c>
      <c r="J2372" s="10" t="str">
        <f>IFNA(VLOOKUP($I2372,'Промокоды'!$E$2:$F$8,2,0),"")</f>
        <v/>
      </c>
      <c r="K2372" s="10" t="str">
        <f>IFNA(VLOOKUP($H2372,'Промокоды'!$A$2:$C$115,3,0),"")</f>
        <v/>
      </c>
      <c r="L2372" s="13">
        <f t="shared" si="2"/>
        <v>0</v>
      </c>
      <c r="M2372" s="14">
        <v>3500.0</v>
      </c>
      <c r="N2372" s="14">
        <f t="shared" si="3"/>
        <v>3500</v>
      </c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  <c r="Z2372" s="9"/>
      <c r="AA2372" s="9"/>
      <c r="AB2372" s="9"/>
      <c r="AC2372" s="9"/>
    </row>
    <row r="2373" ht="15.75" customHeight="1">
      <c r="A2373" s="10">
        <v>2372.0</v>
      </c>
      <c r="B2373" s="10" t="s">
        <v>15</v>
      </c>
      <c r="C2373" s="10" t="str">
        <f>VLOOKUP($E2373,'Определяем вид'!$A$2:$B$16,2,0)</f>
        <v>Услуга</v>
      </c>
      <c r="D2373" s="10" t="s">
        <v>16</v>
      </c>
      <c r="E2373" s="10" t="s">
        <v>21</v>
      </c>
      <c r="F2373" s="11">
        <v>45738.0</v>
      </c>
      <c r="G2373" s="12">
        <f t="shared" si="1"/>
        <v>3</v>
      </c>
      <c r="H2373" s="10"/>
      <c r="I2373" s="10" t="str">
        <f>IFNA(VLOOKUP($H2373,'Промокоды'!$A$2:$B$115,2,0),"")</f>
        <v/>
      </c>
      <c r="J2373" s="10" t="str">
        <f>IFNA(VLOOKUP($I2373,'Промокоды'!$E$2:$F$8,2,0),"")</f>
        <v/>
      </c>
      <c r="K2373" s="10" t="str">
        <f>IFNA(VLOOKUP($H2373,'Промокоды'!$A$2:$C$115,3,0),"")</f>
        <v/>
      </c>
      <c r="L2373" s="13">
        <f t="shared" si="2"/>
        <v>0</v>
      </c>
      <c r="M2373" s="14">
        <v>5500.0</v>
      </c>
      <c r="N2373" s="14">
        <f t="shared" si="3"/>
        <v>5500</v>
      </c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  <c r="Z2373" s="9"/>
      <c r="AA2373" s="9"/>
      <c r="AB2373" s="9"/>
      <c r="AC2373" s="9"/>
    </row>
    <row r="2374" ht="15.75" customHeight="1">
      <c r="A2374" s="10">
        <v>2373.0</v>
      </c>
      <c r="B2374" s="10" t="s">
        <v>15</v>
      </c>
      <c r="C2374" s="10" t="str">
        <f>VLOOKUP($E2374,'Определяем вид'!$A$2:$B$16,2,0)</f>
        <v>Услуга</v>
      </c>
      <c r="D2374" s="10" t="s">
        <v>16</v>
      </c>
      <c r="E2374" s="10" t="s">
        <v>21</v>
      </c>
      <c r="F2374" s="11">
        <v>45738.0</v>
      </c>
      <c r="G2374" s="12">
        <f t="shared" si="1"/>
        <v>3</v>
      </c>
      <c r="H2374" s="10" t="s">
        <v>70</v>
      </c>
      <c r="I2374" s="10">
        <f>IFNA(VLOOKUP($H2374,'Промокоды'!$A$2:$B$115,2,0),"")</f>
        <v>7</v>
      </c>
      <c r="J2374" s="10" t="str">
        <f>IFNA(VLOOKUP($I2374,'Промокоды'!$E$2:$F$8,2,0),"")</f>
        <v>Сторис в VK</v>
      </c>
      <c r="K2374" s="10">
        <f>IFNA(VLOOKUP($H2374,'Промокоды'!$A$2:$C$115,3,0),"")</f>
        <v>0.15</v>
      </c>
      <c r="L2374" s="13">
        <f t="shared" si="2"/>
        <v>825</v>
      </c>
      <c r="M2374" s="14">
        <v>5500.0</v>
      </c>
      <c r="N2374" s="14">
        <f t="shared" si="3"/>
        <v>4675</v>
      </c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  <c r="Z2374" s="9"/>
      <c r="AA2374" s="9"/>
      <c r="AB2374" s="9"/>
      <c r="AC2374" s="9"/>
    </row>
    <row r="2375" ht="15.75" customHeight="1">
      <c r="A2375" s="10">
        <v>2374.0</v>
      </c>
      <c r="B2375" s="10" t="s">
        <v>15</v>
      </c>
      <c r="C2375" s="10" t="str">
        <f>VLOOKUP($E2375,'Определяем вид'!$A$2:$B$16,2,0)</f>
        <v>Товар</v>
      </c>
      <c r="D2375" s="10" t="s">
        <v>16</v>
      </c>
      <c r="E2375" s="10" t="s">
        <v>23</v>
      </c>
      <c r="F2375" s="11">
        <v>45738.0</v>
      </c>
      <c r="G2375" s="12">
        <f t="shared" si="1"/>
        <v>3</v>
      </c>
      <c r="H2375" s="10"/>
      <c r="I2375" s="10" t="str">
        <f>IFNA(VLOOKUP($H2375,'Промокоды'!$A$2:$B$115,2,0),"")</f>
        <v/>
      </c>
      <c r="J2375" s="10" t="str">
        <f>IFNA(VLOOKUP($I2375,'Промокоды'!$E$2:$F$8,2,0),"")</f>
        <v/>
      </c>
      <c r="K2375" s="10" t="str">
        <f>IFNA(VLOOKUP($H2375,'Промокоды'!$A$2:$C$115,3,0),"")</f>
        <v/>
      </c>
      <c r="L2375" s="13">
        <f t="shared" si="2"/>
        <v>0</v>
      </c>
      <c r="M2375" s="14">
        <v>1000.0</v>
      </c>
      <c r="N2375" s="14">
        <f t="shared" si="3"/>
        <v>1000</v>
      </c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  <c r="Z2375" s="9"/>
      <c r="AA2375" s="9"/>
      <c r="AB2375" s="9"/>
      <c r="AC2375" s="9"/>
    </row>
    <row r="2376" ht="15.75" customHeight="1">
      <c r="A2376" s="10">
        <v>2375.0</v>
      </c>
      <c r="B2376" s="10" t="s">
        <v>15</v>
      </c>
      <c r="C2376" s="10" t="str">
        <f>VLOOKUP($E2376,'Определяем вид'!$A$2:$B$16,2,0)</f>
        <v>Услуга</v>
      </c>
      <c r="D2376" s="10" t="s">
        <v>19</v>
      </c>
      <c r="E2376" s="10" t="s">
        <v>17</v>
      </c>
      <c r="F2376" s="11">
        <v>45738.0</v>
      </c>
      <c r="G2376" s="12">
        <f t="shared" si="1"/>
        <v>3</v>
      </c>
      <c r="H2376" s="10"/>
      <c r="I2376" s="10" t="str">
        <f>IFNA(VLOOKUP($H2376,'Промокоды'!$A$2:$B$115,2,0),"")</f>
        <v/>
      </c>
      <c r="J2376" s="10" t="str">
        <f>IFNA(VLOOKUP($I2376,'Промокоды'!$E$2:$F$8,2,0),"")</f>
        <v/>
      </c>
      <c r="K2376" s="10" t="str">
        <f>IFNA(VLOOKUP($H2376,'Промокоды'!$A$2:$C$115,3,0),"")</f>
        <v/>
      </c>
      <c r="L2376" s="13">
        <f t="shared" si="2"/>
        <v>0</v>
      </c>
      <c r="M2376" s="14">
        <v>4500.0</v>
      </c>
      <c r="N2376" s="14">
        <f t="shared" si="3"/>
        <v>4500</v>
      </c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  <c r="Z2376" s="9"/>
      <c r="AA2376" s="9"/>
      <c r="AB2376" s="9"/>
      <c r="AC2376" s="9"/>
    </row>
    <row r="2377" ht="15.75" customHeight="1">
      <c r="A2377" s="10">
        <v>2376.0</v>
      </c>
      <c r="B2377" s="10" t="s">
        <v>15</v>
      </c>
      <c r="C2377" s="10" t="str">
        <f>VLOOKUP($E2377,'Определяем вид'!$A$2:$B$16,2,0)</f>
        <v>Услуга</v>
      </c>
      <c r="D2377" s="10" t="s">
        <v>16</v>
      </c>
      <c r="E2377" s="10" t="s">
        <v>21</v>
      </c>
      <c r="F2377" s="11">
        <v>45738.0</v>
      </c>
      <c r="G2377" s="12">
        <f t="shared" si="1"/>
        <v>3</v>
      </c>
      <c r="H2377" s="10"/>
      <c r="I2377" s="10" t="str">
        <f>IFNA(VLOOKUP($H2377,'Промокоды'!$A$2:$B$115,2,0),"")</f>
        <v/>
      </c>
      <c r="J2377" s="10" t="str">
        <f>IFNA(VLOOKUP($I2377,'Промокоды'!$E$2:$F$8,2,0),"")</f>
        <v/>
      </c>
      <c r="K2377" s="10" t="str">
        <f>IFNA(VLOOKUP($H2377,'Промокоды'!$A$2:$C$115,3,0),"")</f>
        <v/>
      </c>
      <c r="L2377" s="13">
        <f t="shared" si="2"/>
        <v>0</v>
      </c>
      <c r="M2377" s="14">
        <v>5500.0</v>
      </c>
      <c r="N2377" s="14">
        <f t="shared" si="3"/>
        <v>5500</v>
      </c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  <c r="Z2377" s="9"/>
      <c r="AA2377" s="9"/>
      <c r="AB2377" s="9"/>
      <c r="AC2377" s="9"/>
    </row>
    <row r="2378" ht="15.75" customHeight="1">
      <c r="A2378" s="10">
        <v>2377.0</v>
      </c>
      <c r="B2378" s="10" t="s">
        <v>25</v>
      </c>
      <c r="C2378" s="10" t="str">
        <f>VLOOKUP($E2378,'Определяем вид'!$A$2:$B$16,2,0)</f>
        <v>Товар</v>
      </c>
      <c r="D2378" s="10" t="s">
        <v>19</v>
      </c>
      <c r="E2378" s="10" t="s">
        <v>35</v>
      </c>
      <c r="F2378" s="11">
        <v>45738.0</v>
      </c>
      <c r="G2378" s="12">
        <f t="shared" si="1"/>
        <v>3</v>
      </c>
      <c r="H2378" s="10"/>
      <c r="I2378" s="10" t="str">
        <f>IFNA(VLOOKUP($H2378,'Промокоды'!$A$2:$B$115,2,0),"")</f>
        <v/>
      </c>
      <c r="J2378" s="10" t="str">
        <f>IFNA(VLOOKUP($I2378,'Промокоды'!$E$2:$F$8,2,0),"")</f>
        <v/>
      </c>
      <c r="K2378" s="10" t="str">
        <f>IFNA(VLOOKUP($H2378,'Промокоды'!$A$2:$C$115,3,0),"")</f>
        <v/>
      </c>
      <c r="L2378" s="13">
        <f t="shared" si="2"/>
        <v>0</v>
      </c>
      <c r="M2378" s="14">
        <v>500.0</v>
      </c>
      <c r="N2378" s="14">
        <f t="shared" si="3"/>
        <v>500</v>
      </c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  <c r="Z2378" s="9"/>
      <c r="AA2378" s="9"/>
      <c r="AB2378" s="9"/>
      <c r="AC2378" s="9"/>
    </row>
    <row r="2379" ht="15.75" customHeight="1">
      <c r="A2379" s="10">
        <v>2378.0</v>
      </c>
      <c r="B2379" s="10" t="s">
        <v>25</v>
      </c>
      <c r="C2379" s="10" t="str">
        <f>VLOOKUP($E2379,'Определяем вид'!$A$2:$B$16,2,0)</f>
        <v>Товар</v>
      </c>
      <c r="D2379" s="10" t="s">
        <v>16</v>
      </c>
      <c r="E2379" s="10" t="s">
        <v>33</v>
      </c>
      <c r="F2379" s="11">
        <v>45738.0</v>
      </c>
      <c r="G2379" s="12">
        <f t="shared" si="1"/>
        <v>3</v>
      </c>
      <c r="H2379" s="10"/>
      <c r="I2379" s="10" t="str">
        <f>IFNA(VLOOKUP($H2379,'Промокоды'!$A$2:$B$115,2,0),"")</f>
        <v/>
      </c>
      <c r="J2379" s="10" t="str">
        <f>IFNA(VLOOKUP($I2379,'Промокоды'!$E$2:$F$8,2,0),"")</f>
        <v/>
      </c>
      <c r="K2379" s="10" t="str">
        <f>IFNA(VLOOKUP($H2379,'Промокоды'!$A$2:$C$115,3,0),"")</f>
        <v/>
      </c>
      <c r="L2379" s="13">
        <f t="shared" si="2"/>
        <v>0</v>
      </c>
      <c r="M2379" s="14">
        <v>1000.0</v>
      </c>
      <c r="N2379" s="14">
        <f t="shared" si="3"/>
        <v>1000</v>
      </c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  <c r="Z2379" s="9"/>
      <c r="AA2379" s="9"/>
      <c r="AB2379" s="9"/>
      <c r="AC2379" s="9"/>
    </row>
    <row r="2380" ht="15.75" customHeight="1">
      <c r="A2380" s="10">
        <v>2379.0</v>
      </c>
      <c r="B2380" s="10" t="s">
        <v>15</v>
      </c>
      <c r="C2380" s="10" t="str">
        <f>VLOOKUP($E2380,'Определяем вид'!$A$2:$B$16,2,0)</f>
        <v>Услуга</v>
      </c>
      <c r="D2380" s="10" t="s">
        <v>16</v>
      </c>
      <c r="E2380" s="10" t="s">
        <v>21</v>
      </c>
      <c r="F2380" s="11">
        <v>45738.0</v>
      </c>
      <c r="G2380" s="12">
        <f t="shared" si="1"/>
        <v>3</v>
      </c>
      <c r="H2380" s="10"/>
      <c r="I2380" s="10" t="str">
        <f>IFNA(VLOOKUP($H2380,'Промокоды'!$A$2:$B$115,2,0),"")</f>
        <v/>
      </c>
      <c r="J2380" s="10" t="str">
        <f>IFNA(VLOOKUP($I2380,'Промокоды'!$E$2:$F$8,2,0),"")</f>
        <v/>
      </c>
      <c r="K2380" s="10" t="str">
        <f>IFNA(VLOOKUP($H2380,'Промокоды'!$A$2:$C$115,3,0),"")</f>
        <v/>
      </c>
      <c r="L2380" s="13">
        <f t="shared" si="2"/>
        <v>0</v>
      </c>
      <c r="M2380" s="14">
        <v>5500.0</v>
      </c>
      <c r="N2380" s="14">
        <f t="shared" si="3"/>
        <v>5500</v>
      </c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  <c r="Z2380" s="9"/>
      <c r="AA2380" s="9"/>
      <c r="AB2380" s="9"/>
      <c r="AC2380" s="9"/>
    </row>
    <row r="2381" ht="15.75" customHeight="1">
      <c r="A2381" s="10">
        <v>2380.0</v>
      </c>
      <c r="B2381" s="10" t="s">
        <v>25</v>
      </c>
      <c r="C2381" s="10" t="str">
        <f>VLOOKUP($E2381,'Определяем вид'!$A$2:$B$16,2,0)</f>
        <v>Товар</v>
      </c>
      <c r="D2381" s="10" t="s">
        <v>16</v>
      </c>
      <c r="E2381" s="10" t="s">
        <v>30</v>
      </c>
      <c r="F2381" s="11">
        <v>45738.0</v>
      </c>
      <c r="G2381" s="12">
        <f t="shared" si="1"/>
        <v>3</v>
      </c>
      <c r="H2381" s="10"/>
      <c r="I2381" s="10" t="str">
        <f>IFNA(VLOOKUP($H2381,'Промокоды'!$A$2:$B$115,2,0),"")</f>
        <v/>
      </c>
      <c r="J2381" s="10" t="str">
        <f>IFNA(VLOOKUP($I2381,'Промокоды'!$E$2:$F$8,2,0),"")</f>
        <v/>
      </c>
      <c r="K2381" s="10" t="str">
        <f>IFNA(VLOOKUP($H2381,'Промокоды'!$A$2:$C$115,3,0),"")</f>
        <v/>
      </c>
      <c r="L2381" s="13">
        <f t="shared" si="2"/>
        <v>0</v>
      </c>
      <c r="M2381" s="14">
        <v>300.0</v>
      </c>
      <c r="N2381" s="14">
        <f t="shared" si="3"/>
        <v>300</v>
      </c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  <c r="Z2381" s="9"/>
      <c r="AA2381" s="9"/>
      <c r="AB2381" s="9"/>
      <c r="AC2381" s="9"/>
    </row>
    <row r="2382" ht="15.75" customHeight="1">
      <c r="A2382" s="10">
        <v>2381.0</v>
      </c>
      <c r="B2382" s="10" t="s">
        <v>15</v>
      </c>
      <c r="C2382" s="10" t="str">
        <f>VLOOKUP($E2382,'Определяем вид'!$A$2:$B$16,2,0)</f>
        <v>Услуга</v>
      </c>
      <c r="D2382" s="10" t="s">
        <v>16</v>
      </c>
      <c r="E2382" s="10" t="s">
        <v>21</v>
      </c>
      <c r="F2382" s="11">
        <v>45738.0</v>
      </c>
      <c r="G2382" s="12">
        <f t="shared" si="1"/>
        <v>3</v>
      </c>
      <c r="H2382" s="10"/>
      <c r="I2382" s="10" t="str">
        <f>IFNA(VLOOKUP($H2382,'Промокоды'!$A$2:$B$115,2,0),"")</f>
        <v/>
      </c>
      <c r="J2382" s="10" t="str">
        <f>IFNA(VLOOKUP($I2382,'Промокоды'!$E$2:$F$8,2,0),"")</f>
        <v/>
      </c>
      <c r="K2382" s="10" t="str">
        <f>IFNA(VLOOKUP($H2382,'Промокоды'!$A$2:$C$115,3,0),"")</f>
        <v/>
      </c>
      <c r="L2382" s="13">
        <f t="shared" si="2"/>
        <v>0</v>
      </c>
      <c r="M2382" s="14">
        <v>5500.0</v>
      </c>
      <c r="N2382" s="14">
        <f t="shared" si="3"/>
        <v>5500</v>
      </c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  <c r="Z2382" s="9"/>
      <c r="AA2382" s="9"/>
      <c r="AB2382" s="9"/>
      <c r="AC2382" s="9"/>
    </row>
    <row r="2383" ht="15.75" customHeight="1">
      <c r="A2383" s="10">
        <v>2382.0</v>
      </c>
      <c r="B2383" s="10" t="s">
        <v>15</v>
      </c>
      <c r="C2383" s="10" t="str">
        <f>VLOOKUP($E2383,'Определяем вид'!$A$2:$B$16,2,0)</f>
        <v>Услуга</v>
      </c>
      <c r="D2383" s="10" t="s">
        <v>16</v>
      </c>
      <c r="E2383" s="10" t="s">
        <v>18</v>
      </c>
      <c r="F2383" s="11">
        <v>45738.0</v>
      </c>
      <c r="G2383" s="12">
        <f t="shared" si="1"/>
        <v>3</v>
      </c>
      <c r="H2383" s="10"/>
      <c r="I2383" s="10" t="str">
        <f>IFNA(VLOOKUP($H2383,'Промокоды'!$A$2:$B$115,2,0),"")</f>
        <v/>
      </c>
      <c r="J2383" s="10" t="str">
        <f>IFNA(VLOOKUP($I2383,'Промокоды'!$E$2:$F$8,2,0),"")</f>
        <v/>
      </c>
      <c r="K2383" s="10" t="str">
        <f>IFNA(VLOOKUP($H2383,'Промокоды'!$A$2:$C$115,3,0),"")</f>
        <v/>
      </c>
      <c r="L2383" s="13">
        <f t="shared" si="2"/>
        <v>0</v>
      </c>
      <c r="M2383" s="14">
        <v>3500.0</v>
      </c>
      <c r="N2383" s="14">
        <f t="shared" si="3"/>
        <v>3500</v>
      </c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  <c r="Z2383" s="9"/>
      <c r="AA2383" s="9"/>
      <c r="AB2383" s="9"/>
      <c r="AC2383" s="9"/>
    </row>
    <row r="2384" ht="15.75" customHeight="1">
      <c r="A2384" s="10">
        <v>2383.0</v>
      </c>
      <c r="B2384" s="10" t="s">
        <v>15</v>
      </c>
      <c r="C2384" s="10" t="str">
        <f>VLOOKUP($E2384,'Определяем вид'!$A$2:$B$16,2,0)</f>
        <v>Услуга</v>
      </c>
      <c r="D2384" s="10" t="s">
        <v>16</v>
      </c>
      <c r="E2384" s="10" t="s">
        <v>17</v>
      </c>
      <c r="F2384" s="11">
        <v>45738.0</v>
      </c>
      <c r="G2384" s="12">
        <f t="shared" si="1"/>
        <v>3</v>
      </c>
      <c r="H2384" s="10"/>
      <c r="I2384" s="10" t="str">
        <f>IFNA(VLOOKUP($H2384,'Промокоды'!$A$2:$B$115,2,0),"")</f>
        <v/>
      </c>
      <c r="J2384" s="10" t="str">
        <f>IFNA(VLOOKUP($I2384,'Промокоды'!$E$2:$F$8,2,0),"")</f>
        <v/>
      </c>
      <c r="K2384" s="10" t="str">
        <f>IFNA(VLOOKUP($H2384,'Промокоды'!$A$2:$C$115,3,0),"")</f>
        <v/>
      </c>
      <c r="L2384" s="13">
        <f t="shared" si="2"/>
        <v>0</v>
      </c>
      <c r="M2384" s="14">
        <v>4500.0</v>
      </c>
      <c r="N2384" s="14">
        <f t="shared" si="3"/>
        <v>4500</v>
      </c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  <c r="Z2384" s="9"/>
      <c r="AA2384" s="9"/>
      <c r="AB2384" s="9"/>
      <c r="AC2384" s="9"/>
    </row>
    <row r="2385" ht="15.75" customHeight="1">
      <c r="A2385" s="10">
        <v>2384.0</v>
      </c>
      <c r="B2385" s="10" t="s">
        <v>15</v>
      </c>
      <c r="C2385" s="10" t="str">
        <f>VLOOKUP($E2385,'Определяем вид'!$A$2:$B$16,2,0)</f>
        <v>Услуга</v>
      </c>
      <c r="D2385" s="10" t="s">
        <v>16</v>
      </c>
      <c r="E2385" s="10" t="s">
        <v>17</v>
      </c>
      <c r="F2385" s="11">
        <v>45738.0</v>
      </c>
      <c r="G2385" s="12">
        <f t="shared" si="1"/>
        <v>3</v>
      </c>
      <c r="H2385" s="10" t="s">
        <v>71</v>
      </c>
      <c r="I2385" s="10">
        <f>IFNA(VLOOKUP($H2385,'Промокоды'!$A$2:$B$115,2,0),"")</f>
        <v>3</v>
      </c>
      <c r="J2385" s="10" t="str">
        <f>IFNA(VLOOKUP($I2385,'Промокоды'!$E$2:$F$8,2,0),"")</f>
        <v>Поисковые запросы в Яндексе</v>
      </c>
      <c r="K2385" s="10">
        <f>IFNA(VLOOKUP($H2385,'Промокоды'!$A$2:$C$115,3,0),"")</f>
        <v>0.05</v>
      </c>
      <c r="L2385" s="13">
        <f t="shared" si="2"/>
        <v>225</v>
      </c>
      <c r="M2385" s="14">
        <v>4500.0</v>
      </c>
      <c r="N2385" s="14">
        <f t="shared" si="3"/>
        <v>4275</v>
      </c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  <c r="Z2385" s="9"/>
      <c r="AA2385" s="9"/>
      <c r="AB2385" s="9"/>
      <c r="AC2385" s="9"/>
    </row>
    <row r="2386" ht="15.75" customHeight="1">
      <c r="A2386" s="10">
        <v>2385.0</v>
      </c>
      <c r="B2386" s="10" t="s">
        <v>25</v>
      </c>
      <c r="C2386" s="10" t="str">
        <f>VLOOKUP($E2386,'Определяем вид'!$A$2:$B$16,2,0)</f>
        <v>Товар</v>
      </c>
      <c r="D2386" s="10" t="s">
        <v>16</v>
      </c>
      <c r="E2386" s="10" t="s">
        <v>33</v>
      </c>
      <c r="F2386" s="11">
        <v>45738.0</v>
      </c>
      <c r="G2386" s="12">
        <f t="shared" si="1"/>
        <v>3</v>
      </c>
      <c r="H2386" s="10"/>
      <c r="I2386" s="10" t="str">
        <f>IFNA(VLOOKUP($H2386,'Промокоды'!$A$2:$B$115,2,0),"")</f>
        <v/>
      </c>
      <c r="J2386" s="10" t="str">
        <f>IFNA(VLOOKUP($I2386,'Промокоды'!$E$2:$F$8,2,0),"")</f>
        <v/>
      </c>
      <c r="K2386" s="10" t="str">
        <f>IFNA(VLOOKUP($H2386,'Промокоды'!$A$2:$C$115,3,0),"")</f>
        <v/>
      </c>
      <c r="L2386" s="13">
        <f t="shared" si="2"/>
        <v>0</v>
      </c>
      <c r="M2386" s="14">
        <v>1000.0</v>
      </c>
      <c r="N2386" s="14">
        <f t="shared" si="3"/>
        <v>1000</v>
      </c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  <c r="Z2386" s="9"/>
      <c r="AA2386" s="9"/>
      <c r="AB2386" s="9"/>
      <c r="AC2386" s="9"/>
    </row>
    <row r="2387" ht="15.75" customHeight="1">
      <c r="A2387" s="10">
        <v>2386.0</v>
      </c>
      <c r="B2387" s="10" t="s">
        <v>15</v>
      </c>
      <c r="C2387" s="10" t="str">
        <f>VLOOKUP($E2387,'Определяем вид'!$A$2:$B$16,2,0)</f>
        <v>Товар</v>
      </c>
      <c r="D2387" s="10" t="s">
        <v>16</v>
      </c>
      <c r="E2387" s="10" t="s">
        <v>23</v>
      </c>
      <c r="F2387" s="11">
        <v>45738.0</v>
      </c>
      <c r="G2387" s="12">
        <f t="shared" si="1"/>
        <v>3</v>
      </c>
      <c r="H2387" s="10"/>
      <c r="I2387" s="10" t="str">
        <f>IFNA(VLOOKUP($H2387,'Промокоды'!$A$2:$B$115,2,0),"")</f>
        <v/>
      </c>
      <c r="J2387" s="10" t="str">
        <f>IFNA(VLOOKUP($I2387,'Промокоды'!$E$2:$F$8,2,0),"")</f>
        <v/>
      </c>
      <c r="K2387" s="10" t="str">
        <f>IFNA(VLOOKUP($H2387,'Промокоды'!$A$2:$C$115,3,0),"")</f>
        <v/>
      </c>
      <c r="L2387" s="13">
        <f t="shared" si="2"/>
        <v>0</v>
      </c>
      <c r="M2387" s="14">
        <v>1000.0</v>
      </c>
      <c r="N2387" s="14">
        <f t="shared" si="3"/>
        <v>1000</v>
      </c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  <c r="Z2387" s="9"/>
      <c r="AA2387" s="9"/>
      <c r="AB2387" s="9"/>
      <c r="AC2387" s="9"/>
    </row>
    <row r="2388" ht="15.75" customHeight="1">
      <c r="A2388" s="10">
        <v>2387.0</v>
      </c>
      <c r="B2388" s="10" t="s">
        <v>25</v>
      </c>
      <c r="C2388" s="10" t="str">
        <f>VLOOKUP($E2388,'Определяем вид'!$A$2:$B$16,2,0)</f>
        <v>Товар</v>
      </c>
      <c r="D2388" s="10" t="s">
        <v>16</v>
      </c>
      <c r="E2388" s="10" t="s">
        <v>35</v>
      </c>
      <c r="F2388" s="11">
        <v>45738.0</v>
      </c>
      <c r="G2388" s="12">
        <f t="shared" si="1"/>
        <v>3</v>
      </c>
      <c r="H2388" s="10"/>
      <c r="I2388" s="10" t="str">
        <f>IFNA(VLOOKUP($H2388,'Промокоды'!$A$2:$B$115,2,0),"")</f>
        <v/>
      </c>
      <c r="J2388" s="10" t="str">
        <f>IFNA(VLOOKUP($I2388,'Промокоды'!$E$2:$F$8,2,0),"")</f>
        <v/>
      </c>
      <c r="K2388" s="10" t="str">
        <f>IFNA(VLOOKUP($H2388,'Промокоды'!$A$2:$C$115,3,0),"")</f>
        <v/>
      </c>
      <c r="L2388" s="13">
        <f t="shared" si="2"/>
        <v>0</v>
      </c>
      <c r="M2388" s="14">
        <v>500.0</v>
      </c>
      <c r="N2388" s="14">
        <f t="shared" si="3"/>
        <v>500</v>
      </c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  <c r="Z2388" s="9"/>
      <c r="AA2388" s="9"/>
      <c r="AB2388" s="9"/>
      <c r="AC2388" s="9"/>
    </row>
    <row r="2389" ht="15.75" customHeight="1">
      <c r="A2389" s="10">
        <v>2388.0</v>
      </c>
      <c r="B2389" s="10" t="s">
        <v>15</v>
      </c>
      <c r="C2389" s="10" t="str">
        <f>VLOOKUP($E2389,'Определяем вид'!$A$2:$B$16,2,0)</f>
        <v>Услуга</v>
      </c>
      <c r="D2389" s="10" t="s">
        <v>16</v>
      </c>
      <c r="E2389" s="10" t="s">
        <v>18</v>
      </c>
      <c r="F2389" s="11">
        <v>45738.0</v>
      </c>
      <c r="G2389" s="12">
        <f t="shared" si="1"/>
        <v>3</v>
      </c>
      <c r="H2389" s="10"/>
      <c r="I2389" s="10" t="str">
        <f>IFNA(VLOOKUP($H2389,'Промокоды'!$A$2:$B$115,2,0),"")</f>
        <v/>
      </c>
      <c r="J2389" s="10" t="str">
        <f>IFNA(VLOOKUP($I2389,'Промокоды'!$E$2:$F$8,2,0),"")</f>
        <v/>
      </c>
      <c r="K2389" s="10" t="str">
        <f>IFNA(VLOOKUP($H2389,'Промокоды'!$A$2:$C$115,3,0),"")</f>
        <v/>
      </c>
      <c r="L2389" s="13">
        <f t="shared" si="2"/>
        <v>0</v>
      </c>
      <c r="M2389" s="14">
        <v>3500.0</v>
      </c>
      <c r="N2389" s="14">
        <f t="shared" si="3"/>
        <v>3500</v>
      </c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  <c r="Z2389" s="9"/>
      <c r="AA2389" s="9"/>
      <c r="AB2389" s="9"/>
      <c r="AC2389" s="9"/>
    </row>
    <row r="2390" ht="15.75" customHeight="1">
      <c r="A2390" s="10">
        <v>2389.0</v>
      </c>
      <c r="B2390" s="10" t="s">
        <v>15</v>
      </c>
      <c r="C2390" s="10" t="str">
        <f>VLOOKUP($E2390,'Определяем вид'!$A$2:$B$16,2,0)</f>
        <v>Услуга</v>
      </c>
      <c r="D2390" s="10" t="s">
        <v>19</v>
      </c>
      <c r="E2390" s="10" t="s">
        <v>21</v>
      </c>
      <c r="F2390" s="11">
        <v>45738.0</v>
      </c>
      <c r="G2390" s="12">
        <f t="shared" si="1"/>
        <v>3</v>
      </c>
      <c r="H2390" s="10"/>
      <c r="I2390" s="10" t="str">
        <f>IFNA(VLOOKUP($H2390,'Промокоды'!$A$2:$B$115,2,0),"")</f>
        <v/>
      </c>
      <c r="J2390" s="10" t="str">
        <f>IFNA(VLOOKUP($I2390,'Промокоды'!$E$2:$F$8,2,0),"")</f>
        <v/>
      </c>
      <c r="K2390" s="10" t="str">
        <f>IFNA(VLOOKUP($H2390,'Промокоды'!$A$2:$C$115,3,0),"")</f>
        <v/>
      </c>
      <c r="L2390" s="13">
        <f t="shared" si="2"/>
        <v>0</v>
      </c>
      <c r="M2390" s="14">
        <v>5500.0</v>
      </c>
      <c r="N2390" s="14">
        <f t="shared" si="3"/>
        <v>5500</v>
      </c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  <c r="Z2390" s="9"/>
      <c r="AA2390" s="9"/>
      <c r="AB2390" s="9"/>
      <c r="AC2390" s="9"/>
    </row>
    <row r="2391" ht="15.75" customHeight="1">
      <c r="A2391" s="10">
        <v>2390.0</v>
      </c>
      <c r="B2391" s="10" t="s">
        <v>15</v>
      </c>
      <c r="C2391" s="10" t="str">
        <f>VLOOKUP($E2391,'Определяем вид'!$A$2:$B$16,2,0)</f>
        <v>Услуга</v>
      </c>
      <c r="D2391" s="10" t="s">
        <v>16</v>
      </c>
      <c r="E2391" s="10" t="s">
        <v>21</v>
      </c>
      <c r="F2391" s="11">
        <v>45738.0</v>
      </c>
      <c r="G2391" s="12">
        <f t="shared" si="1"/>
        <v>3</v>
      </c>
      <c r="H2391" s="10"/>
      <c r="I2391" s="10" t="str">
        <f>IFNA(VLOOKUP($H2391,'Промокоды'!$A$2:$B$115,2,0),"")</f>
        <v/>
      </c>
      <c r="J2391" s="10" t="str">
        <f>IFNA(VLOOKUP($I2391,'Промокоды'!$E$2:$F$8,2,0),"")</f>
        <v/>
      </c>
      <c r="K2391" s="10" t="str">
        <f>IFNA(VLOOKUP($H2391,'Промокоды'!$A$2:$C$115,3,0),"")</f>
        <v/>
      </c>
      <c r="L2391" s="13">
        <f t="shared" si="2"/>
        <v>0</v>
      </c>
      <c r="M2391" s="14">
        <v>5500.0</v>
      </c>
      <c r="N2391" s="14">
        <f t="shared" si="3"/>
        <v>5500</v>
      </c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  <c r="Z2391" s="9"/>
      <c r="AA2391" s="9"/>
      <c r="AB2391" s="9"/>
      <c r="AC2391" s="9"/>
    </row>
    <row r="2392" ht="15.75" customHeight="1">
      <c r="A2392" s="10">
        <v>2391.0</v>
      </c>
      <c r="B2392" s="10" t="s">
        <v>15</v>
      </c>
      <c r="C2392" s="10" t="str">
        <f>VLOOKUP($E2392,'Определяем вид'!$A$2:$B$16,2,0)</f>
        <v>Услуга</v>
      </c>
      <c r="D2392" s="10" t="s">
        <v>16</v>
      </c>
      <c r="E2392" s="10" t="s">
        <v>21</v>
      </c>
      <c r="F2392" s="11">
        <v>45738.0</v>
      </c>
      <c r="G2392" s="12">
        <f t="shared" si="1"/>
        <v>3</v>
      </c>
      <c r="H2392" s="10"/>
      <c r="I2392" s="10" t="str">
        <f>IFNA(VLOOKUP($H2392,'Промокоды'!$A$2:$B$115,2,0),"")</f>
        <v/>
      </c>
      <c r="J2392" s="10" t="str">
        <f>IFNA(VLOOKUP($I2392,'Промокоды'!$E$2:$F$8,2,0),"")</f>
        <v/>
      </c>
      <c r="K2392" s="10" t="str">
        <f>IFNA(VLOOKUP($H2392,'Промокоды'!$A$2:$C$115,3,0),"")</f>
        <v/>
      </c>
      <c r="L2392" s="13">
        <f t="shared" si="2"/>
        <v>0</v>
      </c>
      <c r="M2392" s="14">
        <v>5500.0</v>
      </c>
      <c r="N2392" s="14">
        <f t="shared" si="3"/>
        <v>5500</v>
      </c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  <c r="Z2392" s="9"/>
      <c r="AA2392" s="9"/>
      <c r="AB2392" s="9"/>
      <c r="AC2392" s="9"/>
    </row>
    <row r="2393" ht="15.75" customHeight="1">
      <c r="A2393" s="10">
        <v>2392.0</v>
      </c>
      <c r="B2393" s="10" t="s">
        <v>15</v>
      </c>
      <c r="C2393" s="10" t="str">
        <f>VLOOKUP($E2393,'Определяем вид'!$A$2:$B$16,2,0)</f>
        <v>Услуга</v>
      </c>
      <c r="D2393" s="10" t="s">
        <v>16</v>
      </c>
      <c r="E2393" s="10" t="s">
        <v>17</v>
      </c>
      <c r="F2393" s="11">
        <v>45738.0</v>
      </c>
      <c r="G2393" s="12">
        <f t="shared" si="1"/>
        <v>3</v>
      </c>
      <c r="H2393" s="10"/>
      <c r="I2393" s="10" t="str">
        <f>IFNA(VLOOKUP($H2393,'Промокоды'!$A$2:$B$115,2,0),"")</f>
        <v/>
      </c>
      <c r="J2393" s="10" t="str">
        <f>IFNA(VLOOKUP($I2393,'Промокоды'!$E$2:$F$8,2,0),"")</f>
        <v/>
      </c>
      <c r="K2393" s="10" t="str">
        <f>IFNA(VLOOKUP($H2393,'Промокоды'!$A$2:$C$115,3,0),"")</f>
        <v/>
      </c>
      <c r="L2393" s="13">
        <f t="shared" si="2"/>
        <v>0</v>
      </c>
      <c r="M2393" s="14">
        <v>4500.0</v>
      </c>
      <c r="N2393" s="14">
        <f t="shared" si="3"/>
        <v>4500</v>
      </c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  <c r="Z2393" s="9"/>
      <c r="AA2393" s="9"/>
      <c r="AB2393" s="9"/>
      <c r="AC2393" s="9"/>
    </row>
    <row r="2394" ht="15.75" customHeight="1">
      <c r="A2394" s="10">
        <v>2393.0</v>
      </c>
      <c r="B2394" s="10" t="s">
        <v>15</v>
      </c>
      <c r="C2394" s="10" t="str">
        <f>VLOOKUP($E2394,'Определяем вид'!$A$2:$B$16,2,0)</f>
        <v>Товар</v>
      </c>
      <c r="D2394" s="10" t="s">
        <v>16</v>
      </c>
      <c r="E2394" s="10" t="s">
        <v>20</v>
      </c>
      <c r="F2394" s="11">
        <v>45738.0</v>
      </c>
      <c r="G2394" s="12">
        <f t="shared" si="1"/>
        <v>3</v>
      </c>
      <c r="H2394" s="10"/>
      <c r="I2394" s="10" t="str">
        <f>IFNA(VLOOKUP($H2394,'Промокоды'!$A$2:$B$115,2,0),"")</f>
        <v/>
      </c>
      <c r="J2394" s="10" t="str">
        <f>IFNA(VLOOKUP($I2394,'Промокоды'!$E$2:$F$8,2,0),"")</f>
        <v/>
      </c>
      <c r="K2394" s="10" t="str">
        <f>IFNA(VLOOKUP($H2394,'Промокоды'!$A$2:$C$115,3,0),"")</f>
        <v/>
      </c>
      <c r="L2394" s="13">
        <f t="shared" si="2"/>
        <v>0</v>
      </c>
      <c r="M2394" s="14">
        <v>500.0</v>
      </c>
      <c r="N2394" s="14">
        <f t="shared" si="3"/>
        <v>500</v>
      </c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  <c r="Z2394" s="9"/>
      <c r="AA2394" s="9"/>
      <c r="AB2394" s="9"/>
      <c r="AC2394" s="9"/>
    </row>
    <row r="2395" ht="15.75" customHeight="1">
      <c r="A2395" s="10">
        <v>2394.0</v>
      </c>
      <c r="B2395" s="10" t="s">
        <v>15</v>
      </c>
      <c r="C2395" s="10" t="str">
        <f>VLOOKUP($E2395,'Определяем вид'!$A$2:$B$16,2,0)</f>
        <v>Услуга</v>
      </c>
      <c r="D2395" s="10" t="s">
        <v>16</v>
      </c>
      <c r="E2395" s="10" t="s">
        <v>17</v>
      </c>
      <c r="F2395" s="11">
        <v>45738.0</v>
      </c>
      <c r="G2395" s="12">
        <f t="shared" si="1"/>
        <v>3</v>
      </c>
      <c r="H2395" s="10"/>
      <c r="I2395" s="10" t="str">
        <f>IFNA(VLOOKUP($H2395,'Промокоды'!$A$2:$B$115,2,0),"")</f>
        <v/>
      </c>
      <c r="J2395" s="10" t="str">
        <f>IFNA(VLOOKUP($I2395,'Промокоды'!$E$2:$F$8,2,0),"")</f>
        <v/>
      </c>
      <c r="K2395" s="10" t="str">
        <f>IFNA(VLOOKUP($H2395,'Промокоды'!$A$2:$C$115,3,0),"")</f>
        <v/>
      </c>
      <c r="L2395" s="13">
        <f t="shared" si="2"/>
        <v>0</v>
      </c>
      <c r="M2395" s="14">
        <v>4500.0</v>
      </c>
      <c r="N2395" s="14">
        <f t="shared" si="3"/>
        <v>4500</v>
      </c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  <c r="Z2395" s="9"/>
      <c r="AA2395" s="9"/>
      <c r="AB2395" s="9"/>
      <c r="AC2395" s="9"/>
    </row>
    <row r="2396" ht="15.75" customHeight="1">
      <c r="A2396" s="10">
        <v>2395.0</v>
      </c>
      <c r="B2396" s="10" t="s">
        <v>15</v>
      </c>
      <c r="C2396" s="10" t="str">
        <f>VLOOKUP($E2396,'Определяем вид'!$A$2:$B$16,2,0)</f>
        <v>Услуга</v>
      </c>
      <c r="D2396" s="10" t="s">
        <v>16</v>
      </c>
      <c r="E2396" s="10" t="s">
        <v>21</v>
      </c>
      <c r="F2396" s="11">
        <v>45738.0</v>
      </c>
      <c r="G2396" s="12">
        <f t="shared" si="1"/>
        <v>3</v>
      </c>
      <c r="H2396" s="10"/>
      <c r="I2396" s="10" t="str">
        <f>IFNA(VLOOKUP($H2396,'Промокоды'!$A$2:$B$115,2,0),"")</f>
        <v/>
      </c>
      <c r="J2396" s="10" t="str">
        <f>IFNA(VLOOKUP($I2396,'Промокоды'!$E$2:$F$8,2,0),"")</f>
        <v/>
      </c>
      <c r="K2396" s="10" t="str">
        <f>IFNA(VLOOKUP($H2396,'Промокоды'!$A$2:$C$115,3,0),"")</f>
        <v/>
      </c>
      <c r="L2396" s="13">
        <f t="shared" si="2"/>
        <v>0</v>
      </c>
      <c r="M2396" s="14">
        <v>5500.0</v>
      </c>
      <c r="N2396" s="14">
        <f t="shared" si="3"/>
        <v>5500</v>
      </c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  <c r="Z2396" s="9"/>
      <c r="AA2396" s="9"/>
      <c r="AB2396" s="9"/>
      <c r="AC2396" s="9"/>
    </row>
    <row r="2397" ht="15.75" customHeight="1">
      <c r="A2397" s="10">
        <v>2396.0</v>
      </c>
      <c r="B2397" s="10" t="s">
        <v>15</v>
      </c>
      <c r="C2397" s="10" t="str">
        <f>VLOOKUP($E2397,'Определяем вид'!$A$2:$B$16,2,0)</f>
        <v>Товар</v>
      </c>
      <c r="D2397" s="10" t="s">
        <v>16</v>
      </c>
      <c r="E2397" s="10" t="s">
        <v>20</v>
      </c>
      <c r="F2397" s="11">
        <v>45738.0</v>
      </c>
      <c r="G2397" s="12">
        <f t="shared" si="1"/>
        <v>3</v>
      </c>
      <c r="H2397" s="10"/>
      <c r="I2397" s="10" t="str">
        <f>IFNA(VLOOKUP($H2397,'Промокоды'!$A$2:$B$115,2,0),"")</f>
        <v/>
      </c>
      <c r="J2397" s="10" t="str">
        <f>IFNA(VLOOKUP($I2397,'Промокоды'!$E$2:$F$8,2,0),"")</f>
        <v/>
      </c>
      <c r="K2397" s="10" t="str">
        <f>IFNA(VLOOKUP($H2397,'Промокоды'!$A$2:$C$115,3,0),"")</f>
        <v/>
      </c>
      <c r="L2397" s="13">
        <f t="shared" si="2"/>
        <v>0</v>
      </c>
      <c r="M2397" s="14">
        <v>500.0</v>
      </c>
      <c r="N2397" s="14">
        <f t="shared" si="3"/>
        <v>500</v>
      </c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  <c r="Z2397" s="9"/>
      <c r="AA2397" s="9"/>
      <c r="AB2397" s="9"/>
      <c r="AC2397" s="9"/>
    </row>
    <row r="2398" ht="15.75" customHeight="1">
      <c r="A2398" s="10">
        <v>2397.0</v>
      </c>
      <c r="B2398" s="10" t="s">
        <v>15</v>
      </c>
      <c r="C2398" s="10" t="str">
        <f>VLOOKUP($E2398,'Определяем вид'!$A$2:$B$16,2,0)</f>
        <v>Услуга</v>
      </c>
      <c r="D2398" s="10" t="s">
        <v>16</v>
      </c>
      <c r="E2398" s="10" t="s">
        <v>18</v>
      </c>
      <c r="F2398" s="11">
        <v>45738.0</v>
      </c>
      <c r="G2398" s="12">
        <f t="shared" si="1"/>
        <v>3</v>
      </c>
      <c r="H2398" s="10"/>
      <c r="I2398" s="10" t="str">
        <f>IFNA(VLOOKUP($H2398,'Промокоды'!$A$2:$B$115,2,0),"")</f>
        <v/>
      </c>
      <c r="J2398" s="10" t="str">
        <f>IFNA(VLOOKUP($I2398,'Промокоды'!$E$2:$F$8,2,0),"")</f>
        <v/>
      </c>
      <c r="K2398" s="10" t="str">
        <f>IFNA(VLOOKUP($H2398,'Промокоды'!$A$2:$C$115,3,0),"")</f>
        <v/>
      </c>
      <c r="L2398" s="13">
        <f t="shared" si="2"/>
        <v>0</v>
      </c>
      <c r="M2398" s="14">
        <v>3500.0</v>
      </c>
      <c r="N2398" s="14">
        <f t="shared" si="3"/>
        <v>3500</v>
      </c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  <c r="Z2398" s="9"/>
      <c r="AA2398" s="9"/>
      <c r="AB2398" s="9"/>
      <c r="AC2398" s="9"/>
    </row>
    <row r="2399" ht="15.75" customHeight="1">
      <c r="A2399" s="10">
        <v>2398.0</v>
      </c>
      <c r="B2399" s="10" t="s">
        <v>15</v>
      </c>
      <c r="C2399" s="10" t="str">
        <f>VLOOKUP($E2399,'Определяем вид'!$A$2:$B$16,2,0)</f>
        <v>Услуга</v>
      </c>
      <c r="D2399" s="10" t="s">
        <v>16</v>
      </c>
      <c r="E2399" s="10" t="s">
        <v>21</v>
      </c>
      <c r="F2399" s="11">
        <v>45739.0</v>
      </c>
      <c r="G2399" s="12">
        <f t="shared" si="1"/>
        <v>3</v>
      </c>
      <c r="H2399" s="10"/>
      <c r="I2399" s="10" t="str">
        <f>IFNA(VLOOKUP($H2399,'Промокоды'!$A$2:$B$115,2,0),"")</f>
        <v/>
      </c>
      <c r="J2399" s="10" t="str">
        <f>IFNA(VLOOKUP($I2399,'Промокоды'!$E$2:$F$8,2,0),"")</f>
        <v/>
      </c>
      <c r="K2399" s="10" t="str">
        <f>IFNA(VLOOKUP($H2399,'Промокоды'!$A$2:$C$115,3,0),"")</f>
        <v/>
      </c>
      <c r="L2399" s="13">
        <f t="shared" si="2"/>
        <v>0</v>
      </c>
      <c r="M2399" s="14">
        <v>5500.0</v>
      </c>
      <c r="N2399" s="14">
        <f t="shared" si="3"/>
        <v>5500</v>
      </c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  <c r="Z2399" s="9"/>
      <c r="AA2399" s="9"/>
      <c r="AB2399" s="9"/>
      <c r="AC2399" s="9"/>
    </row>
    <row r="2400" ht="15.75" customHeight="1">
      <c r="A2400" s="10">
        <v>2399.0</v>
      </c>
      <c r="B2400" s="10" t="s">
        <v>25</v>
      </c>
      <c r="C2400" s="10" t="str">
        <f>VLOOKUP($E2400,'Определяем вид'!$A$2:$B$16,2,0)</f>
        <v>Товар</v>
      </c>
      <c r="D2400" s="10" t="s">
        <v>16</v>
      </c>
      <c r="E2400" s="10" t="s">
        <v>35</v>
      </c>
      <c r="F2400" s="11">
        <v>45739.0</v>
      </c>
      <c r="G2400" s="12">
        <f t="shared" si="1"/>
        <v>3</v>
      </c>
      <c r="H2400" s="10"/>
      <c r="I2400" s="10" t="str">
        <f>IFNA(VLOOKUP($H2400,'Промокоды'!$A$2:$B$115,2,0),"")</f>
        <v/>
      </c>
      <c r="J2400" s="10" t="str">
        <f>IFNA(VLOOKUP($I2400,'Промокоды'!$E$2:$F$8,2,0),"")</f>
        <v/>
      </c>
      <c r="K2400" s="10" t="str">
        <f>IFNA(VLOOKUP($H2400,'Промокоды'!$A$2:$C$115,3,0),"")</f>
        <v/>
      </c>
      <c r="L2400" s="13">
        <f t="shared" si="2"/>
        <v>0</v>
      </c>
      <c r="M2400" s="14">
        <v>500.0</v>
      </c>
      <c r="N2400" s="14">
        <f t="shared" si="3"/>
        <v>500</v>
      </c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  <c r="Z2400" s="9"/>
      <c r="AA2400" s="9"/>
      <c r="AB2400" s="9"/>
      <c r="AC2400" s="9"/>
    </row>
    <row r="2401" ht="15.75" customHeight="1">
      <c r="A2401" s="10">
        <v>2400.0</v>
      </c>
      <c r="B2401" s="10" t="s">
        <v>15</v>
      </c>
      <c r="C2401" s="10" t="str">
        <f>VLOOKUP($E2401,'Определяем вид'!$A$2:$B$16,2,0)</f>
        <v>Услуга</v>
      </c>
      <c r="D2401" s="10" t="s">
        <v>16</v>
      </c>
      <c r="E2401" s="10" t="s">
        <v>18</v>
      </c>
      <c r="F2401" s="11">
        <v>45739.0</v>
      </c>
      <c r="G2401" s="12">
        <f t="shared" si="1"/>
        <v>3</v>
      </c>
      <c r="H2401" s="10"/>
      <c r="I2401" s="10" t="str">
        <f>IFNA(VLOOKUP($H2401,'Промокоды'!$A$2:$B$115,2,0),"")</f>
        <v/>
      </c>
      <c r="J2401" s="10" t="str">
        <f>IFNA(VLOOKUP($I2401,'Промокоды'!$E$2:$F$8,2,0),"")</f>
        <v/>
      </c>
      <c r="K2401" s="10" t="str">
        <f>IFNA(VLOOKUP($H2401,'Промокоды'!$A$2:$C$115,3,0),"")</f>
        <v/>
      </c>
      <c r="L2401" s="13">
        <f t="shared" si="2"/>
        <v>0</v>
      </c>
      <c r="M2401" s="14">
        <v>3500.0</v>
      </c>
      <c r="N2401" s="14">
        <f t="shared" si="3"/>
        <v>3500</v>
      </c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  <c r="Z2401" s="9"/>
      <c r="AA2401" s="9"/>
      <c r="AB2401" s="9"/>
      <c r="AC2401" s="9"/>
    </row>
    <row r="2402" ht="15.75" customHeight="1">
      <c r="A2402" s="10">
        <v>2401.0</v>
      </c>
      <c r="B2402" s="10" t="s">
        <v>15</v>
      </c>
      <c r="C2402" s="10" t="str">
        <f>VLOOKUP($E2402,'Определяем вид'!$A$2:$B$16,2,0)</f>
        <v>Услуга</v>
      </c>
      <c r="D2402" s="10" t="s">
        <v>16</v>
      </c>
      <c r="E2402" s="10" t="s">
        <v>17</v>
      </c>
      <c r="F2402" s="11">
        <v>45739.0</v>
      </c>
      <c r="G2402" s="12">
        <f t="shared" si="1"/>
        <v>3</v>
      </c>
      <c r="H2402" s="10"/>
      <c r="I2402" s="10" t="str">
        <f>IFNA(VLOOKUP($H2402,'Промокоды'!$A$2:$B$115,2,0),"")</f>
        <v/>
      </c>
      <c r="J2402" s="10" t="str">
        <f>IFNA(VLOOKUP($I2402,'Промокоды'!$E$2:$F$8,2,0),"")</f>
        <v/>
      </c>
      <c r="K2402" s="10" t="str">
        <f>IFNA(VLOOKUP($H2402,'Промокоды'!$A$2:$C$115,3,0),"")</f>
        <v/>
      </c>
      <c r="L2402" s="13">
        <f t="shared" si="2"/>
        <v>0</v>
      </c>
      <c r="M2402" s="14">
        <v>4500.0</v>
      </c>
      <c r="N2402" s="14">
        <f t="shared" si="3"/>
        <v>4500</v>
      </c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  <c r="Z2402" s="9"/>
      <c r="AA2402" s="9"/>
      <c r="AB2402" s="9"/>
      <c r="AC2402" s="9"/>
    </row>
    <row r="2403" ht="15.75" customHeight="1">
      <c r="A2403" s="10">
        <v>2402.0</v>
      </c>
      <c r="B2403" s="10" t="s">
        <v>15</v>
      </c>
      <c r="C2403" s="10" t="str">
        <f>VLOOKUP($E2403,'Определяем вид'!$A$2:$B$16,2,0)</f>
        <v>Услуга</v>
      </c>
      <c r="D2403" s="10" t="s">
        <v>16</v>
      </c>
      <c r="E2403" s="10" t="s">
        <v>21</v>
      </c>
      <c r="F2403" s="11">
        <v>45739.0</v>
      </c>
      <c r="G2403" s="12">
        <f t="shared" si="1"/>
        <v>3</v>
      </c>
      <c r="H2403" s="10"/>
      <c r="I2403" s="10" t="str">
        <f>IFNA(VLOOKUP($H2403,'Промокоды'!$A$2:$B$115,2,0),"")</f>
        <v/>
      </c>
      <c r="J2403" s="10" t="str">
        <f>IFNA(VLOOKUP($I2403,'Промокоды'!$E$2:$F$8,2,0),"")</f>
        <v/>
      </c>
      <c r="K2403" s="10" t="str">
        <f>IFNA(VLOOKUP($H2403,'Промокоды'!$A$2:$C$115,3,0),"")</f>
        <v/>
      </c>
      <c r="L2403" s="13">
        <f t="shared" si="2"/>
        <v>0</v>
      </c>
      <c r="M2403" s="14">
        <v>5500.0</v>
      </c>
      <c r="N2403" s="14">
        <f t="shared" si="3"/>
        <v>5500</v>
      </c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  <c r="Z2403" s="9"/>
      <c r="AA2403" s="9"/>
      <c r="AB2403" s="9"/>
      <c r="AC2403" s="9"/>
    </row>
    <row r="2404" ht="15.75" customHeight="1">
      <c r="A2404" s="10">
        <v>2403.0</v>
      </c>
      <c r="B2404" s="10" t="s">
        <v>15</v>
      </c>
      <c r="C2404" s="10" t="str">
        <f>VLOOKUP($E2404,'Определяем вид'!$A$2:$B$16,2,0)</f>
        <v>Товар</v>
      </c>
      <c r="D2404" s="10" t="s">
        <v>16</v>
      </c>
      <c r="E2404" s="10" t="s">
        <v>20</v>
      </c>
      <c r="F2404" s="11">
        <v>45739.0</v>
      </c>
      <c r="G2404" s="12">
        <f t="shared" si="1"/>
        <v>3</v>
      </c>
      <c r="H2404" s="10"/>
      <c r="I2404" s="10" t="str">
        <f>IFNA(VLOOKUP($H2404,'Промокоды'!$A$2:$B$115,2,0),"")</f>
        <v/>
      </c>
      <c r="J2404" s="10" t="str">
        <f>IFNA(VLOOKUP($I2404,'Промокоды'!$E$2:$F$8,2,0),"")</f>
        <v/>
      </c>
      <c r="K2404" s="10" t="str">
        <f>IFNA(VLOOKUP($H2404,'Промокоды'!$A$2:$C$115,3,0),"")</f>
        <v/>
      </c>
      <c r="L2404" s="13">
        <f t="shared" si="2"/>
        <v>0</v>
      </c>
      <c r="M2404" s="14">
        <v>500.0</v>
      </c>
      <c r="N2404" s="14">
        <f t="shared" si="3"/>
        <v>500</v>
      </c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  <c r="Z2404" s="9"/>
      <c r="AA2404" s="9"/>
      <c r="AB2404" s="9"/>
      <c r="AC2404" s="9"/>
    </row>
    <row r="2405" ht="15.75" customHeight="1">
      <c r="A2405" s="10">
        <v>2404.0</v>
      </c>
      <c r="B2405" s="10" t="s">
        <v>25</v>
      </c>
      <c r="C2405" s="10" t="str">
        <f>VLOOKUP($E2405,'Определяем вид'!$A$2:$B$16,2,0)</f>
        <v>Товар</v>
      </c>
      <c r="D2405" s="10" t="s">
        <v>16</v>
      </c>
      <c r="E2405" s="10" t="s">
        <v>33</v>
      </c>
      <c r="F2405" s="11">
        <v>45739.0</v>
      </c>
      <c r="G2405" s="12">
        <f t="shared" si="1"/>
        <v>3</v>
      </c>
      <c r="H2405" s="10"/>
      <c r="I2405" s="10" t="str">
        <f>IFNA(VLOOKUP($H2405,'Промокоды'!$A$2:$B$115,2,0),"")</f>
        <v/>
      </c>
      <c r="J2405" s="10" t="str">
        <f>IFNA(VLOOKUP($I2405,'Промокоды'!$E$2:$F$8,2,0),"")</f>
        <v/>
      </c>
      <c r="K2405" s="10" t="str">
        <f>IFNA(VLOOKUP($H2405,'Промокоды'!$A$2:$C$115,3,0),"")</f>
        <v/>
      </c>
      <c r="L2405" s="13">
        <f t="shared" si="2"/>
        <v>0</v>
      </c>
      <c r="M2405" s="14">
        <v>1000.0</v>
      </c>
      <c r="N2405" s="14">
        <f t="shared" si="3"/>
        <v>1000</v>
      </c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  <c r="Z2405" s="9"/>
      <c r="AA2405" s="9"/>
      <c r="AB2405" s="9"/>
      <c r="AC2405" s="9"/>
    </row>
    <row r="2406" ht="15.75" customHeight="1">
      <c r="A2406" s="10">
        <v>2405.0</v>
      </c>
      <c r="B2406" s="10" t="s">
        <v>15</v>
      </c>
      <c r="C2406" s="10" t="str">
        <f>VLOOKUP($E2406,'Определяем вид'!$A$2:$B$16,2,0)</f>
        <v>Услуга</v>
      </c>
      <c r="D2406" s="10" t="s">
        <v>16</v>
      </c>
      <c r="E2406" s="10" t="s">
        <v>18</v>
      </c>
      <c r="F2406" s="11">
        <v>45739.0</v>
      </c>
      <c r="G2406" s="12">
        <f t="shared" si="1"/>
        <v>3</v>
      </c>
      <c r="H2406" s="10"/>
      <c r="I2406" s="10" t="str">
        <f>IFNA(VLOOKUP($H2406,'Промокоды'!$A$2:$B$115,2,0),"")</f>
        <v/>
      </c>
      <c r="J2406" s="10" t="str">
        <f>IFNA(VLOOKUP($I2406,'Промокоды'!$E$2:$F$8,2,0),"")</f>
        <v/>
      </c>
      <c r="K2406" s="10" t="str">
        <f>IFNA(VLOOKUP($H2406,'Промокоды'!$A$2:$C$115,3,0),"")</f>
        <v/>
      </c>
      <c r="L2406" s="13">
        <f t="shared" si="2"/>
        <v>0</v>
      </c>
      <c r="M2406" s="14">
        <v>3500.0</v>
      </c>
      <c r="N2406" s="14">
        <f t="shared" si="3"/>
        <v>3500</v>
      </c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  <c r="Z2406" s="9"/>
      <c r="AA2406" s="9"/>
      <c r="AB2406" s="9"/>
      <c r="AC2406" s="9"/>
    </row>
    <row r="2407" ht="15.75" customHeight="1">
      <c r="A2407" s="10">
        <v>2406.0</v>
      </c>
      <c r="B2407" s="10" t="s">
        <v>15</v>
      </c>
      <c r="C2407" s="10" t="str">
        <f>VLOOKUP($E2407,'Определяем вид'!$A$2:$B$16,2,0)</f>
        <v>Услуга</v>
      </c>
      <c r="D2407" s="10" t="s">
        <v>16</v>
      </c>
      <c r="E2407" s="10" t="s">
        <v>17</v>
      </c>
      <c r="F2407" s="11">
        <v>45739.0</v>
      </c>
      <c r="G2407" s="12">
        <f t="shared" si="1"/>
        <v>3</v>
      </c>
      <c r="H2407" s="10"/>
      <c r="I2407" s="10" t="str">
        <f>IFNA(VLOOKUP($H2407,'Промокоды'!$A$2:$B$115,2,0),"")</f>
        <v/>
      </c>
      <c r="J2407" s="10" t="str">
        <f>IFNA(VLOOKUP($I2407,'Промокоды'!$E$2:$F$8,2,0),"")</f>
        <v/>
      </c>
      <c r="K2407" s="10" t="str">
        <f>IFNA(VLOOKUP($H2407,'Промокоды'!$A$2:$C$115,3,0),"")</f>
        <v/>
      </c>
      <c r="L2407" s="13">
        <f t="shared" si="2"/>
        <v>0</v>
      </c>
      <c r="M2407" s="14">
        <v>4500.0</v>
      </c>
      <c r="N2407" s="14">
        <f t="shared" si="3"/>
        <v>4500</v>
      </c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  <c r="Z2407" s="9"/>
      <c r="AA2407" s="9"/>
      <c r="AB2407" s="9"/>
      <c r="AC2407" s="9"/>
    </row>
    <row r="2408" ht="15.75" customHeight="1">
      <c r="A2408" s="10">
        <v>2407.0</v>
      </c>
      <c r="B2408" s="10" t="s">
        <v>15</v>
      </c>
      <c r="C2408" s="10" t="str">
        <f>VLOOKUP($E2408,'Определяем вид'!$A$2:$B$16,2,0)</f>
        <v>Товар</v>
      </c>
      <c r="D2408" s="10" t="s">
        <v>16</v>
      </c>
      <c r="E2408" s="10" t="s">
        <v>28</v>
      </c>
      <c r="F2408" s="11">
        <v>45739.0</v>
      </c>
      <c r="G2408" s="12">
        <f t="shared" si="1"/>
        <v>3</v>
      </c>
      <c r="H2408" s="10"/>
      <c r="I2408" s="10" t="str">
        <f>IFNA(VLOOKUP($H2408,'Промокоды'!$A$2:$B$115,2,0),"")</f>
        <v/>
      </c>
      <c r="J2408" s="10" t="str">
        <f>IFNA(VLOOKUP($I2408,'Промокоды'!$E$2:$F$8,2,0),"")</f>
        <v/>
      </c>
      <c r="K2408" s="10" t="str">
        <f>IFNA(VLOOKUP($H2408,'Промокоды'!$A$2:$C$115,3,0),"")</f>
        <v/>
      </c>
      <c r="L2408" s="13">
        <f t="shared" si="2"/>
        <v>0</v>
      </c>
      <c r="M2408" s="14">
        <v>300.0</v>
      </c>
      <c r="N2408" s="14">
        <f t="shared" si="3"/>
        <v>300</v>
      </c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  <c r="Z2408" s="9"/>
      <c r="AA2408" s="9"/>
      <c r="AB2408" s="9"/>
      <c r="AC2408" s="9"/>
    </row>
    <row r="2409" ht="15.75" customHeight="1">
      <c r="A2409" s="10">
        <v>2408.0</v>
      </c>
      <c r="B2409" s="10" t="s">
        <v>15</v>
      </c>
      <c r="C2409" s="10" t="str">
        <f>VLOOKUP($E2409,'Определяем вид'!$A$2:$B$16,2,0)</f>
        <v>Товар</v>
      </c>
      <c r="D2409" s="10" t="s">
        <v>16</v>
      </c>
      <c r="E2409" s="10" t="s">
        <v>23</v>
      </c>
      <c r="F2409" s="11">
        <v>45739.0</v>
      </c>
      <c r="G2409" s="12">
        <f t="shared" si="1"/>
        <v>3</v>
      </c>
      <c r="H2409" s="10"/>
      <c r="I2409" s="10" t="str">
        <f>IFNA(VLOOKUP($H2409,'Промокоды'!$A$2:$B$115,2,0),"")</f>
        <v/>
      </c>
      <c r="J2409" s="10" t="str">
        <f>IFNA(VLOOKUP($I2409,'Промокоды'!$E$2:$F$8,2,0),"")</f>
        <v/>
      </c>
      <c r="K2409" s="10" t="str">
        <f>IFNA(VLOOKUP($H2409,'Промокоды'!$A$2:$C$115,3,0),"")</f>
        <v/>
      </c>
      <c r="L2409" s="13">
        <f t="shared" si="2"/>
        <v>0</v>
      </c>
      <c r="M2409" s="14">
        <v>1000.0</v>
      </c>
      <c r="N2409" s="14">
        <f t="shared" si="3"/>
        <v>1000</v>
      </c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  <c r="Z2409" s="9"/>
      <c r="AA2409" s="9"/>
      <c r="AB2409" s="9"/>
      <c r="AC2409" s="9"/>
    </row>
    <row r="2410" ht="15.75" customHeight="1">
      <c r="A2410" s="10">
        <v>2409.0</v>
      </c>
      <c r="B2410" s="10" t="s">
        <v>15</v>
      </c>
      <c r="C2410" s="10" t="str">
        <f>VLOOKUP($E2410,'Определяем вид'!$A$2:$B$16,2,0)</f>
        <v>Услуга</v>
      </c>
      <c r="D2410" s="10" t="s">
        <v>16</v>
      </c>
      <c r="E2410" s="10" t="s">
        <v>18</v>
      </c>
      <c r="F2410" s="11">
        <v>45739.0</v>
      </c>
      <c r="G2410" s="12">
        <f t="shared" si="1"/>
        <v>3</v>
      </c>
      <c r="H2410" s="10"/>
      <c r="I2410" s="10" t="str">
        <f>IFNA(VLOOKUP($H2410,'Промокоды'!$A$2:$B$115,2,0),"")</f>
        <v/>
      </c>
      <c r="J2410" s="10" t="str">
        <f>IFNA(VLOOKUP($I2410,'Промокоды'!$E$2:$F$8,2,0),"")</f>
        <v/>
      </c>
      <c r="K2410" s="10" t="str">
        <f>IFNA(VLOOKUP($H2410,'Промокоды'!$A$2:$C$115,3,0),"")</f>
        <v/>
      </c>
      <c r="L2410" s="13">
        <f t="shared" si="2"/>
        <v>0</v>
      </c>
      <c r="M2410" s="14">
        <v>3500.0</v>
      </c>
      <c r="N2410" s="14">
        <f t="shared" si="3"/>
        <v>3500</v>
      </c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  <c r="Z2410" s="9"/>
      <c r="AA2410" s="9"/>
      <c r="AB2410" s="9"/>
      <c r="AC2410" s="9"/>
    </row>
    <row r="2411" ht="15.75" customHeight="1">
      <c r="A2411" s="10">
        <v>2410.0</v>
      </c>
      <c r="B2411" s="10" t="s">
        <v>15</v>
      </c>
      <c r="C2411" s="10" t="str">
        <f>VLOOKUP($E2411,'Определяем вид'!$A$2:$B$16,2,0)</f>
        <v>Услуга</v>
      </c>
      <c r="D2411" s="10" t="s">
        <v>16</v>
      </c>
      <c r="E2411" s="10" t="s">
        <v>21</v>
      </c>
      <c r="F2411" s="11">
        <v>45739.0</v>
      </c>
      <c r="G2411" s="12">
        <f t="shared" si="1"/>
        <v>3</v>
      </c>
      <c r="H2411" s="10"/>
      <c r="I2411" s="10" t="str">
        <f>IFNA(VLOOKUP($H2411,'Промокоды'!$A$2:$B$115,2,0),"")</f>
        <v/>
      </c>
      <c r="J2411" s="10" t="str">
        <f>IFNA(VLOOKUP($I2411,'Промокоды'!$E$2:$F$8,2,0),"")</f>
        <v/>
      </c>
      <c r="K2411" s="10" t="str">
        <f>IFNA(VLOOKUP($H2411,'Промокоды'!$A$2:$C$115,3,0),"")</f>
        <v/>
      </c>
      <c r="L2411" s="13">
        <f t="shared" si="2"/>
        <v>0</v>
      </c>
      <c r="M2411" s="14">
        <v>5500.0</v>
      </c>
      <c r="N2411" s="14">
        <f t="shared" si="3"/>
        <v>5500</v>
      </c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  <c r="Z2411" s="9"/>
      <c r="AA2411" s="9"/>
      <c r="AB2411" s="9"/>
      <c r="AC2411" s="9"/>
    </row>
    <row r="2412" ht="15.75" customHeight="1">
      <c r="A2412" s="10">
        <v>2411.0</v>
      </c>
      <c r="B2412" s="10" t="s">
        <v>15</v>
      </c>
      <c r="C2412" s="10" t="str">
        <f>VLOOKUP($E2412,'Определяем вид'!$A$2:$B$16,2,0)</f>
        <v>Услуга</v>
      </c>
      <c r="D2412" s="10" t="s">
        <v>16</v>
      </c>
      <c r="E2412" s="10" t="s">
        <v>17</v>
      </c>
      <c r="F2412" s="11">
        <v>45739.0</v>
      </c>
      <c r="G2412" s="12">
        <f t="shared" si="1"/>
        <v>3</v>
      </c>
      <c r="H2412" s="10"/>
      <c r="I2412" s="10" t="str">
        <f>IFNA(VLOOKUP($H2412,'Промокоды'!$A$2:$B$115,2,0),"")</f>
        <v/>
      </c>
      <c r="J2412" s="10" t="str">
        <f>IFNA(VLOOKUP($I2412,'Промокоды'!$E$2:$F$8,2,0),"")</f>
        <v/>
      </c>
      <c r="K2412" s="10" t="str">
        <f>IFNA(VLOOKUP($H2412,'Промокоды'!$A$2:$C$115,3,0),"")</f>
        <v/>
      </c>
      <c r="L2412" s="13">
        <f t="shared" si="2"/>
        <v>0</v>
      </c>
      <c r="M2412" s="14">
        <v>4500.0</v>
      </c>
      <c r="N2412" s="14">
        <f t="shared" si="3"/>
        <v>4500</v>
      </c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  <c r="Z2412" s="9"/>
      <c r="AA2412" s="9"/>
      <c r="AB2412" s="9"/>
      <c r="AC2412" s="9"/>
    </row>
    <row r="2413" ht="15.75" customHeight="1">
      <c r="A2413" s="10">
        <v>2412.0</v>
      </c>
      <c r="B2413" s="10" t="s">
        <v>25</v>
      </c>
      <c r="C2413" s="10" t="str">
        <f>VLOOKUP($E2413,'Определяем вид'!$A$2:$B$16,2,0)</f>
        <v>Товар</v>
      </c>
      <c r="D2413" s="10" t="s">
        <v>19</v>
      </c>
      <c r="E2413" s="10" t="s">
        <v>30</v>
      </c>
      <c r="F2413" s="11">
        <v>45739.0</v>
      </c>
      <c r="G2413" s="12">
        <f t="shared" si="1"/>
        <v>3</v>
      </c>
      <c r="H2413" s="10"/>
      <c r="I2413" s="10" t="str">
        <f>IFNA(VLOOKUP($H2413,'Промокоды'!$A$2:$B$115,2,0),"")</f>
        <v/>
      </c>
      <c r="J2413" s="10" t="str">
        <f>IFNA(VLOOKUP($I2413,'Промокоды'!$E$2:$F$8,2,0),"")</f>
        <v/>
      </c>
      <c r="K2413" s="10" t="str">
        <f>IFNA(VLOOKUP($H2413,'Промокоды'!$A$2:$C$115,3,0),"")</f>
        <v/>
      </c>
      <c r="L2413" s="13">
        <f t="shared" si="2"/>
        <v>0</v>
      </c>
      <c r="M2413" s="14">
        <v>300.0</v>
      </c>
      <c r="N2413" s="14">
        <f t="shared" si="3"/>
        <v>300</v>
      </c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  <c r="Z2413" s="9"/>
      <c r="AA2413" s="9"/>
      <c r="AB2413" s="9"/>
      <c r="AC2413" s="9"/>
    </row>
    <row r="2414" ht="15.75" customHeight="1">
      <c r="A2414" s="10">
        <v>2413.0</v>
      </c>
      <c r="B2414" s="10" t="s">
        <v>15</v>
      </c>
      <c r="C2414" s="10" t="str">
        <f>VLOOKUP($E2414,'Определяем вид'!$A$2:$B$16,2,0)</f>
        <v>Услуга</v>
      </c>
      <c r="D2414" s="10" t="s">
        <v>16</v>
      </c>
      <c r="E2414" s="10" t="s">
        <v>21</v>
      </c>
      <c r="F2414" s="11">
        <v>45739.0</v>
      </c>
      <c r="G2414" s="12">
        <f t="shared" si="1"/>
        <v>3</v>
      </c>
      <c r="H2414" s="10"/>
      <c r="I2414" s="10" t="str">
        <f>IFNA(VLOOKUP($H2414,'Промокоды'!$A$2:$B$115,2,0),"")</f>
        <v/>
      </c>
      <c r="J2414" s="10" t="str">
        <f>IFNA(VLOOKUP($I2414,'Промокоды'!$E$2:$F$8,2,0),"")</f>
        <v/>
      </c>
      <c r="K2414" s="10" t="str">
        <f>IFNA(VLOOKUP($H2414,'Промокоды'!$A$2:$C$115,3,0),"")</f>
        <v/>
      </c>
      <c r="L2414" s="13">
        <f t="shared" si="2"/>
        <v>0</v>
      </c>
      <c r="M2414" s="14">
        <v>5500.0</v>
      </c>
      <c r="N2414" s="14">
        <f t="shared" si="3"/>
        <v>5500</v>
      </c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  <c r="Z2414" s="9"/>
      <c r="AA2414" s="9"/>
      <c r="AB2414" s="9"/>
      <c r="AC2414" s="9"/>
    </row>
    <row r="2415" ht="15.75" customHeight="1">
      <c r="A2415" s="10">
        <v>2414.0</v>
      </c>
      <c r="B2415" s="10" t="s">
        <v>15</v>
      </c>
      <c r="C2415" s="10" t="str">
        <f>VLOOKUP($E2415,'Определяем вид'!$A$2:$B$16,2,0)</f>
        <v>Услуга</v>
      </c>
      <c r="D2415" s="10" t="s">
        <v>16</v>
      </c>
      <c r="E2415" s="10" t="s">
        <v>21</v>
      </c>
      <c r="F2415" s="11">
        <v>45739.0</v>
      </c>
      <c r="G2415" s="12">
        <f t="shared" si="1"/>
        <v>3</v>
      </c>
      <c r="H2415" s="10" t="s">
        <v>72</v>
      </c>
      <c r="I2415" s="10">
        <f>IFNA(VLOOKUP($H2415,'Промокоды'!$A$2:$B$115,2,0),"")</f>
        <v>2</v>
      </c>
      <c r="J2415" s="10" t="str">
        <f>IFNA(VLOOKUP($I2415,'Промокоды'!$E$2:$F$8,2,0),"")</f>
        <v>Поисковые запросы в Гугле</v>
      </c>
      <c r="K2415" s="10">
        <f>IFNA(VLOOKUP($H2415,'Промокоды'!$A$2:$C$115,3,0),"")</f>
        <v>0.1</v>
      </c>
      <c r="L2415" s="13">
        <f t="shared" si="2"/>
        <v>550</v>
      </c>
      <c r="M2415" s="14">
        <v>5500.0</v>
      </c>
      <c r="N2415" s="14">
        <f t="shared" si="3"/>
        <v>4950</v>
      </c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  <c r="Z2415" s="9"/>
      <c r="AA2415" s="9"/>
      <c r="AB2415" s="9"/>
      <c r="AC2415" s="9"/>
    </row>
    <row r="2416" ht="15.75" customHeight="1">
      <c r="A2416" s="10">
        <v>2415.0</v>
      </c>
      <c r="B2416" s="10" t="s">
        <v>15</v>
      </c>
      <c r="C2416" s="10" t="str">
        <f>VLOOKUP($E2416,'Определяем вид'!$A$2:$B$16,2,0)</f>
        <v>Услуга</v>
      </c>
      <c r="D2416" s="10" t="s">
        <v>19</v>
      </c>
      <c r="E2416" s="10" t="s">
        <v>18</v>
      </c>
      <c r="F2416" s="11">
        <v>45739.0</v>
      </c>
      <c r="G2416" s="12">
        <f t="shared" si="1"/>
        <v>3</v>
      </c>
      <c r="H2416" s="10"/>
      <c r="I2416" s="10" t="str">
        <f>IFNA(VLOOKUP($H2416,'Промокоды'!$A$2:$B$115,2,0),"")</f>
        <v/>
      </c>
      <c r="J2416" s="10" t="str">
        <f>IFNA(VLOOKUP($I2416,'Промокоды'!$E$2:$F$8,2,0),"")</f>
        <v/>
      </c>
      <c r="K2416" s="10" t="str">
        <f>IFNA(VLOOKUP($H2416,'Промокоды'!$A$2:$C$115,3,0),"")</f>
        <v/>
      </c>
      <c r="L2416" s="13">
        <f t="shared" si="2"/>
        <v>0</v>
      </c>
      <c r="M2416" s="14">
        <v>3500.0</v>
      </c>
      <c r="N2416" s="14">
        <f t="shared" si="3"/>
        <v>3500</v>
      </c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  <c r="Z2416" s="9"/>
      <c r="AA2416" s="9"/>
      <c r="AB2416" s="9"/>
      <c r="AC2416" s="9"/>
    </row>
    <row r="2417" ht="15.75" customHeight="1">
      <c r="A2417" s="10">
        <v>2416.0</v>
      </c>
      <c r="B2417" s="10" t="s">
        <v>15</v>
      </c>
      <c r="C2417" s="10" t="str">
        <f>VLOOKUP($E2417,'Определяем вид'!$A$2:$B$16,2,0)</f>
        <v>Услуга</v>
      </c>
      <c r="D2417" s="10" t="s">
        <v>19</v>
      </c>
      <c r="E2417" s="10" t="s">
        <v>21</v>
      </c>
      <c r="F2417" s="11">
        <v>45739.0</v>
      </c>
      <c r="G2417" s="12">
        <f t="shared" si="1"/>
        <v>3</v>
      </c>
      <c r="H2417" s="10"/>
      <c r="I2417" s="10" t="str">
        <f>IFNA(VLOOKUP($H2417,'Промокоды'!$A$2:$B$115,2,0),"")</f>
        <v/>
      </c>
      <c r="J2417" s="10" t="str">
        <f>IFNA(VLOOKUP($I2417,'Промокоды'!$E$2:$F$8,2,0),"")</f>
        <v/>
      </c>
      <c r="K2417" s="10" t="str">
        <f>IFNA(VLOOKUP($H2417,'Промокоды'!$A$2:$C$115,3,0),"")</f>
        <v/>
      </c>
      <c r="L2417" s="13">
        <f t="shared" si="2"/>
        <v>0</v>
      </c>
      <c r="M2417" s="14">
        <v>5500.0</v>
      </c>
      <c r="N2417" s="14">
        <f t="shared" si="3"/>
        <v>5500</v>
      </c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  <c r="Z2417" s="9"/>
      <c r="AA2417" s="9"/>
      <c r="AB2417" s="9"/>
      <c r="AC2417" s="9"/>
    </row>
    <row r="2418" ht="15.75" customHeight="1">
      <c r="A2418" s="10">
        <v>2417.0</v>
      </c>
      <c r="B2418" s="10" t="s">
        <v>15</v>
      </c>
      <c r="C2418" s="10" t="str">
        <f>VLOOKUP($E2418,'Определяем вид'!$A$2:$B$16,2,0)</f>
        <v>Товар</v>
      </c>
      <c r="D2418" s="10" t="s">
        <v>16</v>
      </c>
      <c r="E2418" s="10" t="s">
        <v>28</v>
      </c>
      <c r="F2418" s="11">
        <v>45739.0</v>
      </c>
      <c r="G2418" s="12">
        <f t="shared" si="1"/>
        <v>3</v>
      </c>
      <c r="H2418" s="10"/>
      <c r="I2418" s="10" t="str">
        <f>IFNA(VLOOKUP($H2418,'Промокоды'!$A$2:$B$115,2,0),"")</f>
        <v/>
      </c>
      <c r="J2418" s="10" t="str">
        <f>IFNA(VLOOKUP($I2418,'Промокоды'!$E$2:$F$8,2,0),"")</f>
        <v/>
      </c>
      <c r="K2418" s="10" t="str">
        <f>IFNA(VLOOKUP($H2418,'Промокоды'!$A$2:$C$115,3,0),"")</f>
        <v/>
      </c>
      <c r="L2418" s="13">
        <f t="shared" si="2"/>
        <v>0</v>
      </c>
      <c r="M2418" s="14">
        <v>300.0</v>
      </c>
      <c r="N2418" s="14">
        <f t="shared" si="3"/>
        <v>300</v>
      </c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  <c r="Z2418" s="9"/>
      <c r="AA2418" s="9"/>
      <c r="AB2418" s="9"/>
      <c r="AC2418" s="9"/>
    </row>
    <row r="2419" ht="15.75" customHeight="1">
      <c r="A2419" s="10">
        <v>2418.0</v>
      </c>
      <c r="B2419" s="10" t="s">
        <v>25</v>
      </c>
      <c r="C2419" s="10" t="str">
        <f>VLOOKUP($E2419,'Определяем вид'!$A$2:$B$16,2,0)</f>
        <v>Товар</v>
      </c>
      <c r="D2419" s="10" t="s">
        <v>19</v>
      </c>
      <c r="E2419" s="10" t="s">
        <v>33</v>
      </c>
      <c r="F2419" s="11">
        <v>45739.0</v>
      </c>
      <c r="G2419" s="12">
        <f t="shared" si="1"/>
        <v>3</v>
      </c>
      <c r="H2419" s="10"/>
      <c r="I2419" s="10" t="str">
        <f>IFNA(VLOOKUP($H2419,'Промокоды'!$A$2:$B$115,2,0),"")</f>
        <v/>
      </c>
      <c r="J2419" s="10" t="str">
        <f>IFNA(VLOOKUP($I2419,'Промокоды'!$E$2:$F$8,2,0),"")</f>
        <v/>
      </c>
      <c r="K2419" s="10" t="str">
        <f>IFNA(VLOOKUP($H2419,'Промокоды'!$A$2:$C$115,3,0),"")</f>
        <v/>
      </c>
      <c r="L2419" s="13">
        <f t="shared" si="2"/>
        <v>0</v>
      </c>
      <c r="M2419" s="14">
        <v>1000.0</v>
      </c>
      <c r="N2419" s="14">
        <f t="shared" si="3"/>
        <v>1000</v>
      </c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  <c r="Z2419" s="9"/>
      <c r="AA2419" s="9"/>
      <c r="AB2419" s="9"/>
      <c r="AC2419" s="9"/>
    </row>
    <row r="2420" ht="15.75" customHeight="1">
      <c r="A2420" s="10">
        <v>2419.0</v>
      </c>
      <c r="B2420" s="10" t="s">
        <v>15</v>
      </c>
      <c r="C2420" s="10" t="str">
        <f>VLOOKUP($E2420,'Определяем вид'!$A$2:$B$16,2,0)</f>
        <v>Услуга</v>
      </c>
      <c r="D2420" s="10" t="s">
        <v>16</v>
      </c>
      <c r="E2420" s="10" t="s">
        <v>17</v>
      </c>
      <c r="F2420" s="11">
        <v>45739.0</v>
      </c>
      <c r="G2420" s="12">
        <f t="shared" si="1"/>
        <v>3</v>
      </c>
      <c r="H2420" s="10"/>
      <c r="I2420" s="10" t="str">
        <f>IFNA(VLOOKUP($H2420,'Промокоды'!$A$2:$B$115,2,0),"")</f>
        <v/>
      </c>
      <c r="J2420" s="10" t="str">
        <f>IFNA(VLOOKUP($I2420,'Промокоды'!$E$2:$F$8,2,0),"")</f>
        <v/>
      </c>
      <c r="K2420" s="10" t="str">
        <f>IFNA(VLOOKUP($H2420,'Промокоды'!$A$2:$C$115,3,0),"")</f>
        <v/>
      </c>
      <c r="L2420" s="13">
        <f t="shared" si="2"/>
        <v>0</v>
      </c>
      <c r="M2420" s="14">
        <v>4500.0</v>
      </c>
      <c r="N2420" s="14">
        <f t="shared" si="3"/>
        <v>4500</v>
      </c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  <c r="Z2420" s="9"/>
      <c r="AA2420" s="9"/>
      <c r="AB2420" s="9"/>
      <c r="AC2420" s="9"/>
    </row>
    <row r="2421" ht="15.75" customHeight="1">
      <c r="A2421" s="10">
        <v>2420.0</v>
      </c>
      <c r="B2421" s="10" t="s">
        <v>15</v>
      </c>
      <c r="C2421" s="10" t="str">
        <f>VLOOKUP($E2421,'Определяем вид'!$A$2:$B$16,2,0)</f>
        <v>Услуга</v>
      </c>
      <c r="D2421" s="10" t="s">
        <v>19</v>
      </c>
      <c r="E2421" s="10" t="s">
        <v>21</v>
      </c>
      <c r="F2421" s="11">
        <v>45739.0</v>
      </c>
      <c r="G2421" s="12">
        <f t="shared" si="1"/>
        <v>3</v>
      </c>
      <c r="H2421" s="10"/>
      <c r="I2421" s="10" t="str">
        <f>IFNA(VLOOKUP($H2421,'Промокоды'!$A$2:$B$115,2,0),"")</f>
        <v/>
      </c>
      <c r="J2421" s="10" t="str">
        <f>IFNA(VLOOKUP($I2421,'Промокоды'!$E$2:$F$8,2,0),"")</f>
        <v/>
      </c>
      <c r="K2421" s="10" t="str">
        <f>IFNA(VLOOKUP($H2421,'Промокоды'!$A$2:$C$115,3,0),"")</f>
        <v/>
      </c>
      <c r="L2421" s="13">
        <f t="shared" si="2"/>
        <v>0</v>
      </c>
      <c r="M2421" s="14">
        <v>5500.0</v>
      </c>
      <c r="N2421" s="14">
        <f t="shared" si="3"/>
        <v>5500</v>
      </c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  <c r="Z2421" s="9"/>
      <c r="AA2421" s="9"/>
      <c r="AB2421" s="9"/>
      <c r="AC2421" s="9"/>
    </row>
    <row r="2422" ht="15.75" customHeight="1">
      <c r="A2422" s="10">
        <v>2421.0</v>
      </c>
      <c r="B2422" s="10" t="s">
        <v>15</v>
      </c>
      <c r="C2422" s="10" t="str">
        <f>VLOOKUP($E2422,'Определяем вид'!$A$2:$B$16,2,0)</f>
        <v>Услуга</v>
      </c>
      <c r="D2422" s="10" t="s">
        <v>19</v>
      </c>
      <c r="E2422" s="10" t="s">
        <v>17</v>
      </c>
      <c r="F2422" s="11">
        <v>45739.0</v>
      </c>
      <c r="G2422" s="12">
        <f t="shared" si="1"/>
        <v>3</v>
      </c>
      <c r="H2422" s="10"/>
      <c r="I2422" s="10" t="str">
        <f>IFNA(VLOOKUP($H2422,'Промокоды'!$A$2:$B$115,2,0),"")</f>
        <v/>
      </c>
      <c r="J2422" s="10" t="str">
        <f>IFNA(VLOOKUP($I2422,'Промокоды'!$E$2:$F$8,2,0),"")</f>
        <v/>
      </c>
      <c r="K2422" s="10" t="str">
        <f>IFNA(VLOOKUP($H2422,'Промокоды'!$A$2:$C$115,3,0),"")</f>
        <v/>
      </c>
      <c r="L2422" s="13">
        <f t="shared" si="2"/>
        <v>0</v>
      </c>
      <c r="M2422" s="14">
        <v>4500.0</v>
      </c>
      <c r="N2422" s="14">
        <f t="shared" si="3"/>
        <v>4500</v>
      </c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  <c r="Z2422" s="9"/>
      <c r="AA2422" s="9"/>
      <c r="AB2422" s="9"/>
      <c r="AC2422" s="9"/>
    </row>
    <row r="2423" ht="15.75" customHeight="1">
      <c r="A2423" s="10">
        <v>2422.0</v>
      </c>
      <c r="B2423" s="10" t="s">
        <v>25</v>
      </c>
      <c r="C2423" s="10" t="str">
        <f>VLOOKUP($E2423,'Определяем вид'!$A$2:$B$16,2,0)</f>
        <v>Товар</v>
      </c>
      <c r="D2423" s="10" t="s">
        <v>16</v>
      </c>
      <c r="E2423" s="10" t="s">
        <v>30</v>
      </c>
      <c r="F2423" s="11">
        <v>45739.0</v>
      </c>
      <c r="G2423" s="12">
        <f t="shared" si="1"/>
        <v>3</v>
      </c>
      <c r="H2423" s="10"/>
      <c r="I2423" s="10" t="str">
        <f>IFNA(VLOOKUP($H2423,'Промокоды'!$A$2:$B$115,2,0),"")</f>
        <v/>
      </c>
      <c r="J2423" s="10" t="str">
        <f>IFNA(VLOOKUP($I2423,'Промокоды'!$E$2:$F$8,2,0),"")</f>
        <v/>
      </c>
      <c r="K2423" s="10" t="str">
        <f>IFNA(VLOOKUP($H2423,'Промокоды'!$A$2:$C$115,3,0),"")</f>
        <v/>
      </c>
      <c r="L2423" s="13">
        <f t="shared" si="2"/>
        <v>0</v>
      </c>
      <c r="M2423" s="14">
        <v>300.0</v>
      </c>
      <c r="N2423" s="14">
        <f t="shared" si="3"/>
        <v>300</v>
      </c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  <c r="Z2423" s="9"/>
      <c r="AA2423" s="9"/>
      <c r="AB2423" s="9"/>
      <c r="AC2423" s="9"/>
    </row>
    <row r="2424" ht="15.75" customHeight="1">
      <c r="A2424" s="10">
        <v>2423.0</v>
      </c>
      <c r="B2424" s="10" t="s">
        <v>25</v>
      </c>
      <c r="C2424" s="10" t="str">
        <f>VLOOKUP($E2424,'Определяем вид'!$A$2:$B$16,2,0)</f>
        <v>Товар</v>
      </c>
      <c r="D2424" s="10" t="s">
        <v>16</v>
      </c>
      <c r="E2424" s="10" t="s">
        <v>30</v>
      </c>
      <c r="F2424" s="11">
        <v>45739.0</v>
      </c>
      <c r="G2424" s="12">
        <f t="shared" si="1"/>
        <v>3</v>
      </c>
      <c r="H2424" s="10"/>
      <c r="I2424" s="10" t="str">
        <f>IFNA(VLOOKUP($H2424,'Промокоды'!$A$2:$B$115,2,0),"")</f>
        <v/>
      </c>
      <c r="J2424" s="10" t="str">
        <f>IFNA(VLOOKUP($I2424,'Промокоды'!$E$2:$F$8,2,0),"")</f>
        <v/>
      </c>
      <c r="K2424" s="10" t="str">
        <f>IFNA(VLOOKUP($H2424,'Промокоды'!$A$2:$C$115,3,0),"")</f>
        <v/>
      </c>
      <c r="L2424" s="13">
        <f t="shared" si="2"/>
        <v>0</v>
      </c>
      <c r="M2424" s="14">
        <v>300.0</v>
      </c>
      <c r="N2424" s="14">
        <f t="shared" si="3"/>
        <v>300</v>
      </c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  <c r="Z2424" s="9"/>
      <c r="AA2424" s="9"/>
      <c r="AB2424" s="9"/>
      <c r="AC2424" s="9"/>
    </row>
    <row r="2425" ht="15.75" customHeight="1">
      <c r="A2425" s="10">
        <v>2424.0</v>
      </c>
      <c r="B2425" s="10" t="s">
        <v>15</v>
      </c>
      <c r="C2425" s="10" t="str">
        <f>VLOOKUP($E2425,'Определяем вид'!$A$2:$B$16,2,0)</f>
        <v>Услуга</v>
      </c>
      <c r="D2425" s="10" t="s">
        <v>16</v>
      </c>
      <c r="E2425" s="10" t="s">
        <v>17</v>
      </c>
      <c r="F2425" s="11">
        <v>45739.0</v>
      </c>
      <c r="G2425" s="12">
        <f t="shared" si="1"/>
        <v>3</v>
      </c>
      <c r="H2425" s="10"/>
      <c r="I2425" s="10" t="str">
        <f>IFNA(VLOOKUP($H2425,'Промокоды'!$A$2:$B$115,2,0),"")</f>
        <v/>
      </c>
      <c r="J2425" s="10" t="str">
        <f>IFNA(VLOOKUP($I2425,'Промокоды'!$E$2:$F$8,2,0),"")</f>
        <v/>
      </c>
      <c r="K2425" s="10" t="str">
        <f>IFNA(VLOOKUP($H2425,'Промокоды'!$A$2:$C$115,3,0),"")</f>
        <v/>
      </c>
      <c r="L2425" s="13">
        <f t="shared" si="2"/>
        <v>0</v>
      </c>
      <c r="M2425" s="14">
        <v>4500.0</v>
      </c>
      <c r="N2425" s="14">
        <f t="shared" si="3"/>
        <v>4500</v>
      </c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  <c r="Z2425" s="9"/>
      <c r="AA2425" s="9"/>
      <c r="AB2425" s="9"/>
      <c r="AC2425" s="9"/>
    </row>
    <row r="2426" ht="15.75" customHeight="1">
      <c r="A2426" s="10">
        <v>2425.0</v>
      </c>
      <c r="B2426" s="10" t="s">
        <v>15</v>
      </c>
      <c r="C2426" s="10" t="str">
        <f>VLOOKUP($E2426,'Определяем вид'!$A$2:$B$16,2,0)</f>
        <v>Услуга</v>
      </c>
      <c r="D2426" s="10" t="s">
        <v>16</v>
      </c>
      <c r="E2426" s="10" t="s">
        <v>18</v>
      </c>
      <c r="F2426" s="11">
        <v>45739.0</v>
      </c>
      <c r="G2426" s="12">
        <f t="shared" si="1"/>
        <v>3</v>
      </c>
      <c r="H2426" s="10"/>
      <c r="I2426" s="10" t="str">
        <f>IFNA(VLOOKUP($H2426,'Промокоды'!$A$2:$B$115,2,0),"")</f>
        <v/>
      </c>
      <c r="J2426" s="10" t="str">
        <f>IFNA(VLOOKUP($I2426,'Промокоды'!$E$2:$F$8,2,0),"")</f>
        <v/>
      </c>
      <c r="K2426" s="10" t="str">
        <f>IFNA(VLOOKUP($H2426,'Промокоды'!$A$2:$C$115,3,0),"")</f>
        <v/>
      </c>
      <c r="L2426" s="13">
        <f t="shared" si="2"/>
        <v>0</v>
      </c>
      <c r="M2426" s="14">
        <v>3500.0</v>
      </c>
      <c r="N2426" s="14">
        <f t="shared" si="3"/>
        <v>3500</v>
      </c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  <c r="Z2426" s="9"/>
      <c r="AA2426" s="9"/>
      <c r="AB2426" s="9"/>
      <c r="AC2426" s="9"/>
    </row>
    <row r="2427" ht="15.75" customHeight="1">
      <c r="A2427" s="10">
        <v>2426.0</v>
      </c>
      <c r="B2427" s="10" t="s">
        <v>15</v>
      </c>
      <c r="C2427" s="10" t="str">
        <f>VLOOKUP($E2427,'Определяем вид'!$A$2:$B$16,2,0)</f>
        <v>Услуга</v>
      </c>
      <c r="D2427" s="10" t="s">
        <v>16</v>
      </c>
      <c r="E2427" s="10" t="s">
        <v>17</v>
      </c>
      <c r="F2427" s="11">
        <v>45739.0</v>
      </c>
      <c r="G2427" s="12">
        <f t="shared" si="1"/>
        <v>3</v>
      </c>
      <c r="H2427" s="10"/>
      <c r="I2427" s="10" t="str">
        <f>IFNA(VLOOKUP($H2427,'Промокоды'!$A$2:$B$115,2,0),"")</f>
        <v/>
      </c>
      <c r="J2427" s="10" t="str">
        <f>IFNA(VLOOKUP($I2427,'Промокоды'!$E$2:$F$8,2,0),"")</f>
        <v/>
      </c>
      <c r="K2427" s="10" t="str">
        <f>IFNA(VLOOKUP($H2427,'Промокоды'!$A$2:$C$115,3,0),"")</f>
        <v/>
      </c>
      <c r="L2427" s="13">
        <f t="shared" si="2"/>
        <v>0</v>
      </c>
      <c r="M2427" s="14">
        <v>4500.0</v>
      </c>
      <c r="N2427" s="14">
        <f t="shared" si="3"/>
        <v>4500</v>
      </c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  <c r="Z2427" s="9"/>
      <c r="AA2427" s="9"/>
      <c r="AB2427" s="9"/>
      <c r="AC2427" s="9"/>
    </row>
    <row r="2428" ht="15.75" customHeight="1">
      <c r="A2428" s="10">
        <v>2427.0</v>
      </c>
      <c r="B2428" s="10" t="s">
        <v>15</v>
      </c>
      <c r="C2428" s="10" t="str">
        <f>VLOOKUP($E2428,'Определяем вид'!$A$2:$B$16,2,0)</f>
        <v>Услуга</v>
      </c>
      <c r="D2428" s="10" t="s">
        <v>19</v>
      </c>
      <c r="E2428" s="10" t="s">
        <v>17</v>
      </c>
      <c r="F2428" s="11">
        <v>45739.0</v>
      </c>
      <c r="G2428" s="12">
        <f t="shared" si="1"/>
        <v>3</v>
      </c>
      <c r="H2428" s="10"/>
      <c r="I2428" s="10" t="str">
        <f>IFNA(VLOOKUP($H2428,'Промокоды'!$A$2:$B$115,2,0),"")</f>
        <v/>
      </c>
      <c r="J2428" s="10" t="str">
        <f>IFNA(VLOOKUP($I2428,'Промокоды'!$E$2:$F$8,2,0),"")</f>
        <v/>
      </c>
      <c r="K2428" s="10" t="str">
        <f>IFNA(VLOOKUP($H2428,'Промокоды'!$A$2:$C$115,3,0),"")</f>
        <v/>
      </c>
      <c r="L2428" s="13">
        <f t="shared" si="2"/>
        <v>0</v>
      </c>
      <c r="M2428" s="14">
        <v>4500.0</v>
      </c>
      <c r="N2428" s="14">
        <f t="shared" si="3"/>
        <v>4500</v>
      </c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  <c r="Z2428" s="9"/>
      <c r="AA2428" s="9"/>
      <c r="AB2428" s="9"/>
      <c r="AC2428" s="9"/>
    </row>
    <row r="2429" ht="15.75" customHeight="1">
      <c r="A2429" s="10">
        <v>2428.0</v>
      </c>
      <c r="B2429" s="10" t="s">
        <v>15</v>
      </c>
      <c r="C2429" s="10" t="str">
        <f>VLOOKUP($E2429,'Определяем вид'!$A$2:$B$16,2,0)</f>
        <v>Товар</v>
      </c>
      <c r="D2429" s="10" t="s">
        <v>19</v>
      </c>
      <c r="E2429" s="10" t="s">
        <v>20</v>
      </c>
      <c r="F2429" s="11">
        <v>45740.0</v>
      </c>
      <c r="G2429" s="12">
        <f t="shared" si="1"/>
        <v>3</v>
      </c>
      <c r="H2429" s="10"/>
      <c r="I2429" s="10" t="str">
        <f>IFNA(VLOOKUP($H2429,'Промокоды'!$A$2:$B$115,2,0),"")</f>
        <v/>
      </c>
      <c r="J2429" s="10" t="str">
        <f>IFNA(VLOOKUP($I2429,'Промокоды'!$E$2:$F$8,2,0),"")</f>
        <v/>
      </c>
      <c r="K2429" s="10" t="str">
        <f>IFNA(VLOOKUP($H2429,'Промокоды'!$A$2:$C$115,3,0),"")</f>
        <v/>
      </c>
      <c r="L2429" s="13">
        <f t="shared" si="2"/>
        <v>0</v>
      </c>
      <c r="M2429" s="14">
        <v>500.0</v>
      </c>
      <c r="N2429" s="14">
        <f t="shared" si="3"/>
        <v>500</v>
      </c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  <c r="Z2429" s="9"/>
      <c r="AA2429" s="9"/>
      <c r="AB2429" s="9"/>
      <c r="AC2429" s="9"/>
    </row>
    <row r="2430" ht="15.75" customHeight="1">
      <c r="A2430" s="10">
        <v>2429.0</v>
      </c>
      <c r="B2430" s="10" t="s">
        <v>15</v>
      </c>
      <c r="C2430" s="10" t="str">
        <f>VLOOKUP($E2430,'Определяем вид'!$A$2:$B$16,2,0)</f>
        <v>Услуга</v>
      </c>
      <c r="D2430" s="10" t="s">
        <v>16</v>
      </c>
      <c r="E2430" s="10" t="s">
        <v>17</v>
      </c>
      <c r="F2430" s="11">
        <v>45740.0</v>
      </c>
      <c r="G2430" s="12">
        <f t="shared" si="1"/>
        <v>3</v>
      </c>
      <c r="H2430" s="10"/>
      <c r="I2430" s="10" t="str">
        <f>IFNA(VLOOKUP($H2430,'Промокоды'!$A$2:$B$115,2,0),"")</f>
        <v/>
      </c>
      <c r="J2430" s="10" t="str">
        <f>IFNA(VLOOKUP($I2430,'Промокоды'!$E$2:$F$8,2,0),"")</f>
        <v/>
      </c>
      <c r="K2430" s="10" t="str">
        <f>IFNA(VLOOKUP($H2430,'Промокоды'!$A$2:$C$115,3,0),"")</f>
        <v/>
      </c>
      <c r="L2430" s="13">
        <f t="shared" si="2"/>
        <v>0</v>
      </c>
      <c r="M2430" s="14">
        <v>4500.0</v>
      </c>
      <c r="N2430" s="14">
        <f t="shared" si="3"/>
        <v>4500</v>
      </c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  <c r="Z2430" s="9"/>
      <c r="AA2430" s="9"/>
      <c r="AB2430" s="9"/>
      <c r="AC2430" s="9"/>
    </row>
    <row r="2431" ht="15.75" customHeight="1">
      <c r="A2431" s="10">
        <v>2430.0</v>
      </c>
      <c r="B2431" s="10" t="s">
        <v>25</v>
      </c>
      <c r="C2431" s="10" t="str">
        <f>VLOOKUP($E2431,'Определяем вид'!$A$2:$B$16,2,0)</f>
        <v>Товар</v>
      </c>
      <c r="D2431" s="10" t="s">
        <v>19</v>
      </c>
      <c r="E2431" s="10" t="s">
        <v>35</v>
      </c>
      <c r="F2431" s="11">
        <v>45740.0</v>
      </c>
      <c r="G2431" s="12">
        <f t="shared" si="1"/>
        <v>3</v>
      </c>
      <c r="H2431" s="10"/>
      <c r="I2431" s="10" t="str">
        <f>IFNA(VLOOKUP($H2431,'Промокоды'!$A$2:$B$115,2,0),"")</f>
        <v/>
      </c>
      <c r="J2431" s="10" t="str">
        <f>IFNA(VLOOKUP($I2431,'Промокоды'!$E$2:$F$8,2,0),"")</f>
        <v/>
      </c>
      <c r="K2431" s="10" t="str">
        <f>IFNA(VLOOKUP($H2431,'Промокоды'!$A$2:$C$115,3,0),"")</f>
        <v/>
      </c>
      <c r="L2431" s="13">
        <f t="shared" si="2"/>
        <v>0</v>
      </c>
      <c r="M2431" s="14">
        <v>500.0</v>
      </c>
      <c r="N2431" s="14">
        <f t="shared" si="3"/>
        <v>500</v>
      </c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  <c r="Z2431" s="9"/>
      <c r="AA2431" s="9"/>
      <c r="AB2431" s="9"/>
      <c r="AC2431" s="9"/>
    </row>
    <row r="2432" ht="15.75" customHeight="1">
      <c r="A2432" s="10">
        <v>2431.0</v>
      </c>
      <c r="B2432" s="10" t="s">
        <v>15</v>
      </c>
      <c r="C2432" s="10" t="str">
        <f>VLOOKUP($E2432,'Определяем вид'!$A$2:$B$16,2,0)</f>
        <v>Товар</v>
      </c>
      <c r="D2432" s="10" t="s">
        <v>16</v>
      </c>
      <c r="E2432" s="10" t="s">
        <v>28</v>
      </c>
      <c r="F2432" s="11">
        <v>45740.0</v>
      </c>
      <c r="G2432" s="12">
        <f t="shared" si="1"/>
        <v>3</v>
      </c>
      <c r="H2432" s="10"/>
      <c r="I2432" s="10" t="str">
        <f>IFNA(VLOOKUP($H2432,'Промокоды'!$A$2:$B$115,2,0),"")</f>
        <v/>
      </c>
      <c r="J2432" s="10" t="str">
        <f>IFNA(VLOOKUP($I2432,'Промокоды'!$E$2:$F$8,2,0),"")</f>
        <v/>
      </c>
      <c r="K2432" s="10" t="str">
        <f>IFNA(VLOOKUP($H2432,'Промокоды'!$A$2:$C$115,3,0),"")</f>
        <v/>
      </c>
      <c r="L2432" s="13">
        <f t="shared" si="2"/>
        <v>0</v>
      </c>
      <c r="M2432" s="14">
        <v>300.0</v>
      </c>
      <c r="N2432" s="14">
        <f t="shared" si="3"/>
        <v>300</v>
      </c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  <c r="Z2432" s="9"/>
      <c r="AA2432" s="9"/>
      <c r="AB2432" s="9"/>
      <c r="AC2432" s="9"/>
    </row>
    <row r="2433" ht="15.75" customHeight="1">
      <c r="A2433" s="10">
        <v>2432.0</v>
      </c>
      <c r="B2433" s="10" t="s">
        <v>25</v>
      </c>
      <c r="C2433" s="10" t="str">
        <f>VLOOKUP($E2433,'Определяем вид'!$A$2:$B$16,2,0)</f>
        <v>Товар</v>
      </c>
      <c r="D2433" s="10" t="s">
        <v>19</v>
      </c>
      <c r="E2433" s="10" t="s">
        <v>33</v>
      </c>
      <c r="F2433" s="11">
        <v>45740.0</v>
      </c>
      <c r="G2433" s="12">
        <f t="shared" si="1"/>
        <v>3</v>
      </c>
      <c r="H2433" s="10"/>
      <c r="I2433" s="10" t="str">
        <f>IFNA(VLOOKUP($H2433,'Промокоды'!$A$2:$B$115,2,0),"")</f>
        <v/>
      </c>
      <c r="J2433" s="10" t="str">
        <f>IFNA(VLOOKUP($I2433,'Промокоды'!$E$2:$F$8,2,0),"")</f>
        <v/>
      </c>
      <c r="K2433" s="10" t="str">
        <f>IFNA(VLOOKUP($H2433,'Промокоды'!$A$2:$C$115,3,0),"")</f>
        <v/>
      </c>
      <c r="L2433" s="13">
        <f t="shared" si="2"/>
        <v>0</v>
      </c>
      <c r="M2433" s="14">
        <v>1000.0</v>
      </c>
      <c r="N2433" s="14">
        <f t="shared" si="3"/>
        <v>1000</v>
      </c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  <c r="Z2433" s="9"/>
      <c r="AA2433" s="9"/>
      <c r="AB2433" s="9"/>
      <c r="AC2433" s="9"/>
    </row>
    <row r="2434" ht="15.75" customHeight="1">
      <c r="A2434" s="10">
        <v>2433.0</v>
      </c>
      <c r="B2434" s="10" t="s">
        <v>15</v>
      </c>
      <c r="C2434" s="10" t="str">
        <f>VLOOKUP($E2434,'Определяем вид'!$A$2:$B$16,2,0)</f>
        <v>Товар</v>
      </c>
      <c r="D2434" s="10" t="s">
        <v>16</v>
      </c>
      <c r="E2434" s="10" t="s">
        <v>20</v>
      </c>
      <c r="F2434" s="11">
        <v>45740.0</v>
      </c>
      <c r="G2434" s="12">
        <f t="shared" si="1"/>
        <v>3</v>
      </c>
      <c r="H2434" s="10"/>
      <c r="I2434" s="10" t="str">
        <f>IFNA(VLOOKUP($H2434,'Промокоды'!$A$2:$B$115,2,0),"")</f>
        <v/>
      </c>
      <c r="J2434" s="10" t="str">
        <f>IFNA(VLOOKUP($I2434,'Промокоды'!$E$2:$F$8,2,0),"")</f>
        <v/>
      </c>
      <c r="K2434" s="10" t="str">
        <f>IFNA(VLOOKUP($H2434,'Промокоды'!$A$2:$C$115,3,0),"")</f>
        <v/>
      </c>
      <c r="L2434" s="13">
        <f t="shared" si="2"/>
        <v>0</v>
      </c>
      <c r="M2434" s="14">
        <v>500.0</v>
      </c>
      <c r="N2434" s="14">
        <f t="shared" si="3"/>
        <v>500</v>
      </c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  <c r="Z2434" s="9"/>
      <c r="AA2434" s="9"/>
      <c r="AB2434" s="9"/>
      <c r="AC2434" s="9"/>
    </row>
    <row r="2435" ht="15.75" customHeight="1">
      <c r="A2435" s="10">
        <v>2434.0</v>
      </c>
      <c r="B2435" s="10" t="s">
        <v>15</v>
      </c>
      <c r="C2435" s="10" t="str">
        <f>VLOOKUP($E2435,'Определяем вид'!$A$2:$B$16,2,0)</f>
        <v>Услуга</v>
      </c>
      <c r="D2435" s="10" t="s">
        <v>16</v>
      </c>
      <c r="E2435" s="10" t="s">
        <v>18</v>
      </c>
      <c r="F2435" s="11">
        <v>45740.0</v>
      </c>
      <c r="G2435" s="12">
        <f t="shared" si="1"/>
        <v>3</v>
      </c>
      <c r="H2435" s="10"/>
      <c r="I2435" s="10" t="str">
        <f>IFNA(VLOOKUP($H2435,'Промокоды'!$A$2:$B$115,2,0),"")</f>
        <v/>
      </c>
      <c r="J2435" s="10" t="str">
        <f>IFNA(VLOOKUP($I2435,'Промокоды'!$E$2:$F$8,2,0),"")</f>
        <v/>
      </c>
      <c r="K2435" s="10" t="str">
        <f>IFNA(VLOOKUP($H2435,'Промокоды'!$A$2:$C$115,3,0),"")</f>
        <v/>
      </c>
      <c r="L2435" s="13">
        <f t="shared" si="2"/>
        <v>0</v>
      </c>
      <c r="M2435" s="14">
        <v>3500.0</v>
      </c>
      <c r="N2435" s="14">
        <f t="shared" si="3"/>
        <v>3500</v>
      </c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  <c r="Z2435" s="9"/>
      <c r="AA2435" s="9"/>
      <c r="AB2435" s="9"/>
      <c r="AC2435" s="9"/>
    </row>
    <row r="2436" ht="15.75" customHeight="1">
      <c r="A2436" s="10">
        <v>2435.0</v>
      </c>
      <c r="B2436" s="10" t="s">
        <v>15</v>
      </c>
      <c r="C2436" s="10" t="str">
        <f>VLOOKUP($E2436,'Определяем вид'!$A$2:$B$16,2,0)</f>
        <v>Услуга</v>
      </c>
      <c r="D2436" s="10" t="s">
        <v>16</v>
      </c>
      <c r="E2436" s="10" t="s">
        <v>18</v>
      </c>
      <c r="F2436" s="11">
        <v>45740.0</v>
      </c>
      <c r="G2436" s="12">
        <f t="shared" si="1"/>
        <v>3</v>
      </c>
      <c r="H2436" s="10"/>
      <c r="I2436" s="10" t="str">
        <f>IFNA(VLOOKUP($H2436,'Промокоды'!$A$2:$B$115,2,0),"")</f>
        <v/>
      </c>
      <c r="J2436" s="10" t="str">
        <f>IFNA(VLOOKUP($I2436,'Промокоды'!$E$2:$F$8,2,0),"")</f>
        <v/>
      </c>
      <c r="K2436" s="10" t="str">
        <f>IFNA(VLOOKUP($H2436,'Промокоды'!$A$2:$C$115,3,0),"")</f>
        <v/>
      </c>
      <c r="L2436" s="13">
        <f t="shared" si="2"/>
        <v>0</v>
      </c>
      <c r="M2436" s="14">
        <v>3500.0</v>
      </c>
      <c r="N2436" s="14">
        <f t="shared" si="3"/>
        <v>3500</v>
      </c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  <c r="Z2436" s="9"/>
      <c r="AA2436" s="9"/>
      <c r="AB2436" s="9"/>
      <c r="AC2436" s="9"/>
    </row>
    <row r="2437" ht="15.75" customHeight="1">
      <c r="A2437" s="10">
        <v>2436.0</v>
      </c>
      <c r="B2437" s="10" t="s">
        <v>25</v>
      </c>
      <c r="C2437" s="10" t="str">
        <f>VLOOKUP($E2437,'Определяем вид'!$A$2:$B$16,2,0)</f>
        <v>Товар</v>
      </c>
      <c r="D2437" s="10" t="s">
        <v>16</v>
      </c>
      <c r="E2437" s="10" t="s">
        <v>33</v>
      </c>
      <c r="F2437" s="11">
        <v>45740.0</v>
      </c>
      <c r="G2437" s="12">
        <f t="shared" si="1"/>
        <v>3</v>
      </c>
      <c r="H2437" s="10"/>
      <c r="I2437" s="10" t="str">
        <f>IFNA(VLOOKUP($H2437,'Промокоды'!$A$2:$B$115,2,0),"")</f>
        <v/>
      </c>
      <c r="J2437" s="10" t="str">
        <f>IFNA(VLOOKUP($I2437,'Промокоды'!$E$2:$F$8,2,0),"")</f>
        <v/>
      </c>
      <c r="K2437" s="10" t="str">
        <f>IFNA(VLOOKUP($H2437,'Промокоды'!$A$2:$C$115,3,0),"")</f>
        <v/>
      </c>
      <c r="L2437" s="13">
        <f t="shared" si="2"/>
        <v>0</v>
      </c>
      <c r="M2437" s="14">
        <v>1000.0</v>
      </c>
      <c r="N2437" s="14">
        <f t="shared" si="3"/>
        <v>1000</v>
      </c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  <c r="Z2437" s="9"/>
      <c r="AA2437" s="9"/>
      <c r="AB2437" s="9"/>
      <c r="AC2437" s="9"/>
    </row>
    <row r="2438" ht="15.75" customHeight="1">
      <c r="A2438" s="10">
        <v>2437.0</v>
      </c>
      <c r="B2438" s="10" t="s">
        <v>25</v>
      </c>
      <c r="C2438" s="10" t="str">
        <f>VLOOKUP($E2438,'Определяем вид'!$A$2:$B$16,2,0)</f>
        <v>Товар</v>
      </c>
      <c r="D2438" s="10" t="s">
        <v>16</v>
      </c>
      <c r="E2438" s="10" t="s">
        <v>30</v>
      </c>
      <c r="F2438" s="11">
        <v>45740.0</v>
      </c>
      <c r="G2438" s="12">
        <f t="shared" si="1"/>
        <v>3</v>
      </c>
      <c r="H2438" s="10"/>
      <c r="I2438" s="10" t="str">
        <f>IFNA(VLOOKUP($H2438,'Промокоды'!$A$2:$B$115,2,0),"")</f>
        <v/>
      </c>
      <c r="J2438" s="10" t="str">
        <f>IFNA(VLOOKUP($I2438,'Промокоды'!$E$2:$F$8,2,0),"")</f>
        <v/>
      </c>
      <c r="K2438" s="10" t="str">
        <f>IFNA(VLOOKUP($H2438,'Промокоды'!$A$2:$C$115,3,0),"")</f>
        <v/>
      </c>
      <c r="L2438" s="13">
        <f t="shared" si="2"/>
        <v>0</v>
      </c>
      <c r="M2438" s="14">
        <v>300.0</v>
      </c>
      <c r="N2438" s="14">
        <f t="shared" si="3"/>
        <v>300</v>
      </c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  <c r="Z2438" s="9"/>
      <c r="AA2438" s="9"/>
      <c r="AB2438" s="9"/>
      <c r="AC2438" s="9"/>
    </row>
    <row r="2439" ht="15.75" customHeight="1">
      <c r="A2439" s="10">
        <v>2438.0</v>
      </c>
      <c r="B2439" s="10" t="s">
        <v>25</v>
      </c>
      <c r="C2439" s="10" t="str">
        <f>VLOOKUP($E2439,'Определяем вид'!$A$2:$B$16,2,0)</f>
        <v>Товар</v>
      </c>
      <c r="D2439" s="10" t="s">
        <v>16</v>
      </c>
      <c r="E2439" s="10" t="s">
        <v>35</v>
      </c>
      <c r="F2439" s="11">
        <v>45740.0</v>
      </c>
      <c r="G2439" s="12">
        <f t="shared" si="1"/>
        <v>3</v>
      </c>
      <c r="H2439" s="10"/>
      <c r="I2439" s="10" t="str">
        <f>IFNA(VLOOKUP($H2439,'Промокоды'!$A$2:$B$115,2,0),"")</f>
        <v/>
      </c>
      <c r="J2439" s="10" t="str">
        <f>IFNA(VLOOKUP($I2439,'Промокоды'!$E$2:$F$8,2,0),"")</f>
        <v/>
      </c>
      <c r="K2439" s="10" t="str">
        <f>IFNA(VLOOKUP($H2439,'Промокоды'!$A$2:$C$115,3,0),"")</f>
        <v/>
      </c>
      <c r="L2439" s="13">
        <f t="shared" si="2"/>
        <v>0</v>
      </c>
      <c r="M2439" s="14">
        <v>500.0</v>
      </c>
      <c r="N2439" s="14">
        <f t="shared" si="3"/>
        <v>500</v>
      </c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  <c r="Z2439" s="9"/>
      <c r="AA2439" s="9"/>
      <c r="AB2439" s="9"/>
      <c r="AC2439" s="9"/>
    </row>
    <row r="2440" ht="15.75" customHeight="1">
      <c r="A2440" s="10">
        <v>2439.0</v>
      </c>
      <c r="B2440" s="10" t="s">
        <v>15</v>
      </c>
      <c r="C2440" s="10" t="str">
        <f>VLOOKUP($E2440,'Определяем вид'!$A$2:$B$16,2,0)</f>
        <v>Услуга</v>
      </c>
      <c r="D2440" s="10" t="s">
        <v>16</v>
      </c>
      <c r="E2440" s="10" t="s">
        <v>18</v>
      </c>
      <c r="F2440" s="11">
        <v>45740.0</v>
      </c>
      <c r="G2440" s="12">
        <f t="shared" si="1"/>
        <v>3</v>
      </c>
      <c r="H2440" s="10"/>
      <c r="I2440" s="10" t="str">
        <f>IFNA(VLOOKUP($H2440,'Промокоды'!$A$2:$B$115,2,0),"")</f>
        <v/>
      </c>
      <c r="J2440" s="10" t="str">
        <f>IFNA(VLOOKUP($I2440,'Промокоды'!$E$2:$F$8,2,0),"")</f>
        <v/>
      </c>
      <c r="K2440" s="10" t="str">
        <f>IFNA(VLOOKUP($H2440,'Промокоды'!$A$2:$C$115,3,0),"")</f>
        <v/>
      </c>
      <c r="L2440" s="13">
        <f t="shared" si="2"/>
        <v>0</v>
      </c>
      <c r="M2440" s="14">
        <v>3500.0</v>
      </c>
      <c r="N2440" s="14">
        <f t="shared" si="3"/>
        <v>3500</v>
      </c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  <c r="Z2440" s="9"/>
      <c r="AA2440" s="9"/>
      <c r="AB2440" s="9"/>
      <c r="AC2440" s="9"/>
    </row>
    <row r="2441" ht="15.75" customHeight="1">
      <c r="A2441" s="10">
        <v>2440.0</v>
      </c>
      <c r="B2441" s="10" t="s">
        <v>15</v>
      </c>
      <c r="C2441" s="10" t="str">
        <f>VLOOKUP($E2441,'Определяем вид'!$A$2:$B$16,2,0)</f>
        <v>Услуга</v>
      </c>
      <c r="D2441" s="10" t="s">
        <v>16</v>
      </c>
      <c r="E2441" s="10" t="s">
        <v>17</v>
      </c>
      <c r="F2441" s="11">
        <v>45740.0</v>
      </c>
      <c r="G2441" s="12">
        <f t="shared" si="1"/>
        <v>3</v>
      </c>
      <c r="H2441" s="10"/>
      <c r="I2441" s="10" t="str">
        <f>IFNA(VLOOKUP($H2441,'Промокоды'!$A$2:$B$115,2,0),"")</f>
        <v/>
      </c>
      <c r="J2441" s="10" t="str">
        <f>IFNA(VLOOKUP($I2441,'Промокоды'!$E$2:$F$8,2,0),"")</f>
        <v/>
      </c>
      <c r="K2441" s="10" t="str">
        <f>IFNA(VLOOKUP($H2441,'Промокоды'!$A$2:$C$115,3,0),"")</f>
        <v/>
      </c>
      <c r="L2441" s="13">
        <f t="shared" si="2"/>
        <v>0</v>
      </c>
      <c r="M2441" s="14">
        <v>4500.0</v>
      </c>
      <c r="N2441" s="14">
        <f t="shared" si="3"/>
        <v>4500</v>
      </c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  <c r="Z2441" s="9"/>
      <c r="AA2441" s="9"/>
      <c r="AB2441" s="9"/>
      <c r="AC2441" s="9"/>
    </row>
    <row r="2442" ht="15.75" customHeight="1">
      <c r="A2442" s="10">
        <v>2441.0</v>
      </c>
      <c r="B2442" s="10" t="s">
        <v>15</v>
      </c>
      <c r="C2442" s="10" t="str">
        <f>VLOOKUP($E2442,'Определяем вид'!$A$2:$B$16,2,0)</f>
        <v>Товар</v>
      </c>
      <c r="D2442" s="10" t="s">
        <v>19</v>
      </c>
      <c r="E2442" s="10" t="s">
        <v>20</v>
      </c>
      <c r="F2442" s="11">
        <v>45740.0</v>
      </c>
      <c r="G2442" s="12">
        <f t="shared" si="1"/>
        <v>3</v>
      </c>
      <c r="H2442" s="10"/>
      <c r="I2442" s="10" t="str">
        <f>IFNA(VLOOKUP($H2442,'Промокоды'!$A$2:$B$115,2,0),"")</f>
        <v/>
      </c>
      <c r="J2442" s="10" t="str">
        <f>IFNA(VLOOKUP($I2442,'Промокоды'!$E$2:$F$8,2,0),"")</f>
        <v/>
      </c>
      <c r="K2442" s="10" t="str">
        <f>IFNA(VLOOKUP($H2442,'Промокоды'!$A$2:$C$115,3,0),"")</f>
        <v/>
      </c>
      <c r="L2442" s="13">
        <f t="shared" si="2"/>
        <v>0</v>
      </c>
      <c r="M2442" s="14">
        <v>500.0</v>
      </c>
      <c r="N2442" s="14">
        <f t="shared" si="3"/>
        <v>500</v>
      </c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  <c r="Z2442" s="9"/>
      <c r="AA2442" s="9"/>
      <c r="AB2442" s="9"/>
      <c r="AC2442" s="9"/>
    </row>
    <row r="2443" ht="15.75" customHeight="1">
      <c r="A2443" s="10">
        <v>2442.0</v>
      </c>
      <c r="B2443" s="10" t="s">
        <v>15</v>
      </c>
      <c r="C2443" s="10" t="str">
        <f>VLOOKUP($E2443,'Определяем вид'!$A$2:$B$16,2,0)</f>
        <v>Услуга</v>
      </c>
      <c r="D2443" s="10" t="s">
        <v>16</v>
      </c>
      <c r="E2443" s="10" t="s">
        <v>17</v>
      </c>
      <c r="F2443" s="11">
        <v>45740.0</v>
      </c>
      <c r="G2443" s="12">
        <f t="shared" si="1"/>
        <v>3</v>
      </c>
      <c r="H2443" s="10"/>
      <c r="I2443" s="10" t="str">
        <f>IFNA(VLOOKUP($H2443,'Промокоды'!$A$2:$B$115,2,0),"")</f>
        <v/>
      </c>
      <c r="J2443" s="10" t="str">
        <f>IFNA(VLOOKUP($I2443,'Промокоды'!$E$2:$F$8,2,0),"")</f>
        <v/>
      </c>
      <c r="K2443" s="10" t="str">
        <f>IFNA(VLOOKUP($H2443,'Промокоды'!$A$2:$C$115,3,0),"")</f>
        <v/>
      </c>
      <c r="L2443" s="13">
        <f t="shared" si="2"/>
        <v>0</v>
      </c>
      <c r="M2443" s="14">
        <v>4500.0</v>
      </c>
      <c r="N2443" s="14">
        <f t="shared" si="3"/>
        <v>4500</v>
      </c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  <c r="Z2443" s="9"/>
      <c r="AA2443" s="9"/>
      <c r="AB2443" s="9"/>
      <c r="AC2443" s="9"/>
    </row>
    <row r="2444" ht="15.75" customHeight="1">
      <c r="A2444" s="10">
        <v>2443.0</v>
      </c>
      <c r="B2444" s="10" t="s">
        <v>15</v>
      </c>
      <c r="C2444" s="10" t="str">
        <f>VLOOKUP($E2444,'Определяем вид'!$A$2:$B$16,2,0)</f>
        <v>Услуга</v>
      </c>
      <c r="D2444" s="10" t="s">
        <v>16</v>
      </c>
      <c r="E2444" s="10" t="s">
        <v>17</v>
      </c>
      <c r="F2444" s="11">
        <v>45740.0</v>
      </c>
      <c r="G2444" s="12">
        <f t="shared" si="1"/>
        <v>3</v>
      </c>
      <c r="H2444" s="10"/>
      <c r="I2444" s="10" t="str">
        <f>IFNA(VLOOKUP($H2444,'Промокоды'!$A$2:$B$115,2,0),"")</f>
        <v/>
      </c>
      <c r="J2444" s="10" t="str">
        <f>IFNA(VLOOKUP($I2444,'Промокоды'!$E$2:$F$8,2,0),"")</f>
        <v/>
      </c>
      <c r="K2444" s="10" t="str">
        <f>IFNA(VLOOKUP($H2444,'Промокоды'!$A$2:$C$115,3,0),"")</f>
        <v/>
      </c>
      <c r="L2444" s="13">
        <f t="shared" si="2"/>
        <v>0</v>
      </c>
      <c r="M2444" s="14">
        <v>4500.0</v>
      </c>
      <c r="N2444" s="14">
        <f t="shared" si="3"/>
        <v>4500</v>
      </c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  <c r="Z2444" s="9"/>
      <c r="AA2444" s="9"/>
      <c r="AB2444" s="9"/>
      <c r="AC2444" s="9"/>
    </row>
    <row r="2445" ht="15.75" customHeight="1">
      <c r="A2445" s="10">
        <v>2444.0</v>
      </c>
      <c r="B2445" s="10" t="s">
        <v>15</v>
      </c>
      <c r="C2445" s="10" t="str">
        <f>VLOOKUP($E2445,'Определяем вид'!$A$2:$B$16,2,0)</f>
        <v>Услуга</v>
      </c>
      <c r="D2445" s="10" t="s">
        <v>19</v>
      </c>
      <c r="E2445" s="10" t="s">
        <v>21</v>
      </c>
      <c r="F2445" s="11">
        <v>45740.0</v>
      </c>
      <c r="G2445" s="12">
        <f t="shared" si="1"/>
        <v>3</v>
      </c>
      <c r="H2445" s="10"/>
      <c r="I2445" s="10" t="str">
        <f>IFNA(VLOOKUP($H2445,'Промокоды'!$A$2:$B$115,2,0),"")</f>
        <v/>
      </c>
      <c r="J2445" s="10" t="str">
        <f>IFNA(VLOOKUP($I2445,'Промокоды'!$E$2:$F$8,2,0),"")</f>
        <v/>
      </c>
      <c r="K2445" s="10" t="str">
        <f>IFNA(VLOOKUP($H2445,'Промокоды'!$A$2:$C$115,3,0),"")</f>
        <v/>
      </c>
      <c r="L2445" s="13">
        <f t="shared" si="2"/>
        <v>0</v>
      </c>
      <c r="M2445" s="14">
        <v>5500.0</v>
      </c>
      <c r="N2445" s="14">
        <f t="shared" si="3"/>
        <v>5500</v>
      </c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  <c r="Z2445" s="9"/>
      <c r="AA2445" s="9"/>
      <c r="AB2445" s="9"/>
      <c r="AC2445" s="9"/>
    </row>
    <row r="2446" ht="15.75" customHeight="1">
      <c r="A2446" s="10">
        <v>2445.0</v>
      </c>
      <c r="B2446" s="10" t="s">
        <v>15</v>
      </c>
      <c r="C2446" s="10" t="str">
        <f>VLOOKUP($E2446,'Определяем вид'!$A$2:$B$16,2,0)</f>
        <v>Услуга</v>
      </c>
      <c r="D2446" s="10" t="s">
        <v>19</v>
      </c>
      <c r="E2446" s="10" t="s">
        <v>18</v>
      </c>
      <c r="F2446" s="11">
        <v>45740.0</v>
      </c>
      <c r="G2446" s="12">
        <f t="shared" si="1"/>
        <v>3</v>
      </c>
      <c r="H2446" s="10"/>
      <c r="I2446" s="10" t="str">
        <f>IFNA(VLOOKUP($H2446,'Промокоды'!$A$2:$B$115,2,0),"")</f>
        <v/>
      </c>
      <c r="J2446" s="10" t="str">
        <f>IFNA(VLOOKUP($I2446,'Промокоды'!$E$2:$F$8,2,0),"")</f>
        <v/>
      </c>
      <c r="K2446" s="10" t="str">
        <f>IFNA(VLOOKUP($H2446,'Промокоды'!$A$2:$C$115,3,0),"")</f>
        <v/>
      </c>
      <c r="L2446" s="13">
        <f t="shared" si="2"/>
        <v>0</v>
      </c>
      <c r="M2446" s="14">
        <v>3500.0</v>
      </c>
      <c r="N2446" s="14">
        <f t="shared" si="3"/>
        <v>3500</v>
      </c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  <c r="Z2446" s="9"/>
      <c r="AA2446" s="9"/>
      <c r="AB2446" s="9"/>
      <c r="AC2446" s="9"/>
    </row>
    <row r="2447" ht="15.75" customHeight="1">
      <c r="A2447" s="10">
        <v>2446.0</v>
      </c>
      <c r="B2447" s="10" t="s">
        <v>15</v>
      </c>
      <c r="C2447" s="10" t="str">
        <f>VLOOKUP($E2447,'Определяем вид'!$A$2:$B$16,2,0)</f>
        <v>Товар</v>
      </c>
      <c r="D2447" s="10" t="s">
        <v>16</v>
      </c>
      <c r="E2447" s="10" t="s">
        <v>28</v>
      </c>
      <c r="F2447" s="11">
        <v>45740.0</v>
      </c>
      <c r="G2447" s="12">
        <f t="shared" si="1"/>
        <v>3</v>
      </c>
      <c r="H2447" s="10"/>
      <c r="I2447" s="10" t="str">
        <f>IFNA(VLOOKUP($H2447,'Промокоды'!$A$2:$B$115,2,0),"")</f>
        <v/>
      </c>
      <c r="J2447" s="10" t="str">
        <f>IFNA(VLOOKUP($I2447,'Промокоды'!$E$2:$F$8,2,0),"")</f>
        <v/>
      </c>
      <c r="K2447" s="10" t="str">
        <f>IFNA(VLOOKUP($H2447,'Промокоды'!$A$2:$C$115,3,0),"")</f>
        <v/>
      </c>
      <c r="L2447" s="13">
        <f t="shared" si="2"/>
        <v>0</v>
      </c>
      <c r="M2447" s="14">
        <v>300.0</v>
      </c>
      <c r="N2447" s="14">
        <f t="shared" si="3"/>
        <v>300</v>
      </c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  <c r="Z2447" s="9"/>
      <c r="AA2447" s="9"/>
      <c r="AB2447" s="9"/>
      <c r="AC2447" s="9"/>
    </row>
    <row r="2448" ht="15.75" customHeight="1">
      <c r="A2448" s="10">
        <v>2447.0</v>
      </c>
      <c r="B2448" s="10" t="s">
        <v>15</v>
      </c>
      <c r="C2448" s="10" t="str">
        <f>VLOOKUP($E2448,'Определяем вид'!$A$2:$B$16,2,0)</f>
        <v>Товар</v>
      </c>
      <c r="D2448" s="10" t="s">
        <v>16</v>
      </c>
      <c r="E2448" s="10" t="s">
        <v>23</v>
      </c>
      <c r="F2448" s="11">
        <v>45740.0</v>
      </c>
      <c r="G2448" s="12">
        <f t="shared" si="1"/>
        <v>3</v>
      </c>
      <c r="H2448" s="10" t="s">
        <v>73</v>
      </c>
      <c r="I2448" s="10">
        <f>IFNA(VLOOKUP($H2448,'Промокоды'!$A$2:$B$115,2,0),"")</f>
        <v>6</v>
      </c>
      <c r="J2448" s="10" t="str">
        <f>IFNA(VLOOKUP($I2448,'Промокоды'!$E$2:$F$8,2,0),"")</f>
        <v>Реклама в VK</v>
      </c>
      <c r="K2448" s="10">
        <f>IFNA(VLOOKUP($H2448,'Промокоды'!$A$2:$C$115,3,0),"")</f>
        <v>0.2</v>
      </c>
      <c r="L2448" s="13">
        <f t="shared" si="2"/>
        <v>200</v>
      </c>
      <c r="M2448" s="14">
        <v>1000.0</v>
      </c>
      <c r="N2448" s="14">
        <f t="shared" si="3"/>
        <v>800</v>
      </c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  <c r="Z2448" s="9"/>
      <c r="AA2448" s="9"/>
      <c r="AB2448" s="9"/>
      <c r="AC2448" s="9"/>
    </row>
    <row r="2449" ht="15.75" customHeight="1">
      <c r="A2449" s="10">
        <v>2448.0</v>
      </c>
      <c r="B2449" s="10" t="s">
        <v>15</v>
      </c>
      <c r="C2449" s="10" t="str">
        <f>VLOOKUP($E2449,'Определяем вид'!$A$2:$B$16,2,0)</f>
        <v>Товар</v>
      </c>
      <c r="D2449" s="10" t="s">
        <v>16</v>
      </c>
      <c r="E2449" s="10" t="s">
        <v>28</v>
      </c>
      <c r="F2449" s="11">
        <v>45740.0</v>
      </c>
      <c r="G2449" s="12">
        <f t="shared" si="1"/>
        <v>3</v>
      </c>
      <c r="H2449" s="10"/>
      <c r="I2449" s="10" t="str">
        <f>IFNA(VLOOKUP($H2449,'Промокоды'!$A$2:$B$115,2,0),"")</f>
        <v/>
      </c>
      <c r="J2449" s="10" t="str">
        <f>IFNA(VLOOKUP($I2449,'Промокоды'!$E$2:$F$8,2,0),"")</f>
        <v/>
      </c>
      <c r="K2449" s="10" t="str">
        <f>IFNA(VLOOKUP($H2449,'Промокоды'!$A$2:$C$115,3,0),"")</f>
        <v/>
      </c>
      <c r="L2449" s="13">
        <f t="shared" si="2"/>
        <v>0</v>
      </c>
      <c r="M2449" s="14">
        <v>300.0</v>
      </c>
      <c r="N2449" s="14">
        <f t="shared" si="3"/>
        <v>300</v>
      </c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  <c r="Z2449" s="9"/>
      <c r="AA2449" s="9"/>
      <c r="AB2449" s="9"/>
      <c r="AC2449" s="9"/>
    </row>
    <row r="2450" ht="15.75" customHeight="1">
      <c r="A2450" s="10">
        <v>2449.0</v>
      </c>
      <c r="B2450" s="10" t="s">
        <v>15</v>
      </c>
      <c r="C2450" s="10" t="str">
        <f>VLOOKUP($E2450,'Определяем вид'!$A$2:$B$16,2,0)</f>
        <v>Услуга</v>
      </c>
      <c r="D2450" s="10" t="s">
        <v>16</v>
      </c>
      <c r="E2450" s="10" t="s">
        <v>21</v>
      </c>
      <c r="F2450" s="11">
        <v>45740.0</v>
      </c>
      <c r="G2450" s="12">
        <f t="shared" si="1"/>
        <v>3</v>
      </c>
      <c r="H2450" s="10"/>
      <c r="I2450" s="10" t="str">
        <f>IFNA(VLOOKUP($H2450,'Промокоды'!$A$2:$B$115,2,0),"")</f>
        <v/>
      </c>
      <c r="J2450" s="10" t="str">
        <f>IFNA(VLOOKUP($I2450,'Промокоды'!$E$2:$F$8,2,0),"")</f>
        <v/>
      </c>
      <c r="K2450" s="10" t="str">
        <f>IFNA(VLOOKUP($H2450,'Промокоды'!$A$2:$C$115,3,0),"")</f>
        <v/>
      </c>
      <c r="L2450" s="13">
        <f t="shared" si="2"/>
        <v>0</v>
      </c>
      <c r="M2450" s="14">
        <v>5500.0</v>
      </c>
      <c r="N2450" s="14">
        <f t="shared" si="3"/>
        <v>5500</v>
      </c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  <c r="Z2450" s="9"/>
      <c r="AA2450" s="9"/>
      <c r="AB2450" s="9"/>
      <c r="AC2450" s="9"/>
    </row>
    <row r="2451" ht="15.75" customHeight="1">
      <c r="A2451" s="10">
        <v>2450.0</v>
      </c>
      <c r="B2451" s="10" t="s">
        <v>15</v>
      </c>
      <c r="C2451" s="10" t="str">
        <f>VLOOKUP($E2451,'Определяем вид'!$A$2:$B$16,2,0)</f>
        <v>Товар</v>
      </c>
      <c r="D2451" s="10" t="s">
        <v>16</v>
      </c>
      <c r="E2451" s="10" t="s">
        <v>20</v>
      </c>
      <c r="F2451" s="11">
        <v>45740.0</v>
      </c>
      <c r="G2451" s="12">
        <f t="shared" si="1"/>
        <v>3</v>
      </c>
      <c r="H2451" s="10"/>
      <c r="I2451" s="10" t="str">
        <f>IFNA(VLOOKUP($H2451,'Промокоды'!$A$2:$B$115,2,0),"")</f>
        <v/>
      </c>
      <c r="J2451" s="10" t="str">
        <f>IFNA(VLOOKUP($I2451,'Промокоды'!$E$2:$F$8,2,0),"")</f>
        <v/>
      </c>
      <c r="K2451" s="10" t="str">
        <f>IFNA(VLOOKUP($H2451,'Промокоды'!$A$2:$C$115,3,0),"")</f>
        <v/>
      </c>
      <c r="L2451" s="13">
        <f t="shared" si="2"/>
        <v>0</v>
      </c>
      <c r="M2451" s="14">
        <v>500.0</v>
      </c>
      <c r="N2451" s="14">
        <f t="shared" si="3"/>
        <v>500</v>
      </c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  <c r="Z2451" s="9"/>
      <c r="AA2451" s="9"/>
      <c r="AB2451" s="9"/>
      <c r="AC2451" s="9"/>
    </row>
    <row r="2452" ht="15.75" customHeight="1">
      <c r="A2452" s="10">
        <v>2451.0</v>
      </c>
      <c r="B2452" s="10" t="s">
        <v>25</v>
      </c>
      <c r="C2452" s="10" t="str">
        <f>VLOOKUP($E2452,'Определяем вид'!$A$2:$B$16,2,0)</f>
        <v>Товар</v>
      </c>
      <c r="D2452" s="10" t="s">
        <v>16</v>
      </c>
      <c r="E2452" s="10" t="s">
        <v>33</v>
      </c>
      <c r="F2452" s="11">
        <v>45740.0</v>
      </c>
      <c r="G2452" s="12">
        <f t="shared" si="1"/>
        <v>3</v>
      </c>
      <c r="H2452" s="10"/>
      <c r="I2452" s="10" t="str">
        <f>IFNA(VLOOKUP($H2452,'Промокоды'!$A$2:$B$115,2,0),"")</f>
        <v/>
      </c>
      <c r="J2452" s="10" t="str">
        <f>IFNA(VLOOKUP($I2452,'Промокоды'!$E$2:$F$8,2,0),"")</f>
        <v/>
      </c>
      <c r="K2452" s="10" t="str">
        <f>IFNA(VLOOKUP($H2452,'Промокоды'!$A$2:$C$115,3,0),"")</f>
        <v/>
      </c>
      <c r="L2452" s="13">
        <f t="shared" si="2"/>
        <v>0</v>
      </c>
      <c r="M2452" s="14">
        <v>1000.0</v>
      </c>
      <c r="N2452" s="14">
        <f t="shared" si="3"/>
        <v>1000</v>
      </c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  <c r="Z2452" s="9"/>
      <c r="AA2452" s="9"/>
      <c r="AB2452" s="9"/>
      <c r="AC2452" s="9"/>
    </row>
    <row r="2453" ht="15.75" customHeight="1">
      <c r="A2453" s="10">
        <v>2452.0</v>
      </c>
      <c r="B2453" s="10" t="s">
        <v>15</v>
      </c>
      <c r="C2453" s="10" t="str">
        <f>VLOOKUP($E2453,'Определяем вид'!$A$2:$B$16,2,0)</f>
        <v>Товар</v>
      </c>
      <c r="D2453" s="10" t="s">
        <v>16</v>
      </c>
      <c r="E2453" s="10" t="s">
        <v>20</v>
      </c>
      <c r="F2453" s="11">
        <v>45740.0</v>
      </c>
      <c r="G2453" s="12">
        <f t="shared" si="1"/>
        <v>3</v>
      </c>
      <c r="H2453" s="10"/>
      <c r="I2453" s="10" t="str">
        <f>IFNA(VLOOKUP($H2453,'Промокоды'!$A$2:$B$115,2,0),"")</f>
        <v/>
      </c>
      <c r="J2453" s="10" t="str">
        <f>IFNA(VLOOKUP($I2453,'Промокоды'!$E$2:$F$8,2,0),"")</f>
        <v/>
      </c>
      <c r="K2453" s="10" t="str">
        <f>IFNA(VLOOKUP($H2453,'Промокоды'!$A$2:$C$115,3,0),"")</f>
        <v/>
      </c>
      <c r="L2453" s="13">
        <f t="shared" si="2"/>
        <v>0</v>
      </c>
      <c r="M2453" s="14">
        <v>500.0</v>
      </c>
      <c r="N2453" s="14">
        <f t="shared" si="3"/>
        <v>500</v>
      </c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  <c r="Z2453" s="9"/>
      <c r="AA2453" s="9"/>
      <c r="AB2453" s="9"/>
      <c r="AC2453" s="9"/>
    </row>
    <row r="2454" ht="15.75" customHeight="1">
      <c r="A2454" s="10">
        <v>2453.0</v>
      </c>
      <c r="B2454" s="10" t="s">
        <v>15</v>
      </c>
      <c r="C2454" s="10" t="str">
        <f>VLOOKUP($E2454,'Определяем вид'!$A$2:$B$16,2,0)</f>
        <v>Услуга</v>
      </c>
      <c r="D2454" s="10" t="s">
        <v>16</v>
      </c>
      <c r="E2454" s="10" t="s">
        <v>18</v>
      </c>
      <c r="F2454" s="11">
        <v>45740.0</v>
      </c>
      <c r="G2454" s="12">
        <f t="shared" si="1"/>
        <v>3</v>
      </c>
      <c r="H2454" s="10"/>
      <c r="I2454" s="10" t="str">
        <f>IFNA(VLOOKUP($H2454,'Промокоды'!$A$2:$B$115,2,0),"")</f>
        <v/>
      </c>
      <c r="J2454" s="10" t="str">
        <f>IFNA(VLOOKUP($I2454,'Промокоды'!$E$2:$F$8,2,0),"")</f>
        <v/>
      </c>
      <c r="K2454" s="10" t="str">
        <f>IFNA(VLOOKUP($H2454,'Промокоды'!$A$2:$C$115,3,0),"")</f>
        <v/>
      </c>
      <c r="L2454" s="13">
        <f t="shared" si="2"/>
        <v>0</v>
      </c>
      <c r="M2454" s="14">
        <v>3500.0</v>
      </c>
      <c r="N2454" s="14">
        <f t="shared" si="3"/>
        <v>3500</v>
      </c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  <c r="Z2454" s="9"/>
      <c r="AA2454" s="9"/>
      <c r="AB2454" s="9"/>
      <c r="AC2454" s="9"/>
    </row>
    <row r="2455" ht="15.75" customHeight="1">
      <c r="A2455" s="10">
        <v>2454.0</v>
      </c>
      <c r="B2455" s="10" t="s">
        <v>25</v>
      </c>
      <c r="C2455" s="10" t="str">
        <f>VLOOKUP($E2455,'Определяем вид'!$A$2:$B$16,2,0)</f>
        <v>Товар</v>
      </c>
      <c r="D2455" s="10" t="s">
        <v>16</v>
      </c>
      <c r="E2455" s="10" t="s">
        <v>33</v>
      </c>
      <c r="F2455" s="11">
        <v>45740.0</v>
      </c>
      <c r="G2455" s="12">
        <f t="shared" si="1"/>
        <v>3</v>
      </c>
      <c r="H2455" s="10"/>
      <c r="I2455" s="10" t="str">
        <f>IFNA(VLOOKUP($H2455,'Промокоды'!$A$2:$B$115,2,0),"")</f>
        <v/>
      </c>
      <c r="J2455" s="10" t="str">
        <f>IFNA(VLOOKUP($I2455,'Промокоды'!$E$2:$F$8,2,0),"")</f>
        <v/>
      </c>
      <c r="K2455" s="10" t="str">
        <f>IFNA(VLOOKUP($H2455,'Промокоды'!$A$2:$C$115,3,0),"")</f>
        <v/>
      </c>
      <c r="L2455" s="13">
        <f t="shared" si="2"/>
        <v>0</v>
      </c>
      <c r="M2455" s="14">
        <v>1000.0</v>
      </c>
      <c r="N2455" s="14">
        <f t="shared" si="3"/>
        <v>1000</v>
      </c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  <c r="Z2455" s="9"/>
      <c r="AA2455" s="9"/>
      <c r="AB2455" s="9"/>
      <c r="AC2455" s="9"/>
    </row>
    <row r="2456" ht="15.75" customHeight="1">
      <c r="A2456" s="10">
        <v>2455.0</v>
      </c>
      <c r="B2456" s="10" t="s">
        <v>15</v>
      </c>
      <c r="C2456" s="10" t="str">
        <f>VLOOKUP($E2456,'Определяем вид'!$A$2:$B$16,2,0)</f>
        <v>Услуга</v>
      </c>
      <c r="D2456" s="10" t="s">
        <v>16</v>
      </c>
      <c r="E2456" s="10" t="s">
        <v>21</v>
      </c>
      <c r="F2456" s="11">
        <v>45740.0</v>
      </c>
      <c r="G2456" s="12">
        <f t="shared" si="1"/>
        <v>3</v>
      </c>
      <c r="H2456" s="10"/>
      <c r="I2456" s="10" t="str">
        <f>IFNA(VLOOKUP($H2456,'Промокоды'!$A$2:$B$115,2,0),"")</f>
        <v/>
      </c>
      <c r="J2456" s="10" t="str">
        <f>IFNA(VLOOKUP($I2456,'Промокоды'!$E$2:$F$8,2,0),"")</f>
        <v/>
      </c>
      <c r="K2456" s="10" t="str">
        <f>IFNA(VLOOKUP($H2456,'Промокоды'!$A$2:$C$115,3,0),"")</f>
        <v/>
      </c>
      <c r="L2456" s="13">
        <f t="shared" si="2"/>
        <v>0</v>
      </c>
      <c r="M2456" s="14">
        <v>5500.0</v>
      </c>
      <c r="N2456" s="14">
        <f t="shared" si="3"/>
        <v>5500</v>
      </c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  <c r="Z2456" s="9"/>
      <c r="AA2456" s="9"/>
      <c r="AB2456" s="9"/>
      <c r="AC2456" s="9"/>
    </row>
    <row r="2457" ht="15.75" customHeight="1">
      <c r="A2457" s="10">
        <v>2456.0</v>
      </c>
      <c r="B2457" s="10" t="s">
        <v>15</v>
      </c>
      <c r="C2457" s="10" t="str">
        <f>VLOOKUP($E2457,'Определяем вид'!$A$2:$B$16,2,0)</f>
        <v>Услуга</v>
      </c>
      <c r="D2457" s="10" t="s">
        <v>16</v>
      </c>
      <c r="E2457" s="10" t="s">
        <v>18</v>
      </c>
      <c r="F2457" s="11">
        <v>45740.0</v>
      </c>
      <c r="G2457" s="12">
        <f t="shared" si="1"/>
        <v>3</v>
      </c>
      <c r="H2457" s="10"/>
      <c r="I2457" s="10" t="str">
        <f>IFNA(VLOOKUP($H2457,'Промокоды'!$A$2:$B$115,2,0),"")</f>
        <v/>
      </c>
      <c r="J2457" s="10" t="str">
        <f>IFNA(VLOOKUP($I2457,'Промокоды'!$E$2:$F$8,2,0),"")</f>
        <v/>
      </c>
      <c r="K2457" s="10" t="str">
        <f>IFNA(VLOOKUP($H2457,'Промокоды'!$A$2:$C$115,3,0),"")</f>
        <v/>
      </c>
      <c r="L2457" s="13">
        <f t="shared" si="2"/>
        <v>0</v>
      </c>
      <c r="M2457" s="14">
        <v>3500.0</v>
      </c>
      <c r="N2457" s="14">
        <f t="shared" si="3"/>
        <v>3500</v>
      </c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  <c r="Z2457" s="9"/>
      <c r="AA2457" s="9"/>
      <c r="AB2457" s="9"/>
      <c r="AC2457" s="9"/>
    </row>
    <row r="2458" ht="15.75" customHeight="1">
      <c r="A2458" s="10">
        <v>2457.0</v>
      </c>
      <c r="B2458" s="10" t="s">
        <v>15</v>
      </c>
      <c r="C2458" s="10" t="str">
        <f>VLOOKUP($E2458,'Определяем вид'!$A$2:$B$16,2,0)</f>
        <v>Услуга</v>
      </c>
      <c r="D2458" s="10" t="s">
        <v>16</v>
      </c>
      <c r="E2458" s="10" t="s">
        <v>17</v>
      </c>
      <c r="F2458" s="11">
        <v>45740.0</v>
      </c>
      <c r="G2458" s="12">
        <f t="shared" si="1"/>
        <v>3</v>
      </c>
      <c r="H2458" s="10"/>
      <c r="I2458" s="10" t="str">
        <f>IFNA(VLOOKUP($H2458,'Промокоды'!$A$2:$B$115,2,0),"")</f>
        <v/>
      </c>
      <c r="J2458" s="10" t="str">
        <f>IFNA(VLOOKUP($I2458,'Промокоды'!$E$2:$F$8,2,0),"")</f>
        <v/>
      </c>
      <c r="K2458" s="10" t="str">
        <f>IFNA(VLOOKUP($H2458,'Промокоды'!$A$2:$C$115,3,0),"")</f>
        <v/>
      </c>
      <c r="L2458" s="13">
        <f t="shared" si="2"/>
        <v>0</v>
      </c>
      <c r="M2458" s="14">
        <v>4500.0</v>
      </c>
      <c r="N2458" s="14">
        <f t="shared" si="3"/>
        <v>4500</v>
      </c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  <c r="Z2458" s="9"/>
      <c r="AA2458" s="9"/>
      <c r="AB2458" s="9"/>
      <c r="AC2458" s="9"/>
    </row>
    <row r="2459" ht="15.75" customHeight="1">
      <c r="A2459" s="10">
        <v>2458.0</v>
      </c>
      <c r="B2459" s="10" t="s">
        <v>25</v>
      </c>
      <c r="C2459" s="10" t="str">
        <f>VLOOKUP($E2459,'Определяем вид'!$A$2:$B$16,2,0)</f>
        <v>Товар</v>
      </c>
      <c r="D2459" s="10" t="s">
        <v>16</v>
      </c>
      <c r="E2459" s="10" t="s">
        <v>35</v>
      </c>
      <c r="F2459" s="11">
        <v>45741.0</v>
      </c>
      <c r="G2459" s="12">
        <f t="shared" si="1"/>
        <v>3</v>
      </c>
      <c r="H2459" s="10"/>
      <c r="I2459" s="10" t="str">
        <f>IFNA(VLOOKUP($H2459,'Промокоды'!$A$2:$B$115,2,0),"")</f>
        <v/>
      </c>
      <c r="J2459" s="10" t="str">
        <f>IFNA(VLOOKUP($I2459,'Промокоды'!$E$2:$F$8,2,0),"")</f>
        <v/>
      </c>
      <c r="K2459" s="10" t="str">
        <f>IFNA(VLOOKUP($H2459,'Промокоды'!$A$2:$C$115,3,0),"")</f>
        <v/>
      </c>
      <c r="L2459" s="13">
        <f t="shared" si="2"/>
        <v>0</v>
      </c>
      <c r="M2459" s="14">
        <v>500.0</v>
      </c>
      <c r="N2459" s="14">
        <f t="shared" si="3"/>
        <v>500</v>
      </c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  <c r="Z2459" s="9"/>
      <c r="AA2459" s="9"/>
      <c r="AB2459" s="9"/>
      <c r="AC2459" s="9"/>
    </row>
    <row r="2460" ht="15.75" customHeight="1">
      <c r="A2460" s="10">
        <v>2459.0</v>
      </c>
      <c r="B2460" s="10" t="s">
        <v>15</v>
      </c>
      <c r="C2460" s="10" t="str">
        <f>VLOOKUP($E2460,'Определяем вид'!$A$2:$B$16,2,0)</f>
        <v>Услуга</v>
      </c>
      <c r="D2460" s="10" t="s">
        <v>19</v>
      </c>
      <c r="E2460" s="10" t="s">
        <v>18</v>
      </c>
      <c r="F2460" s="11">
        <v>45741.0</v>
      </c>
      <c r="G2460" s="12">
        <f t="shared" si="1"/>
        <v>3</v>
      </c>
      <c r="H2460" s="10"/>
      <c r="I2460" s="10" t="str">
        <f>IFNA(VLOOKUP($H2460,'Промокоды'!$A$2:$B$115,2,0),"")</f>
        <v/>
      </c>
      <c r="J2460" s="10" t="str">
        <f>IFNA(VLOOKUP($I2460,'Промокоды'!$E$2:$F$8,2,0),"")</f>
        <v/>
      </c>
      <c r="K2460" s="10" t="str">
        <f>IFNA(VLOOKUP($H2460,'Промокоды'!$A$2:$C$115,3,0),"")</f>
        <v/>
      </c>
      <c r="L2460" s="13">
        <f t="shared" si="2"/>
        <v>0</v>
      </c>
      <c r="M2460" s="14">
        <v>3500.0</v>
      </c>
      <c r="N2460" s="14">
        <f t="shared" si="3"/>
        <v>3500</v>
      </c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  <c r="Z2460" s="9"/>
      <c r="AA2460" s="9"/>
      <c r="AB2460" s="9"/>
      <c r="AC2460" s="9"/>
    </row>
    <row r="2461" ht="15.75" customHeight="1">
      <c r="A2461" s="10">
        <v>2460.0</v>
      </c>
      <c r="B2461" s="10" t="s">
        <v>15</v>
      </c>
      <c r="C2461" s="10" t="str">
        <f>VLOOKUP($E2461,'Определяем вид'!$A$2:$B$16,2,0)</f>
        <v>Услуга</v>
      </c>
      <c r="D2461" s="10" t="s">
        <v>19</v>
      </c>
      <c r="E2461" s="10" t="s">
        <v>17</v>
      </c>
      <c r="F2461" s="11">
        <v>45741.0</v>
      </c>
      <c r="G2461" s="12">
        <f t="shared" si="1"/>
        <v>3</v>
      </c>
      <c r="H2461" s="10"/>
      <c r="I2461" s="10" t="str">
        <f>IFNA(VLOOKUP($H2461,'Промокоды'!$A$2:$B$115,2,0),"")</f>
        <v/>
      </c>
      <c r="J2461" s="10" t="str">
        <f>IFNA(VLOOKUP($I2461,'Промокоды'!$E$2:$F$8,2,0),"")</f>
        <v/>
      </c>
      <c r="K2461" s="10" t="str">
        <f>IFNA(VLOOKUP($H2461,'Промокоды'!$A$2:$C$115,3,0),"")</f>
        <v/>
      </c>
      <c r="L2461" s="13">
        <f t="shared" si="2"/>
        <v>0</v>
      </c>
      <c r="M2461" s="14">
        <v>4500.0</v>
      </c>
      <c r="N2461" s="14">
        <f t="shared" si="3"/>
        <v>4500</v>
      </c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  <c r="Z2461" s="9"/>
      <c r="AA2461" s="9"/>
      <c r="AB2461" s="9"/>
      <c r="AC2461" s="9"/>
    </row>
    <row r="2462" ht="15.75" customHeight="1">
      <c r="A2462" s="10">
        <v>2461.0</v>
      </c>
      <c r="B2462" s="10" t="s">
        <v>15</v>
      </c>
      <c r="C2462" s="10" t="str">
        <f>VLOOKUP($E2462,'Определяем вид'!$A$2:$B$16,2,0)</f>
        <v>Услуга</v>
      </c>
      <c r="D2462" s="10" t="s">
        <v>16</v>
      </c>
      <c r="E2462" s="10" t="s">
        <v>17</v>
      </c>
      <c r="F2462" s="11">
        <v>45741.0</v>
      </c>
      <c r="G2462" s="12">
        <f t="shared" si="1"/>
        <v>3</v>
      </c>
      <c r="H2462" s="10"/>
      <c r="I2462" s="10" t="str">
        <f>IFNA(VLOOKUP($H2462,'Промокоды'!$A$2:$B$115,2,0),"")</f>
        <v/>
      </c>
      <c r="J2462" s="10" t="str">
        <f>IFNA(VLOOKUP($I2462,'Промокоды'!$E$2:$F$8,2,0),"")</f>
        <v/>
      </c>
      <c r="K2462" s="10" t="str">
        <f>IFNA(VLOOKUP($H2462,'Промокоды'!$A$2:$C$115,3,0),"")</f>
        <v/>
      </c>
      <c r="L2462" s="13">
        <f t="shared" si="2"/>
        <v>0</v>
      </c>
      <c r="M2462" s="14">
        <v>4500.0</v>
      </c>
      <c r="N2462" s="14">
        <f t="shared" si="3"/>
        <v>4500</v>
      </c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  <c r="Z2462" s="9"/>
      <c r="AA2462" s="9"/>
      <c r="AB2462" s="9"/>
      <c r="AC2462" s="9"/>
    </row>
    <row r="2463" ht="15.75" customHeight="1">
      <c r="A2463" s="10">
        <v>2462.0</v>
      </c>
      <c r="B2463" s="10" t="s">
        <v>15</v>
      </c>
      <c r="C2463" s="10" t="str">
        <f>VLOOKUP($E2463,'Определяем вид'!$A$2:$B$16,2,0)</f>
        <v>Товар</v>
      </c>
      <c r="D2463" s="10" t="s">
        <v>16</v>
      </c>
      <c r="E2463" s="10" t="s">
        <v>28</v>
      </c>
      <c r="F2463" s="11">
        <v>45741.0</v>
      </c>
      <c r="G2463" s="12">
        <f t="shared" si="1"/>
        <v>3</v>
      </c>
      <c r="H2463" s="10"/>
      <c r="I2463" s="10" t="str">
        <f>IFNA(VLOOKUP($H2463,'Промокоды'!$A$2:$B$115,2,0),"")</f>
        <v/>
      </c>
      <c r="J2463" s="10" t="str">
        <f>IFNA(VLOOKUP($I2463,'Промокоды'!$E$2:$F$8,2,0),"")</f>
        <v/>
      </c>
      <c r="K2463" s="10" t="str">
        <f>IFNA(VLOOKUP($H2463,'Промокоды'!$A$2:$C$115,3,0),"")</f>
        <v/>
      </c>
      <c r="L2463" s="13">
        <f t="shared" si="2"/>
        <v>0</v>
      </c>
      <c r="M2463" s="14">
        <v>300.0</v>
      </c>
      <c r="N2463" s="14">
        <f t="shared" si="3"/>
        <v>300</v>
      </c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  <c r="Z2463" s="9"/>
      <c r="AA2463" s="9"/>
      <c r="AB2463" s="9"/>
      <c r="AC2463" s="9"/>
    </row>
    <row r="2464" ht="15.75" customHeight="1">
      <c r="A2464" s="10">
        <v>2463.0</v>
      </c>
      <c r="B2464" s="10" t="s">
        <v>15</v>
      </c>
      <c r="C2464" s="10" t="str">
        <f>VLOOKUP($E2464,'Определяем вид'!$A$2:$B$16,2,0)</f>
        <v>Услуга</v>
      </c>
      <c r="D2464" s="10" t="s">
        <v>16</v>
      </c>
      <c r="E2464" s="10" t="s">
        <v>17</v>
      </c>
      <c r="F2464" s="11">
        <v>45741.0</v>
      </c>
      <c r="G2464" s="12">
        <f t="shared" si="1"/>
        <v>3</v>
      </c>
      <c r="H2464" s="10"/>
      <c r="I2464" s="10" t="str">
        <f>IFNA(VLOOKUP($H2464,'Промокоды'!$A$2:$B$115,2,0),"")</f>
        <v/>
      </c>
      <c r="J2464" s="10" t="str">
        <f>IFNA(VLOOKUP($I2464,'Промокоды'!$E$2:$F$8,2,0),"")</f>
        <v/>
      </c>
      <c r="K2464" s="10" t="str">
        <f>IFNA(VLOOKUP($H2464,'Промокоды'!$A$2:$C$115,3,0),"")</f>
        <v/>
      </c>
      <c r="L2464" s="13">
        <f t="shared" si="2"/>
        <v>0</v>
      </c>
      <c r="M2464" s="14">
        <v>4500.0</v>
      </c>
      <c r="N2464" s="14">
        <f t="shared" si="3"/>
        <v>4500</v>
      </c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  <c r="Z2464" s="9"/>
      <c r="AA2464" s="9"/>
      <c r="AB2464" s="9"/>
      <c r="AC2464" s="9"/>
    </row>
    <row r="2465" ht="15.75" customHeight="1">
      <c r="A2465" s="10">
        <v>2464.0</v>
      </c>
      <c r="B2465" s="10" t="s">
        <v>15</v>
      </c>
      <c r="C2465" s="10" t="str">
        <f>VLOOKUP($E2465,'Определяем вид'!$A$2:$B$16,2,0)</f>
        <v>Услуга</v>
      </c>
      <c r="D2465" s="10" t="s">
        <v>16</v>
      </c>
      <c r="E2465" s="10" t="s">
        <v>17</v>
      </c>
      <c r="F2465" s="11">
        <v>45741.0</v>
      </c>
      <c r="G2465" s="12">
        <f t="shared" si="1"/>
        <v>3</v>
      </c>
      <c r="H2465" s="10"/>
      <c r="I2465" s="10" t="str">
        <f>IFNA(VLOOKUP($H2465,'Промокоды'!$A$2:$B$115,2,0),"")</f>
        <v/>
      </c>
      <c r="J2465" s="10" t="str">
        <f>IFNA(VLOOKUP($I2465,'Промокоды'!$E$2:$F$8,2,0),"")</f>
        <v/>
      </c>
      <c r="K2465" s="10" t="str">
        <f>IFNA(VLOOKUP($H2465,'Промокоды'!$A$2:$C$115,3,0),"")</f>
        <v/>
      </c>
      <c r="L2465" s="13">
        <f t="shared" si="2"/>
        <v>0</v>
      </c>
      <c r="M2465" s="14">
        <v>4500.0</v>
      </c>
      <c r="N2465" s="14">
        <f t="shared" si="3"/>
        <v>4500</v>
      </c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  <c r="Z2465" s="9"/>
      <c r="AA2465" s="9"/>
      <c r="AB2465" s="9"/>
      <c r="AC2465" s="9"/>
    </row>
    <row r="2466" ht="15.75" customHeight="1">
      <c r="A2466" s="10">
        <v>2465.0</v>
      </c>
      <c r="B2466" s="10" t="s">
        <v>15</v>
      </c>
      <c r="C2466" s="10" t="str">
        <f>VLOOKUP($E2466,'Определяем вид'!$A$2:$B$16,2,0)</f>
        <v>Услуга</v>
      </c>
      <c r="D2466" s="10" t="s">
        <v>16</v>
      </c>
      <c r="E2466" s="10" t="s">
        <v>21</v>
      </c>
      <c r="F2466" s="11">
        <v>45741.0</v>
      </c>
      <c r="G2466" s="12">
        <f t="shared" si="1"/>
        <v>3</v>
      </c>
      <c r="H2466" s="10"/>
      <c r="I2466" s="10" t="str">
        <f>IFNA(VLOOKUP($H2466,'Промокоды'!$A$2:$B$115,2,0),"")</f>
        <v/>
      </c>
      <c r="J2466" s="10" t="str">
        <f>IFNA(VLOOKUP($I2466,'Промокоды'!$E$2:$F$8,2,0),"")</f>
        <v/>
      </c>
      <c r="K2466" s="10" t="str">
        <f>IFNA(VLOOKUP($H2466,'Промокоды'!$A$2:$C$115,3,0),"")</f>
        <v/>
      </c>
      <c r="L2466" s="13">
        <f t="shared" si="2"/>
        <v>0</v>
      </c>
      <c r="M2466" s="14">
        <v>5500.0</v>
      </c>
      <c r="N2466" s="14">
        <f t="shared" si="3"/>
        <v>5500</v>
      </c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  <c r="Z2466" s="9"/>
      <c r="AA2466" s="9"/>
      <c r="AB2466" s="9"/>
      <c r="AC2466" s="9"/>
    </row>
    <row r="2467" ht="15.75" customHeight="1">
      <c r="A2467" s="10">
        <v>2466.0</v>
      </c>
      <c r="B2467" s="10" t="s">
        <v>15</v>
      </c>
      <c r="C2467" s="10" t="str">
        <f>VLOOKUP($E2467,'Определяем вид'!$A$2:$B$16,2,0)</f>
        <v>Услуга</v>
      </c>
      <c r="D2467" s="10" t="s">
        <v>19</v>
      </c>
      <c r="E2467" s="10" t="s">
        <v>21</v>
      </c>
      <c r="F2467" s="11">
        <v>45741.0</v>
      </c>
      <c r="G2467" s="12">
        <f t="shared" si="1"/>
        <v>3</v>
      </c>
      <c r="H2467" s="10"/>
      <c r="I2467" s="10" t="str">
        <f>IFNA(VLOOKUP($H2467,'Промокоды'!$A$2:$B$115,2,0),"")</f>
        <v/>
      </c>
      <c r="J2467" s="10" t="str">
        <f>IFNA(VLOOKUP($I2467,'Промокоды'!$E$2:$F$8,2,0),"")</f>
        <v/>
      </c>
      <c r="K2467" s="10" t="str">
        <f>IFNA(VLOOKUP($H2467,'Промокоды'!$A$2:$C$115,3,0),"")</f>
        <v/>
      </c>
      <c r="L2467" s="13">
        <f t="shared" si="2"/>
        <v>0</v>
      </c>
      <c r="M2467" s="14">
        <v>5500.0</v>
      </c>
      <c r="N2467" s="14">
        <f t="shared" si="3"/>
        <v>5500</v>
      </c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  <c r="Z2467" s="9"/>
      <c r="AA2467" s="9"/>
      <c r="AB2467" s="9"/>
      <c r="AC2467" s="9"/>
    </row>
    <row r="2468" ht="15.75" customHeight="1">
      <c r="A2468" s="10">
        <v>2467.0</v>
      </c>
      <c r="B2468" s="10" t="s">
        <v>15</v>
      </c>
      <c r="C2468" s="10" t="str">
        <f>VLOOKUP($E2468,'Определяем вид'!$A$2:$B$16,2,0)</f>
        <v>Услуга</v>
      </c>
      <c r="D2468" s="10" t="s">
        <v>16</v>
      </c>
      <c r="E2468" s="10" t="s">
        <v>21</v>
      </c>
      <c r="F2468" s="11">
        <v>45741.0</v>
      </c>
      <c r="G2468" s="12">
        <f t="shared" si="1"/>
        <v>3</v>
      </c>
      <c r="H2468" s="10"/>
      <c r="I2468" s="10" t="str">
        <f>IFNA(VLOOKUP($H2468,'Промокоды'!$A$2:$B$115,2,0),"")</f>
        <v/>
      </c>
      <c r="J2468" s="10" t="str">
        <f>IFNA(VLOOKUP($I2468,'Промокоды'!$E$2:$F$8,2,0),"")</f>
        <v/>
      </c>
      <c r="K2468" s="10" t="str">
        <f>IFNA(VLOOKUP($H2468,'Промокоды'!$A$2:$C$115,3,0),"")</f>
        <v/>
      </c>
      <c r="L2468" s="13">
        <f t="shared" si="2"/>
        <v>0</v>
      </c>
      <c r="M2468" s="14">
        <v>5500.0</v>
      </c>
      <c r="N2468" s="14">
        <f t="shared" si="3"/>
        <v>5500</v>
      </c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  <c r="Z2468" s="9"/>
      <c r="AA2468" s="9"/>
      <c r="AB2468" s="9"/>
      <c r="AC2468" s="9"/>
    </row>
    <row r="2469" ht="15.75" customHeight="1">
      <c r="A2469" s="10">
        <v>2468.0</v>
      </c>
      <c r="B2469" s="10" t="s">
        <v>25</v>
      </c>
      <c r="C2469" s="10" t="str">
        <f>VLOOKUP($E2469,'Определяем вид'!$A$2:$B$16,2,0)</f>
        <v>Товар</v>
      </c>
      <c r="D2469" s="10" t="s">
        <v>19</v>
      </c>
      <c r="E2469" s="10" t="s">
        <v>30</v>
      </c>
      <c r="F2469" s="11">
        <v>45741.0</v>
      </c>
      <c r="G2469" s="12">
        <f t="shared" si="1"/>
        <v>3</v>
      </c>
      <c r="H2469" s="10"/>
      <c r="I2469" s="10" t="str">
        <f>IFNA(VLOOKUP($H2469,'Промокоды'!$A$2:$B$115,2,0),"")</f>
        <v/>
      </c>
      <c r="J2469" s="10" t="str">
        <f>IFNA(VLOOKUP($I2469,'Промокоды'!$E$2:$F$8,2,0),"")</f>
        <v/>
      </c>
      <c r="K2469" s="10" t="str">
        <f>IFNA(VLOOKUP($H2469,'Промокоды'!$A$2:$C$115,3,0),"")</f>
        <v/>
      </c>
      <c r="L2469" s="13">
        <f t="shared" si="2"/>
        <v>0</v>
      </c>
      <c r="M2469" s="14">
        <v>300.0</v>
      </c>
      <c r="N2469" s="14">
        <f t="shared" si="3"/>
        <v>300</v>
      </c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  <c r="Z2469" s="9"/>
      <c r="AA2469" s="9"/>
      <c r="AB2469" s="9"/>
      <c r="AC2469" s="9"/>
    </row>
    <row r="2470" ht="15.75" customHeight="1">
      <c r="A2470" s="10">
        <v>2469.0</v>
      </c>
      <c r="B2470" s="10" t="s">
        <v>15</v>
      </c>
      <c r="C2470" s="10" t="str">
        <f>VLOOKUP($E2470,'Определяем вид'!$A$2:$B$16,2,0)</f>
        <v>Услуга</v>
      </c>
      <c r="D2470" s="10" t="s">
        <v>16</v>
      </c>
      <c r="E2470" s="10" t="s">
        <v>17</v>
      </c>
      <c r="F2470" s="11">
        <v>45741.0</v>
      </c>
      <c r="G2470" s="12">
        <f t="shared" si="1"/>
        <v>3</v>
      </c>
      <c r="H2470" s="10" t="s">
        <v>74</v>
      </c>
      <c r="I2470" s="10">
        <f>IFNA(VLOOKUP($H2470,'Промокоды'!$A$2:$B$115,2,0),"")</f>
        <v>4</v>
      </c>
      <c r="J2470" s="10" t="str">
        <f>IFNA(VLOOKUP($I2470,'Промокоды'!$E$2:$F$8,2,0),"")</f>
        <v>Посты в Telegram</v>
      </c>
      <c r="K2470" s="10">
        <f>IFNA(VLOOKUP($H2470,'Промокоды'!$A$2:$C$115,3,0),"")</f>
        <v>0.5</v>
      </c>
      <c r="L2470" s="13">
        <f t="shared" si="2"/>
        <v>2250</v>
      </c>
      <c r="M2470" s="14">
        <v>4500.0</v>
      </c>
      <c r="N2470" s="14">
        <f t="shared" si="3"/>
        <v>2250</v>
      </c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  <c r="Z2470" s="9"/>
      <c r="AA2470" s="9"/>
      <c r="AB2470" s="9"/>
      <c r="AC2470" s="9"/>
    </row>
    <row r="2471" ht="15.75" customHeight="1">
      <c r="A2471" s="10">
        <v>2470.0</v>
      </c>
      <c r="B2471" s="10" t="s">
        <v>15</v>
      </c>
      <c r="C2471" s="10" t="str">
        <f>VLOOKUP($E2471,'Определяем вид'!$A$2:$B$16,2,0)</f>
        <v>Услуга</v>
      </c>
      <c r="D2471" s="10" t="s">
        <v>16</v>
      </c>
      <c r="E2471" s="10" t="s">
        <v>17</v>
      </c>
      <c r="F2471" s="11">
        <v>45741.0</v>
      </c>
      <c r="G2471" s="12">
        <f t="shared" si="1"/>
        <v>3</v>
      </c>
      <c r="H2471" s="10"/>
      <c r="I2471" s="10" t="str">
        <f>IFNA(VLOOKUP($H2471,'Промокоды'!$A$2:$B$115,2,0),"")</f>
        <v/>
      </c>
      <c r="J2471" s="10" t="str">
        <f>IFNA(VLOOKUP($I2471,'Промокоды'!$E$2:$F$8,2,0),"")</f>
        <v/>
      </c>
      <c r="K2471" s="10" t="str">
        <f>IFNA(VLOOKUP($H2471,'Промокоды'!$A$2:$C$115,3,0),"")</f>
        <v/>
      </c>
      <c r="L2471" s="13">
        <f t="shared" si="2"/>
        <v>0</v>
      </c>
      <c r="M2471" s="14">
        <v>4500.0</v>
      </c>
      <c r="N2471" s="14">
        <f t="shared" si="3"/>
        <v>4500</v>
      </c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  <c r="Z2471" s="9"/>
      <c r="AA2471" s="9"/>
      <c r="AB2471" s="9"/>
      <c r="AC2471" s="9"/>
    </row>
    <row r="2472" ht="15.75" customHeight="1">
      <c r="A2472" s="10">
        <v>2471.0</v>
      </c>
      <c r="B2472" s="10" t="s">
        <v>15</v>
      </c>
      <c r="C2472" s="10" t="str">
        <f>VLOOKUP($E2472,'Определяем вид'!$A$2:$B$16,2,0)</f>
        <v>Услуга</v>
      </c>
      <c r="D2472" s="10" t="s">
        <v>16</v>
      </c>
      <c r="E2472" s="10" t="s">
        <v>17</v>
      </c>
      <c r="F2472" s="11">
        <v>45741.0</v>
      </c>
      <c r="G2472" s="12">
        <f t="shared" si="1"/>
        <v>3</v>
      </c>
      <c r="H2472" s="10"/>
      <c r="I2472" s="10" t="str">
        <f>IFNA(VLOOKUP($H2472,'Промокоды'!$A$2:$B$115,2,0),"")</f>
        <v/>
      </c>
      <c r="J2472" s="10" t="str">
        <f>IFNA(VLOOKUP($I2472,'Промокоды'!$E$2:$F$8,2,0),"")</f>
        <v/>
      </c>
      <c r="K2472" s="10" t="str">
        <f>IFNA(VLOOKUP($H2472,'Промокоды'!$A$2:$C$115,3,0),"")</f>
        <v/>
      </c>
      <c r="L2472" s="13">
        <f t="shared" si="2"/>
        <v>0</v>
      </c>
      <c r="M2472" s="14">
        <v>4500.0</v>
      </c>
      <c r="N2472" s="14">
        <f t="shared" si="3"/>
        <v>4500</v>
      </c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  <c r="Z2472" s="9"/>
      <c r="AA2472" s="9"/>
      <c r="AB2472" s="9"/>
      <c r="AC2472" s="9"/>
    </row>
    <row r="2473" ht="15.75" customHeight="1">
      <c r="A2473" s="10">
        <v>2472.0</v>
      </c>
      <c r="B2473" s="10" t="s">
        <v>15</v>
      </c>
      <c r="C2473" s="10" t="str">
        <f>VLOOKUP($E2473,'Определяем вид'!$A$2:$B$16,2,0)</f>
        <v>Услуга</v>
      </c>
      <c r="D2473" s="10" t="s">
        <v>16</v>
      </c>
      <c r="E2473" s="10" t="s">
        <v>18</v>
      </c>
      <c r="F2473" s="11">
        <v>45741.0</v>
      </c>
      <c r="G2473" s="12">
        <f t="shared" si="1"/>
        <v>3</v>
      </c>
      <c r="H2473" s="10"/>
      <c r="I2473" s="10" t="str">
        <f>IFNA(VLOOKUP($H2473,'Промокоды'!$A$2:$B$115,2,0),"")</f>
        <v/>
      </c>
      <c r="J2473" s="10" t="str">
        <f>IFNA(VLOOKUP($I2473,'Промокоды'!$E$2:$F$8,2,0),"")</f>
        <v/>
      </c>
      <c r="K2473" s="10" t="str">
        <f>IFNA(VLOOKUP($H2473,'Промокоды'!$A$2:$C$115,3,0),"")</f>
        <v/>
      </c>
      <c r="L2473" s="13">
        <f t="shared" si="2"/>
        <v>0</v>
      </c>
      <c r="M2473" s="14">
        <v>3500.0</v>
      </c>
      <c r="N2473" s="14">
        <f t="shared" si="3"/>
        <v>3500</v>
      </c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  <c r="Z2473" s="9"/>
      <c r="AA2473" s="9"/>
      <c r="AB2473" s="9"/>
      <c r="AC2473" s="9"/>
    </row>
    <row r="2474" ht="15.75" customHeight="1">
      <c r="A2474" s="10">
        <v>2473.0</v>
      </c>
      <c r="B2474" s="10" t="s">
        <v>15</v>
      </c>
      <c r="C2474" s="10" t="str">
        <f>VLOOKUP($E2474,'Определяем вид'!$A$2:$B$16,2,0)</f>
        <v>Услуга</v>
      </c>
      <c r="D2474" s="10" t="s">
        <v>19</v>
      </c>
      <c r="E2474" s="10" t="s">
        <v>21</v>
      </c>
      <c r="F2474" s="11">
        <v>45741.0</v>
      </c>
      <c r="G2474" s="12">
        <f t="shared" si="1"/>
        <v>3</v>
      </c>
      <c r="H2474" s="10"/>
      <c r="I2474" s="10" t="str">
        <f>IFNA(VLOOKUP($H2474,'Промокоды'!$A$2:$B$115,2,0),"")</f>
        <v/>
      </c>
      <c r="J2474" s="10" t="str">
        <f>IFNA(VLOOKUP($I2474,'Промокоды'!$E$2:$F$8,2,0),"")</f>
        <v/>
      </c>
      <c r="K2474" s="10" t="str">
        <f>IFNA(VLOOKUP($H2474,'Промокоды'!$A$2:$C$115,3,0),"")</f>
        <v/>
      </c>
      <c r="L2474" s="13">
        <f t="shared" si="2"/>
        <v>0</v>
      </c>
      <c r="M2474" s="14">
        <v>5500.0</v>
      </c>
      <c r="N2474" s="14">
        <f t="shared" si="3"/>
        <v>5500</v>
      </c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  <c r="Z2474" s="9"/>
      <c r="AA2474" s="9"/>
      <c r="AB2474" s="9"/>
      <c r="AC2474" s="9"/>
    </row>
    <row r="2475" ht="15.75" customHeight="1">
      <c r="A2475" s="10">
        <v>2474.0</v>
      </c>
      <c r="B2475" s="10" t="s">
        <v>15</v>
      </c>
      <c r="C2475" s="10" t="str">
        <f>VLOOKUP($E2475,'Определяем вид'!$A$2:$B$16,2,0)</f>
        <v>Услуга</v>
      </c>
      <c r="D2475" s="10" t="s">
        <v>19</v>
      </c>
      <c r="E2475" s="10" t="s">
        <v>21</v>
      </c>
      <c r="F2475" s="11">
        <v>45741.0</v>
      </c>
      <c r="G2475" s="12">
        <f t="shared" si="1"/>
        <v>3</v>
      </c>
      <c r="H2475" s="10"/>
      <c r="I2475" s="10" t="str">
        <f>IFNA(VLOOKUP($H2475,'Промокоды'!$A$2:$B$115,2,0),"")</f>
        <v/>
      </c>
      <c r="J2475" s="10" t="str">
        <f>IFNA(VLOOKUP($I2475,'Промокоды'!$E$2:$F$8,2,0),"")</f>
        <v/>
      </c>
      <c r="K2475" s="10" t="str">
        <f>IFNA(VLOOKUP($H2475,'Промокоды'!$A$2:$C$115,3,0),"")</f>
        <v/>
      </c>
      <c r="L2475" s="13">
        <f t="shared" si="2"/>
        <v>0</v>
      </c>
      <c r="M2475" s="14">
        <v>5500.0</v>
      </c>
      <c r="N2475" s="14">
        <f t="shared" si="3"/>
        <v>5500</v>
      </c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  <c r="Z2475" s="9"/>
      <c r="AA2475" s="9"/>
      <c r="AB2475" s="9"/>
      <c r="AC2475" s="9"/>
    </row>
    <row r="2476" ht="15.75" customHeight="1">
      <c r="A2476" s="10">
        <v>2475.0</v>
      </c>
      <c r="B2476" s="10" t="s">
        <v>15</v>
      </c>
      <c r="C2476" s="10" t="str">
        <f>VLOOKUP($E2476,'Определяем вид'!$A$2:$B$16,2,0)</f>
        <v>Услуга</v>
      </c>
      <c r="D2476" s="10" t="s">
        <v>16</v>
      </c>
      <c r="E2476" s="10" t="s">
        <v>18</v>
      </c>
      <c r="F2476" s="11">
        <v>45741.0</v>
      </c>
      <c r="G2476" s="12">
        <f t="shared" si="1"/>
        <v>3</v>
      </c>
      <c r="H2476" s="10"/>
      <c r="I2476" s="10" t="str">
        <f>IFNA(VLOOKUP($H2476,'Промокоды'!$A$2:$B$115,2,0),"")</f>
        <v/>
      </c>
      <c r="J2476" s="10" t="str">
        <f>IFNA(VLOOKUP($I2476,'Промокоды'!$E$2:$F$8,2,0),"")</f>
        <v/>
      </c>
      <c r="K2476" s="10" t="str">
        <f>IFNA(VLOOKUP($H2476,'Промокоды'!$A$2:$C$115,3,0),"")</f>
        <v/>
      </c>
      <c r="L2476" s="13">
        <f t="shared" si="2"/>
        <v>0</v>
      </c>
      <c r="M2476" s="14">
        <v>3500.0</v>
      </c>
      <c r="N2476" s="14">
        <f t="shared" si="3"/>
        <v>3500</v>
      </c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  <c r="Z2476" s="9"/>
      <c r="AA2476" s="9"/>
      <c r="AB2476" s="9"/>
      <c r="AC2476" s="9"/>
    </row>
    <row r="2477" ht="15.75" customHeight="1">
      <c r="A2477" s="10">
        <v>2476.0</v>
      </c>
      <c r="B2477" s="10" t="s">
        <v>15</v>
      </c>
      <c r="C2477" s="10" t="str">
        <f>VLOOKUP($E2477,'Определяем вид'!$A$2:$B$16,2,0)</f>
        <v>Услуга</v>
      </c>
      <c r="D2477" s="10" t="s">
        <v>16</v>
      </c>
      <c r="E2477" s="10" t="s">
        <v>18</v>
      </c>
      <c r="F2477" s="11">
        <v>45741.0</v>
      </c>
      <c r="G2477" s="12">
        <f t="shared" si="1"/>
        <v>3</v>
      </c>
      <c r="H2477" s="10"/>
      <c r="I2477" s="10" t="str">
        <f>IFNA(VLOOKUP($H2477,'Промокоды'!$A$2:$B$115,2,0),"")</f>
        <v/>
      </c>
      <c r="J2477" s="10" t="str">
        <f>IFNA(VLOOKUP($I2477,'Промокоды'!$E$2:$F$8,2,0),"")</f>
        <v/>
      </c>
      <c r="K2477" s="10" t="str">
        <f>IFNA(VLOOKUP($H2477,'Промокоды'!$A$2:$C$115,3,0),"")</f>
        <v/>
      </c>
      <c r="L2477" s="13">
        <f t="shared" si="2"/>
        <v>0</v>
      </c>
      <c r="M2477" s="14">
        <v>3500.0</v>
      </c>
      <c r="N2477" s="14">
        <f t="shared" si="3"/>
        <v>3500</v>
      </c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  <c r="Z2477" s="9"/>
      <c r="AA2477" s="9"/>
      <c r="AB2477" s="9"/>
      <c r="AC2477" s="9"/>
    </row>
    <row r="2478" ht="15.75" customHeight="1">
      <c r="A2478" s="10">
        <v>2477.0</v>
      </c>
      <c r="B2478" s="10" t="s">
        <v>15</v>
      </c>
      <c r="C2478" s="10" t="str">
        <f>VLOOKUP($E2478,'Определяем вид'!$A$2:$B$16,2,0)</f>
        <v>Услуга</v>
      </c>
      <c r="D2478" s="10" t="s">
        <v>16</v>
      </c>
      <c r="E2478" s="10" t="s">
        <v>18</v>
      </c>
      <c r="F2478" s="11">
        <v>45741.0</v>
      </c>
      <c r="G2478" s="12">
        <f t="shared" si="1"/>
        <v>3</v>
      </c>
      <c r="H2478" s="10"/>
      <c r="I2478" s="10" t="str">
        <f>IFNA(VLOOKUP($H2478,'Промокоды'!$A$2:$B$115,2,0),"")</f>
        <v/>
      </c>
      <c r="J2478" s="10" t="str">
        <f>IFNA(VLOOKUP($I2478,'Промокоды'!$E$2:$F$8,2,0),"")</f>
        <v/>
      </c>
      <c r="K2478" s="10" t="str">
        <f>IFNA(VLOOKUP($H2478,'Промокоды'!$A$2:$C$115,3,0),"")</f>
        <v/>
      </c>
      <c r="L2478" s="13">
        <f t="shared" si="2"/>
        <v>0</v>
      </c>
      <c r="M2478" s="14">
        <v>3500.0</v>
      </c>
      <c r="N2478" s="14">
        <f t="shared" si="3"/>
        <v>3500</v>
      </c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  <c r="Z2478" s="9"/>
      <c r="AA2478" s="9"/>
      <c r="AB2478" s="9"/>
      <c r="AC2478" s="9"/>
    </row>
    <row r="2479" ht="15.75" customHeight="1">
      <c r="A2479" s="10">
        <v>2478.0</v>
      </c>
      <c r="B2479" s="10" t="s">
        <v>15</v>
      </c>
      <c r="C2479" s="10" t="str">
        <f>VLOOKUP($E2479,'Определяем вид'!$A$2:$B$16,2,0)</f>
        <v>Услуга</v>
      </c>
      <c r="D2479" s="10" t="s">
        <v>16</v>
      </c>
      <c r="E2479" s="10" t="s">
        <v>17</v>
      </c>
      <c r="F2479" s="11">
        <v>45741.0</v>
      </c>
      <c r="G2479" s="12">
        <f t="shared" si="1"/>
        <v>3</v>
      </c>
      <c r="H2479" s="10"/>
      <c r="I2479" s="10" t="str">
        <f>IFNA(VLOOKUP($H2479,'Промокоды'!$A$2:$B$115,2,0),"")</f>
        <v/>
      </c>
      <c r="J2479" s="10" t="str">
        <f>IFNA(VLOOKUP($I2479,'Промокоды'!$E$2:$F$8,2,0),"")</f>
        <v/>
      </c>
      <c r="K2479" s="10" t="str">
        <f>IFNA(VLOOKUP($H2479,'Промокоды'!$A$2:$C$115,3,0),"")</f>
        <v/>
      </c>
      <c r="L2479" s="13">
        <f t="shared" si="2"/>
        <v>0</v>
      </c>
      <c r="M2479" s="14">
        <v>4500.0</v>
      </c>
      <c r="N2479" s="14">
        <f t="shared" si="3"/>
        <v>4500</v>
      </c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  <c r="Z2479" s="9"/>
      <c r="AA2479" s="9"/>
      <c r="AB2479" s="9"/>
      <c r="AC2479" s="9"/>
    </row>
    <row r="2480" ht="15.75" customHeight="1">
      <c r="A2480" s="10">
        <v>2479.0</v>
      </c>
      <c r="B2480" s="10" t="s">
        <v>15</v>
      </c>
      <c r="C2480" s="10" t="str">
        <f>VLOOKUP($E2480,'Определяем вид'!$A$2:$B$16,2,0)</f>
        <v>Товар</v>
      </c>
      <c r="D2480" s="10" t="s">
        <v>19</v>
      </c>
      <c r="E2480" s="10" t="s">
        <v>28</v>
      </c>
      <c r="F2480" s="11">
        <v>45741.0</v>
      </c>
      <c r="G2480" s="12">
        <f t="shared" si="1"/>
        <v>3</v>
      </c>
      <c r="H2480" s="10"/>
      <c r="I2480" s="10" t="str">
        <f>IFNA(VLOOKUP($H2480,'Промокоды'!$A$2:$B$115,2,0),"")</f>
        <v/>
      </c>
      <c r="J2480" s="10" t="str">
        <f>IFNA(VLOOKUP($I2480,'Промокоды'!$E$2:$F$8,2,0),"")</f>
        <v/>
      </c>
      <c r="K2480" s="10" t="str">
        <f>IFNA(VLOOKUP($H2480,'Промокоды'!$A$2:$C$115,3,0),"")</f>
        <v/>
      </c>
      <c r="L2480" s="13">
        <f t="shared" si="2"/>
        <v>0</v>
      </c>
      <c r="M2480" s="14">
        <v>300.0</v>
      </c>
      <c r="N2480" s="14">
        <f t="shared" si="3"/>
        <v>300</v>
      </c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  <c r="Z2480" s="9"/>
      <c r="AA2480" s="9"/>
      <c r="AB2480" s="9"/>
      <c r="AC2480" s="9"/>
    </row>
    <row r="2481" ht="15.75" customHeight="1">
      <c r="A2481" s="10">
        <v>2480.0</v>
      </c>
      <c r="B2481" s="10" t="s">
        <v>15</v>
      </c>
      <c r="C2481" s="10" t="str">
        <f>VLOOKUP($E2481,'Определяем вид'!$A$2:$B$16,2,0)</f>
        <v>Услуга</v>
      </c>
      <c r="D2481" s="10" t="s">
        <v>16</v>
      </c>
      <c r="E2481" s="10" t="s">
        <v>18</v>
      </c>
      <c r="F2481" s="11">
        <v>45741.0</v>
      </c>
      <c r="G2481" s="12">
        <f t="shared" si="1"/>
        <v>3</v>
      </c>
      <c r="H2481" s="10"/>
      <c r="I2481" s="10" t="str">
        <f>IFNA(VLOOKUP($H2481,'Промокоды'!$A$2:$B$115,2,0),"")</f>
        <v/>
      </c>
      <c r="J2481" s="10" t="str">
        <f>IFNA(VLOOKUP($I2481,'Промокоды'!$E$2:$F$8,2,0),"")</f>
        <v/>
      </c>
      <c r="K2481" s="10" t="str">
        <f>IFNA(VLOOKUP($H2481,'Промокоды'!$A$2:$C$115,3,0),"")</f>
        <v/>
      </c>
      <c r="L2481" s="13">
        <f t="shared" si="2"/>
        <v>0</v>
      </c>
      <c r="M2481" s="14">
        <v>3500.0</v>
      </c>
      <c r="N2481" s="14">
        <f t="shared" si="3"/>
        <v>3500</v>
      </c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  <c r="Z2481" s="9"/>
      <c r="AA2481" s="9"/>
      <c r="AB2481" s="9"/>
      <c r="AC2481" s="9"/>
    </row>
    <row r="2482" ht="15.75" customHeight="1">
      <c r="A2482" s="10">
        <v>2481.0</v>
      </c>
      <c r="B2482" s="10" t="s">
        <v>15</v>
      </c>
      <c r="C2482" s="10" t="str">
        <f>VLOOKUP($E2482,'Определяем вид'!$A$2:$B$16,2,0)</f>
        <v>Товар</v>
      </c>
      <c r="D2482" s="10" t="s">
        <v>16</v>
      </c>
      <c r="E2482" s="10" t="s">
        <v>23</v>
      </c>
      <c r="F2482" s="11">
        <v>45741.0</v>
      </c>
      <c r="G2482" s="12">
        <f t="shared" si="1"/>
        <v>3</v>
      </c>
      <c r="H2482" s="10"/>
      <c r="I2482" s="10" t="str">
        <f>IFNA(VLOOKUP($H2482,'Промокоды'!$A$2:$B$115,2,0),"")</f>
        <v/>
      </c>
      <c r="J2482" s="10" t="str">
        <f>IFNA(VLOOKUP($I2482,'Промокоды'!$E$2:$F$8,2,0),"")</f>
        <v/>
      </c>
      <c r="K2482" s="10" t="str">
        <f>IFNA(VLOOKUP($H2482,'Промокоды'!$A$2:$C$115,3,0),"")</f>
        <v/>
      </c>
      <c r="L2482" s="13">
        <f t="shared" si="2"/>
        <v>0</v>
      </c>
      <c r="M2482" s="14">
        <v>1000.0</v>
      </c>
      <c r="N2482" s="14">
        <f t="shared" si="3"/>
        <v>1000</v>
      </c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  <c r="Z2482" s="9"/>
      <c r="AA2482" s="9"/>
      <c r="AB2482" s="9"/>
      <c r="AC2482" s="9"/>
    </row>
    <row r="2483" ht="15.75" customHeight="1">
      <c r="A2483" s="10">
        <v>2482.0</v>
      </c>
      <c r="B2483" s="10" t="s">
        <v>15</v>
      </c>
      <c r="C2483" s="10" t="str">
        <f>VLOOKUP($E2483,'Определяем вид'!$A$2:$B$16,2,0)</f>
        <v>Услуга</v>
      </c>
      <c r="D2483" s="10" t="s">
        <v>16</v>
      </c>
      <c r="E2483" s="10" t="s">
        <v>17</v>
      </c>
      <c r="F2483" s="11">
        <v>45741.0</v>
      </c>
      <c r="G2483" s="12">
        <f t="shared" si="1"/>
        <v>3</v>
      </c>
      <c r="H2483" s="10"/>
      <c r="I2483" s="10" t="str">
        <f>IFNA(VLOOKUP($H2483,'Промокоды'!$A$2:$B$115,2,0),"")</f>
        <v/>
      </c>
      <c r="J2483" s="10" t="str">
        <f>IFNA(VLOOKUP($I2483,'Промокоды'!$E$2:$F$8,2,0),"")</f>
        <v/>
      </c>
      <c r="K2483" s="10" t="str">
        <f>IFNA(VLOOKUP($H2483,'Промокоды'!$A$2:$C$115,3,0),"")</f>
        <v/>
      </c>
      <c r="L2483" s="13">
        <f t="shared" si="2"/>
        <v>0</v>
      </c>
      <c r="M2483" s="14">
        <v>4500.0</v>
      </c>
      <c r="N2483" s="14">
        <f t="shared" si="3"/>
        <v>4500</v>
      </c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  <c r="Z2483" s="9"/>
      <c r="AA2483" s="9"/>
      <c r="AB2483" s="9"/>
      <c r="AC2483" s="9"/>
    </row>
    <row r="2484" ht="15.75" customHeight="1">
      <c r="A2484" s="10">
        <v>2483.0</v>
      </c>
      <c r="B2484" s="10" t="s">
        <v>15</v>
      </c>
      <c r="C2484" s="10" t="str">
        <f>VLOOKUP($E2484,'Определяем вид'!$A$2:$B$16,2,0)</f>
        <v>Услуга</v>
      </c>
      <c r="D2484" s="10" t="s">
        <v>16</v>
      </c>
      <c r="E2484" s="10" t="s">
        <v>21</v>
      </c>
      <c r="F2484" s="11">
        <v>45741.0</v>
      </c>
      <c r="G2484" s="12">
        <f t="shared" si="1"/>
        <v>3</v>
      </c>
      <c r="H2484" s="10"/>
      <c r="I2484" s="10" t="str">
        <f>IFNA(VLOOKUP($H2484,'Промокоды'!$A$2:$B$115,2,0),"")</f>
        <v/>
      </c>
      <c r="J2484" s="10" t="str">
        <f>IFNA(VLOOKUP($I2484,'Промокоды'!$E$2:$F$8,2,0),"")</f>
        <v/>
      </c>
      <c r="K2484" s="10" t="str">
        <f>IFNA(VLOOKUP($H2484,'Промокоды'!$A$2:$C$115,3,0),"")</f>
        <v/>
      </c>
      <c r="L2484" s="13">
        <f t="shared" si="2"/>
        <v>0</v>
      </c>
      <c r="M2484" s="14">
        <v>5500.0</v>
      </c>
      <c r="N2484" s="14">
        <f t="shared" si="3"/>
        <v>5500</v>
      </c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  <c r="Z2484" s="9"/>
      <c r="AA2484" s="9"/>
      <c r="AB2484" s="9"/>
      <c r="AC2484" s="9"/>
    </row>
    <row r="2485" ht="15.75" customHeight="1">
      <c r="A2485" s="10">
        <v>2484.0</v>
      </c>
      <c r="B2485" s="10" t="s">
        <v>15</v>
      </c>
      <c r="C2485" s="10" t="str">
        <f>VLOOKUP($E2485,'Определяем вид'!$A$2:$B$16,2,0)</f>
        <v>Услуга</v>
      </c>
      <c r="D2485" s="10" t="s">
        <v>16</v>
      </c>
      <c r="E2485" s="10" t="s">
        <v>17</v>
      </c>
      <c r="F2485" s="11">
        <v>45741.0</v>
      </c>
      <c r="G2485" s="12">
        <f t="shared" si="1"/>
        <v>3</v>
      </c>
      <c r="H2485" s="10"/>
      <c r="I2485" s="10" t="str">
        <f>IFNA(VLOOKUP($H2485,'Промокоды'!$A$2:$B$115,2,0),"")</f>
        <v/>
      </c>
      <c r="J2485" s="10" t="str">
        <f>IFNA(VLOOKUP($I2485,'Промокоды'!$E$2:$F$8,2,0),"")</f>
        <v/>
      </c>
      <c r="K2485" s="10" t="str">
        <f>IFNA(VLOOKUP($H2485,'Промокоды'!$A$2:$C$115,3,0),"")</f>
        <v/>
      </c>
      <c r="L2485" s="13">
        <f t="shared" si="2"/>
        <v>0</v>
      </c>
      <c r="M2485" s="14">
        <v>4500.0</v>
      </c>
      <c r="N2485" s="14">
        <f t="shared" si="3"/>
        <v>4500</v>
      </c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  <c r="Z2485" s="9"/>
      <c r="AA2485" s="9"/>
      <c r="AB2485" s="9"/>
      <c r="AC2485" s="9"/>
    </row>
    <row r="2486" ht="15.75" customHeight="1">
      <c r="A2486" s="10">
        <v>2485.0</v>
      </c>
      <c r="B2486" s="10" t="s">
        <v>25</v>
      </c>
      <c r="C2486" s="10" t="str">
        <f>VLOOKUP($E2486,'Определяем вид'!$A$2:$B$16,2,0)</f>
        <v>Услуга</v>
      </c>
      <c r="D2486" s="10" t="s">
        <v>16</v>
      </c>
      <c r="E2486" s="10" t="s">
        <v>42</v>
      </c>
      <c r="F2486" s="11">
        <v>45741.0</v>
      </c>
      <c r="G2486" s="12">
        <f t="shared" si="1"/>
        <v>3</v>
      </c>
      <c r="H2486" s="10"/>
      <c r="I2486" s="10" t="str">
        <f>IFNA(VLOOKUP($H2486,'Промокоды'!$A$2:$B$115,2,0),"")</f>
        <v/>
      </c>
      <c r="J2486" s="10" t="str">
        <f>IFNA(VLOOKUP($I2486,'Промокоды'!$E$2:$F$8,2,0),"")</f>
        <v/>
      </c>
      <c r="K2486" s="10" t="str">
        <f>IFNA(VLOOKUP($H2486,'Промокоды'!$A$2:$C$115,3,0),"")</f>
        <v/>
      </c>
      <c r="L2486" s="13">
        <f t="shared" si="2"/>
        <v>0</v>
      </c>
      <c r="M2486" s="14">
        <v>82500.0</v>
      </c>
      <c r="N2486" s="14">
        <f t="shared" si="3"/>
        <v>82500</v>
      </c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  <c r="Z2486" s="9"/>
      <c r="AA2486" s="9"/>
      <c r="AB2486" s="9"/>
      <c r="AC2486" s="9"/>
    </row>
    <row r="2487" ht="15.75" customHeight="1">
      <c r="A2487" s="10">
        <v>2486.0</v>
      </c>
      <c r="B2487" s="10" t="s">
        <v>25</v>
      </c>
      <c r="C2487" s="10" t="str">
        <f>VLOOKUP($E2487,'Определяем вид'!$A$2:$B$16,2,0)</f>
        <v>Услуга</v>
      </c>
      <c r="D2487" s="10" t="s">
        <v>16</v>
      </c>
      <c r="E2487" s="10" t="s">
        <v>42</v>
      </c>
      <c r="F2487" s="11">
        <v>45741.0</v>
      </c>
      <c r="G2487" s="12">
        <f t="shared" si="1"/>
        <v>3</v>
      </c>
      <c r="H2487" s="10"/>
      <c r="I2487" s="10" t="str">
        <f>IFNA(VLOOKUP($H2487,'Промокоды'!$A$2:$B$115,2,0),"")</f>
        <v/>
      </c>
      <c r="J2487" s="10" t="str">
        <f>IFNA(VLOOKUP($I2487,'Промокоды'!$E$2:$F$8,2,0),"")</f>
        <v/>
      </c>
      <c r="K2487" s="10" t="str">
        <f>IFNA(VLOOKUP($H2487,'Промокоды'!$A$2:$C$115,3,0),"")</f>
        <v/>
      </c>
      <c r="L2487" s="13">
        <f t="shared" si="2"/>
        <v>0</v>
      </c>
      <c r="M2487" s="14">
        <v>82500.0</v>
      </c>
      <c r="N2487" s="14">
        <f t="shared" si="3"/>
        <v>82500</v>
      </c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  <c r="Z2487" s="9"/>
      <c r="AA2487" s="9"/>
      <c r="AB2487" s="9"/>
      <c r="AC2487" s="9"/>
    </row>
    <row r="2488" ht="15.75" customHeight="1">
      <c r="A2488" s="10">
        <v>2487.0</v>
      </c>
      <c r="B2488" s="10" t="s">
        <v>25</v>
      </c>
      <c r="C2488" s="10" t="str">
        <f>VLOOKUP($E2488,'Определяем вид'!$A$2:$B$16,2,0)</f>
        <v>Услуга</v>
      </c>
      <c r="D2488" s="10" t="s">
        <v>16</v>
      </c>
      <c r="E2488" s="10" t="s">
        <v>42</v>
      </c>
      <c r="F2488" s="11">
        <v>45741.0</v>
      </c>
      <c r="G2488" s="12">
        <f t="shared" si="1"/>
        <v>3</v>
      </c>
      <c r="H2488" s="10"/>
      <c r="I2488" s="10" t="str">
        <f>IFNA(VLOOKUP($H2488,'Промокоды'!$A$2:$B$115,2,0),"")</f>
        <v/>
      </c>
      <c r="J2488" s="10" t="str">
        <f>IFNA(VLOOKUP($I2488,'Промокоды'!$E$2:$F$8,2,0),"")</f>
        <v/>
      </c>
      <c r="K2488" s="10" t="str">
        <f>IFNA(VLOOKUP($H2488,'Промокоды'!$A$2:$C$115,3,0),"")</f>
        <v/>
      </c>
      <c r="L2488" s="13">
        <f t="shared" si="2"/>
        <v>0</v>
      </c>
      <c r="M2488" s="14">
        <v>82500.0</v>
      </c>
      <c r="N2488" s="14">
        <f t="shared" si="3"/>
        <v>82500</v>
      </c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  <c r="Z2488" s="9"/>
      <c r="AA2488" s="9"/>
      <c r="AB2488" s="9"/>
      <c r="AC2488" s="9"/>
    </row>
    <row r="2489" ht="15.75" customHeight="1">
      <c r="A2489" s="10">
        <v>2488.0</v>
      </c>
      <c r="B2489" s="10" t="s">
        <v>25</v>
      </c>
      <c r="C2489" s="10" t="str">
        <f>VLOOKUP($E2489,'Определяем вид'!$A$2:$B$16,2,0)</f>
        <v>Услуга</v>
      </c>
      <c r="D2489" s="10" t="s">
        <v>16</v>
      </c>
      <c r="E2489" s="10" t="s">
        <v>42</v>
      </c>
      <c r="F2489" s="11">
        <v>45742.0</v>
      </c>
      <c r="G2489" s="12">
        <f t="shared" si="1"/>
        <v>3</v>
      </c>
      <c r="H2489" s="10"/>
      <c r="I2489" s="10" t="str">
        <f>IFNA(VLOOKUP($H2489,'Промокоды'!$A$2:$B$115,2,0),"")</f>
        <v/>
      </c>
      <c r="J2489" s="10" t="str">
        <f>IFNA(VLOOKUP($I2489,'Промокоды'!$E$2:$F$8,2,0),"")</f>
        <v/>
      </c>
      <c r="K2489" s="10" t="str">
        <f>IFNA(VLOOKUP($H2489,'Промокоды'!$A$2:$C$115,3,0),"")</f>
        <v/>
      </c>
      <c r="L2489" s="13">
        <f t="shared" si="2"/>
        <v>0</v>
      </c>
      <c r="M2489" s="14">
        <v>82500.0</v>
      </c>
      <c r="N2489" s="14">
        <f t="shared" si="3"/>
        <v>82500</v>
      </c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  <c r="Z2489" s="9"/>
      <c r="AA2489" s="9"/>
      <c r="AB2489" s="9"/>
      <c r="AC2489" s="9"/>
    </row>
    <row r="2490" ht="15.75" customHeight="1">
      <c r="A2490" s="10">
        <v>2489.0</v>
      </c>
      <c r="B2490" s="10" t="s">
        <v>25</v>
      </c>
      <c r="C2490" s="10" t="str">
        <f>VLOOKUP($E2490,'Определяем вид'!$A$2:$B$16,2,0)</f>
        <v>Услуга</v>
      </c>
      <c r="D2490" s="10" t="s">
        <v>16</v>
      </c>
      <c r="E2490" s="10" t="s">
        <v>42</v>
      </c>
      <c r="F2490" s="11">
        <v>45742.0</v>
      </c>
      <c r="G2490" s="12">
        <f t="shared" si="1"/>
        <v>3</v>
      </c>
      <c r="H2490" s="10"/>
      <c r="I2490" s="10" t="str">
        <f>IFNA(VLOOKUP($H2490,'Промокоды'!$A$2:$B$115,2,0),"")</f>
        <v/>
      </c>
      <c r="J2490" s="10" t="str">
        <f>IFNA(VLOOKUP($I2490,'Промокоды'!$E$2:$F$8,2,0),"")</f>
        <v/>
      </c>
      <c r="K2490" s="10" t="str">
        <f>IFNA(VLOOKUP($H2490,'Промокоды'!$A$2:$C$115,3,0),"")</f>
        <v/>
      </c>
      <c r="L2490" s="13">
        <f t="shared" si="2"/>
        <v>0</v>
      </c>
      <c r="M2490" s="14">
        <v>82500.0</v>
      </c>
      <c r="N2490" s="14">
        <f t="shared" si="3"/>
        <v>82500</v>
      </c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  <c r="Z2490" s="9"/>
      <c r="AA2490" s="9"/>
      <c r="AB2490" s="9"/>
      <c r="AC2490" s="9"/>
    </row>
    <row r="2491" ht="15.75" customHeight="1">
      <c r="A2491" s="10">
        <v>2490.0</v>
      </c>
      <c r="B2491" s="10" t="s">
        <v>25</v>
      </c>
      <c r="C2491" s="10" t="str">
        <f>VLOOKUP($E2491,'Определяем вид'!$A$2:$B$16,2,0)</f>
        <v>Услуга</v>
      </c>
      <c r="D2491" s="10" t="s">
        <v>16</v>
      </c>
      <c r="E2491" s="10" t="s">
        <v>42</v>
      </c>
      <c r="F2491" s="11">
        <v>45742.0</v>
      </c>
      <c r="G2491" s="12">
        <f t="shared" si="1"/>
        <v>3</v>
      </c>
      <c r="H2491" s="10"/>
      <c r="I2491" s="10" t="str">
        <f>IFNA(VLOOKUP($H2491,'Промокоды'!$A$2:$B$115,2,0),"")</f>
        <v/>
      </c>
      <c r="J2491" s="10" t="str">
        <f>IFNA(VLOOKUP($I2491,'Промокоды'!$E$2:$F$8,2,0),"")</f>
        <v/>
      </c>
      <c r="K2491" s="10" t="str">
        <f>IFNA(VLOOKUP($H2491,'Промокоды'!$A$2:$C$115,3,0),"")</f>
        <v/>
      </c>
      <c r="L2491" s="13">
        <f t="shared" si="2"/>
        <v>0</v>
      </c>
      <c r="M2491" s="14">
        <v>82500.0</v>
      </c>
      <c r="N2491" s="14">
        <f t="shared" si="3"/>
        <v>82500</v>
      </c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  <c r="Z2491" s="9"/>
      <c r="AA2491" s="9"/>
      <c r="AB2491" s="9"/>
      <c r="AC2491" s="9"/>
    </row>
    <row r="2492" ht="15.75" customHeight="1">
      <c r="A2492" s="10">
        <v>2491.0</v>
      </c>
      <c r="B2492" s="10" t="s">
        <v>25</v>
      </c>
      <c r="C2492" s="10" t="str">
        <f>VLOOKUP($E2492,'Определяем вид'!$A$2:$B$16,2,0)</f>
        <v>Услуга</v>
      </c>
      <c r="D2492" s="10" t="s">
        <v>16</v>
      </c>
      <c r="E2492" s="10" t="s">
        <v>42</v>
      </c>
      <c r="F2492" s="11">
        <v>45742.0</v>
      </c>
      <c r="G2492" s="12">
        <f t="shared" si="1"/>
        <v>3</v>
      </c>
      <c r="H2492" s="10"/>
      <c r="I2492" s="10" t="str">
        <f>IFNA(VLOOKUP($H2492,'Промокоды'!$A$2:$B$115,2,0),"")</f>
        <v/>
      </c>
      <c r="J2492" s="10" t="str">
        <f>IFNA(VLOOKUP($I2492,'Промокоды'!$E$2:$F$8,2,0),"")</f>
        <v/>
      </c>
      <c r="K2492" s="10" t="str">
        <f>IFNA(VLOOKUP($H2492,'Промокоды'!$A$2:$C$115,3,0),"")</f>
        <v/>
      </c>
      <c r="L2492" s="13">
        <f t="shared" si="2"/>
        <v>0</v>
      </c>
      <c r="M2492" s="14">
        <v>82500.0</v>
      </c>
      <c r="N2492" s="14">
        <f t="shared" si="3"/>
        <v>82500</v>
      </c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  <c r="Z2492" s="9"/>
      <c r="AA2492" s="9"/>
      <c r="AB2492" s="9"/>
      <c r="AC2492" s="9"/>
    </row>
    <row r="2493" ht="15.75" customHeight="1">
      <c r="A2493" s="10">
        <v>2492.0</v>
      </c>
      <c r="B2493" s="10" t="s">
        <v>25</v>
      </c>
      <c r="C2493" s="10" t="str">
        <f>VLOOKUP($E2493,'Определяем вид'!$A$2:$B$16,2,0)</f>
        <v>Услуга</v>
      </c>
      <c r="D2493" s="10" t="s">
        <v>16</v>
      </c>
      <c r="E2493" s="10" t="s">
        <v>42</v>
      </c>
      <c r="F2493" s="11">
        <v>45742.0</v>
      </c>
      <c r="G2493" s="12">
        <f t="shared" si="1"/>
        <v>3</v>
      </c>
      <c r="H2493" s="10"/>
      <c r="I2493" s="10" t="str">
        <f>IFNA(VLOOKUP($H2493,'Промокоды'!$A$2:$B$115,2,0),"")</f>
        <v/>
      </c>
      <c r="J2493" s="10" t="str">
        <f>IFNA(VLOOKUP($I2493,'Промокоды'!$E$2:$F$8,2,0),"")</f>
        <v/>
      </c>
      <c r="K2493" s="10" t="str">
        <f>IFNA(VLOOKUP($H2493,'Промокоды'!$A$2:$C$115,3,0),"")</f>
        <v/>
      </c>
      <c r="L2493" s="13">
        <f t="shared" si="2"/>
        <v>0</v>
      </c>
      <c r="M2493" s="14">
        <v>82500.0</v>
      </c>
      <c r="N2493" s="14">
        <f t="shared" si="3"/>
        <v>82500</v>
      </c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  <c r="Z2493" s="9"/>
      <c r="AA2493" s="9"/>
      <c r="AB2493" s="9"/>
      <c r="AC2493" s="9"/>
    </row>
    <row r="2494" ht="15.75" customHeight="1">
      <c r="A2494" s="10">
        <v>2493.0</v>
      </c>
      <c r="B2494" s="10" t="s">
        <v>15</v>
      </c>
      <c r="C2494" s="10" t="str">
        <f>VLOOKUP($E2494,'Определяем вид'!$A$2:$B$16,2,0)</f>
        <v>Услуга</v>
      </c>
      <c r="D2494" s="10" t="s">
        <v>16</v>
      </c>
      <c r="E2494" s="10" t="s">
        <v>18</v>
      </c>
      <c r="F2494" s="11">
        <v>45742.0</v>
      </c>
      <c r="G2494" s="12">
        <f t="shared" si="1"/>
        <v>3</v>
      </c>
      <c r="H2494" s="10"/>
      <c r="I2494" s="10" t="str">
        <f>IFNA(VLOOKUP($H2494,'Промокоды'!$A$2:$B$115,2,0),"")</f>
        <v/>
      </c>
      <c r="J2494" s="10" t="str">
        <f>IFNA(VLOOKUP($I2494,'Промокоды'!$E$2:$F$8,2,0),"")</f>
        <v/>
      </c>
      <c r="K2494" s="10" t="str">
        <f>IFNA(VLOOKUP($H2494,'Промокоды'!$A$2:$C$115,3,0),"")</f>
        <v/>
      </c>
      <c r="L2494" s="13">
        <f t="shared" si="2"/>
        <v>0</v>
      </c>
      <c r="M2494" s="14">
        <v>3500.0</v>
      </c>
      <c r="N2494" s="14">
        <f t="shared" si="3"/>
        <v>3500</v>
      </c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  <c r="Z2494" s="9"/>
      <c r="AA2494" s="9"/>
      <c r="AB2494" s="9"/>
      <c r="AC2494" s="9"/>
    </row>
    <row r="2495" ht="15.75" customHeight="1">
      <c r="A2495" s="10">
        <v>2494.0</v>
      </c>
      <c r="B2495" s="10" t="s">
        <v>15</v>
      </c>
      <c r="C2495" s="10" t="str">
        <f>VLOOKUP($E2495,'Определяем вид'!$A$2:$B$16,2,0)</f>
        <v>Товар</v>
      </c>
      <c r="D2495" s="10" t="s">
        <v>16</v>
      </c>
      <c r="E2495" s="10" t="s">
        <v>20</v>
      </c>
      <c r="F2495" s="11">
        <v>45742.0</v>
      </c>
      <c r="G2495" s="12">
        <f t="shared" si="1"/>
        <v>3</v>
      </c>
      <c r="H2495" s="10"/>
      <c r="I2495" s="10" t="str">
        <f>IFNA(VLOOKUP($H2495,'Промокоды'!$A$2:$B$115,2,0),"")</f>
        <v/>
      </c>
      <c r="J2495" s="10" t="str">
        <f>IFNA(VLOOKUP($I2495,'Промокоды'!$E$2:$F$8,2,0),"")</f>
        <v/>
      </c>
      <c r="K2495" s="10" t="str">
        <f>IFNA(VLOOKUP($H2495,'Промокоды'!$A$2:$C$115,3,0),"")</f>
        <v/>
      </c>
      <c r="L2495" s="13">
        <f t="shared" si="2"/>
        <v>0</v>
      </c>
      <c r="M2495" s="14">
        <v>500.0</v>
      </c>
      <c r="N2495" s="14">
        <f t="shared" si="3"/>
        <v>500</v>
      </c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  <c r="Z2495" s="9"/>
      <c r="AA2495" s="9"/>
      <c r="AB2495" s="9"/>
      <c r="AC2495" s="9"/>
    </row>
    <row r="2496" ht="15.75" customHeight="1">
      <c r="A2496" s="10">
        <v>2495.0</v>
      </c>
      <c r="B2496" s="10" t="s">
        <v>15</v>
      </c>
      <c r="C2496" s="10" t="str">
        <f>VLOOKUP($E2496,'Определяем вид'!$A$2:$B$16,2,0)</f>
        <v>Услуга</v>
      </c>
      <c r="D2496" s="10" t="s">
        <v>16</v>
      </c>
      <c r="E2496" s="10" t="s">
        <v>21</v>
      </c>
      <c r="F2496" s="11">
        <v>45742.0</v>
      </c>
      <c r="G2496" s="12">
        <f t="shared" si="1"/>
        <v>3</v>
      </c>
      <c r="H2496" s="10" t="s">
        <v>75</v>
      </c>
      <c r="I2496" s="10">
        <f>IFNA(VLOOKUP($H2496,'Промокоды'!$A$2:$B$115,2,0),"")</f>
        <v>3</v>
      </c>
      <c r="J2496" s="10" t="str">
        <f>IFNA(VLOOKUP($I2496,'Промокоды'!$E$2:$F$8,2,0),"")</f>
        <v>Поисковые запросы в Яндексе</v>
      </c>
      <c r="K2496" s="10">
        <f>IFNA(VLOOKUP($H2496,'Промокоды'!$A$2:$C$115,3,0),"")</f>
        <v>0.05</v>
      </c>
      <c r="L2496" s="13">
        <f t="shared" si="2"/>
        <v>275</v>
      </c>
      <c r="M2496" s="14">
        <v>5500.0</v>
      </c>
      <c r="N2496" s="14">
        <f t="shared" si="3"/>
        <v>5225</v>
      </c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  <c r="Z2496" s="9"/>
      <c r="AA2496" s="9"/>
      <c r="AB2496" s="9"/>
      <c r="AC2496" s="9"/>
    </row>
    <row r="2497" ht="15.75" customHeight="1">
      <c r="A2497" s="10">
        <v>2496.0</v>
      </c>
      <c r="B2497" s="10" t="s">
        <v>15</v>
      </c>
      <c r="C2497" s="10" t="str">
        <f>VLOOKUP($E2497,'Определяем вид'!$A$2:$B$16,2,0)</f>
        <v>Услуга</v>
      </c>
      <c r="D2497" s="10" t="s">
        <v>16</v>
      </c>
      <c r="E2497" s="10" t="s">
        <v>17</v>
      </c>
      <c r="F2497" s="11">
        <v>45742.0</v>
      </c>
      <c r="G2497" s="12">
        <f t="shared" si="1"/>
        <v>3</v>
      </c>
      <c r="H2497" s="10"/>
      <c r="I2497" s="10" t="str">
        <f>IFNA(VLOOKUP($H2497,'Промокоды'!$A$2:$B$115,2,0),"")</f>
        <v/>
      </c>
      <c r="J2497" s="10" t="str">
        <f>IFNA(VLOOKUP($I2497,'Промокоды'!$E$2:$F$8,2,0),"")</f>
        <v/>
      </c>
      <c r="K2497" s="10" t="str">
        <f>IFNA(VLOOKUP($H2497,'Промокоды'!$A$2:$C$115,3,0),"")</f>
        <v/>
      </c>
      <c r="L2497" s="13">
        <f t="shared" si="2"/>
        <v>0</v>
      </c>
      <c r="M2497" s="14">
        <v>4500.0</v>
      </c>
      <c r="N2497" s="14">
        <f t="shared" si="3"/>
        <v>4500</v>
      </c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</row>
    <row r="2498" ht="15.75" customHeight="1">
      <c r="A2498" s="10">
        <v>2497.0</v>
      </c>
      <c r="B2498" s="10" t="s">
        <v>15</v>
      </c>
      <c r="C2498" s="10" t="str">
        <f>VLOOKUP($E2498,'Определяем вид'!$A$2:$B$16,2,0)</f>
        <v>Услуга</v>
      </c>
      <c r="D2498" s="10" t="s">
        <v>16</v>
      </c>
      <c r="E2498" s="10" t="s">
        <v>17</v>
      </c>
      <c r="F2498" s="11">
        <v>45742.0</v>
      </c>
      <c r="G2498" s="12">
        <f t="shared" si="1"/>
        <v>3</v>
      </c>
      <c r="H2498" s="10"/>
      <c r="I2498" s="10" t="str">
        <f>IFNA(VLOOKUP($H2498,'Промокоды'!$A$2:$B$115,2,0),"")</f>
        <v/>
      </c>
      <c r="J2498" s="10" t="str">
        <f>IFNA(VLOOKUP($I2498,'Промокоды'!$E$2:$F$8,2,0),"")</f>
        <v/>
      </c>
      <c r="K2498" s="10" t="str">
        <f>IFNA(VLOOKUP($H2498,'Промокоды'!$A$2:$C$115,3,0),"")</f>
        <v/>
      </c>
      <c r="L2498" s="13">
        <f t="shared" si="2"/>
        <v>0</v>
      </c>
      <c r="M2498" s="14">
        <v>4500.0</v>
      </c>
      <c r="N2498" s="14">
        <f t="shared" si="3"/>
        <v>4500</v>
      </c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  <c r="Z2498" s="9"/>
      <c r="AA2498" s="9"/>
      <c r="AB2498" s="9"/>
      <c r="AC2498" s="9"/>
    </row>
    <row r="2499" ht="15.75" customHeight="1">
      <c r="A2499" s="10">
        <v>2498.0</v>
      </c>
      <c r="B2499" s="10" t="s">
        <v>15</v>
      </c>
      <c r="C2499" s="10" t="str">
        <f>VLOOKUP($E2499,'Определяем вид'!$A$2:$B$16,2,0)</f>
        <v>Товар</v>
      </c>
      <c r="D2499" s="10" t="s">
        <v>16</v>
      </c>
      <c r="E2499" s="10" t="s">
        <v>20</v>
      </c>
      <c r="F2499" s="11">
        <v>45742.0</v>
      </c>
      <c r="G2499" s="12">
        <f t="shared" si="1"/>
        <v>3</v>
      </c>
      <c r="H2499" s="10"/>
      <c r="I2499" s="10" t="str">
        <f>IFNA(VLOOKUP($H2499,'Промокоды'!$A$2:$B$115,2,0),"")</f>
        <v/>
      </c>
      <c r="J2499" s="10" t="str">
        <f>IFNA(VLOOKUP($I2499,'Промокоды'!$E$2:$F$8,2,0),"")</f>
        <v/>
      </c>
      <c r="K2499" s="10" t="str">
        <f>IFNA(VLOOKUP($H2499,'Промокоды'!$A$2:$C$115,3,0),"")</f>
        <v/>
      </c>
      <c r="L2499" s="13">
        <f t="shared" si="2"/>
        <v>0</v>
      </c>
      <c r="M2499" s="14">
        <v>500.0</v>
      </c>
      <c r="N2499" s="14">
        <f t="shared" si="3"/>
        <v>500</v>
      </c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  <c r="Z2499" s="9"/>
      <c r="AA2499" s="9"/>
      <c r="AB2499" s="9"/>
      <c r="AC2499" s="9"/>
    </row>
    <row r="2500" ht="15.75" customHeight="1">
      <c r="A2500" s="10">
        <v>2499.0</v>
      </c>
      <c r="B2500" s="10" t="s">
        <v>15</v>
      </c>
      <c r="C2500" s="10" t="str">
        <f>VLOOKUP($E2500,'Определяем вид'!$A$2:$B$16,2,0)</f>
        <v>Услуга</v>
      </c>
      <c r="D2500" s="10" t="s">
        <v>16</v>
      </c>
      <c r="E2500" s="10" t="s">
        <v>18</v>
      </c>
      <c r="F2500" s="11">
        <v>45742.0</v>
      </c>
      <c r="G2500" s="12">
        <f t="shared" si="1"/>
        <v>3</v>
      </c>
      <c r="H2500" s="10"/>
      <c r="I2500" s="10" t="str">
        <f>IFNA(VLOOKUP($H2500,'Промокоды'!$A$2:$B$115,2,0),"")</f>
        <v/>
      </c>
      <c r="J2500" s="10" t="str">
        <f>IFNA(VLOOKUP($I2500,'Промокоды'!$E$2:$F$8,2,0),"")</f>
        <v/>
      </c>
      <c r="K2500" s="10" t="str">
        <f>IFNA(VLOOKUP($H2500,'Промокоды'!$A$2:$C$115,3,0),"")</f>
        <v/>
      </c>
      <c r="L2500" s="13">
        <f t="shared" si="2"/>
        <v>0</v>
      </c>
      <c r="M2500" s="14">
        <v>3500.0</v>
      </c>
      <c r="N2500" s="14">
        <f t="shared" si="3"/>
        <v>3500</v>
      </c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  <c r="Z2500" s="9"/>
      <c r="AA2500" s="9"/>
      <c r="AB2500" s="9"/>
      <c r="AC2500" s="9"/>
    </row>
    <row r="2501" ht="15.75" customHeight="1">
      <c r="A2501" s="10">
        <v>2500.0</v>
      </c>
      <c r="B2501" s="10" t="s">
        <v>15</v>
      </c>
      <c r="C2501" s="10" t="str">
        <f>VLOOKUP($E2501,'Определяем вид'!$A$2:$B$16,2,0)</f>
        <v>Услуга</v>
      </c>
      <c r="D2501" s="10" t="s">
        <v>16</v>
      </c>
      <c r="E2501" s="10" t="s">
        <v>21</v>
      </c>
      <c r="F2501" s="11">
        <v>45742.0</v>
      </c>
      <c r="G2501" s="12">
        <f t="shared" si="1"/>
        <v>3</v>
      </c>
      <c r="H2501" s="10"/>
      <c r="I2501" s="10" t="str">
        <f>IFNA(VLOOKUP($H2501,'Промокоды'!$A$2:$B$115,2,0),"")</f>
        <v/>
      </c>
      <c r="J2501" s="10" t="str">
        <f>IFNA(VLOOKUP($I2501,'Промокоды'!$E$2:$F$8,2,0),"")</f>
        <v/>
      </c>
      <c r="K2501" s="10" t="str">
        <f>IFNA(VLOOKUP($H2501,'Промокоды'!$A$2:$C$115,3,0),"")</f>
        <v/>
      </c>
      <c r="L2501" s="13">
        <f t="shared" si="2"/>
        <v>0</v>
      </c>
      <c r="M2501" s="14">
        <v>5500.0</v>
      </c>
      <c r="N2501" s="14">
        <f t="shared" si="3"/>
        <v>5500</v>
      </c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  <c r="Z2501" s="9"/>
      <c r="AA2501" s="9"/>
      <c r="AB2501" s="9"/>
      <c r="AC2501" s="9"/>
    </row>
    <row r="2502" ht="15.75" customHeight="1">
      <c r="A2502" s="10">
        <v>2501.0</v>
      </c>
      <c r="B2502" s="10" t="s">
        <v>15</v>
      </c>
      <c r="C2502" s="10" t="str">
        <f>VLOOKUP($E2502,'Определяем вид'!$A$2:$B$16,2,0)</f>
        <v>Услуга</v>
      </c>
      <c r="D2502" s="10" t="s">
        <v>16</v>
      </c>
      <c r="E2502" s="10" t="s">
        <v>17</v>
      </c>
      <c r="F2502" s="11">
        <v>45742.0</v>
      </c>
      <c r="G2502" s="12">
        <f t="shared" si="1"/>
        <v>3</v>
      </c>
      <c r="H2502" s="10"/>
      <c r="I2502" s="10" t="str">
        <f>IFNA(VLOOKUP($H2502,'Промокоды'!$A$2:$B$115,2,0),"")</f>
        <v/>
      </c>
      <c r="J2502" s="10" t="str">
        <f>IFNA(VLOOKUP($I2502,'Промокоды'!$E$2:$F$8,2,0),"")</f>
        <v/>
      </c>
      <c r="K2502" s="10" t="str">
        <f>IFNA(VLOOKUP($H2502,'Промокоды'!$A$2:$C$115,3,0),"")</f>
        <v/>
      </c>
      <c r="L2502" s="13">
        <f t="shared" si="2"/>
        <v>0</v>
      </c>
      <c r="M2502" s="14">
        <v>4500.0</v>
      </c>
      <c r="N2502" s="14">
        <f t="shared" si="3"/>
        <v>4500</v>
      </c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  <c r="Z2502" s="9"/>
      <c r="AA2502" s="9"/>
      <c r="AB2502" s="9"/>
      <c r="AC2502" s="9"/>
    </row>
    <row r="2503" ht="15.75" customHeight="1">
      <c r="A2503" s="10">
        <v>2502.0</v>
      </c>
      <c r="B2503" s="10" t="s">
        <v>25</v>
      </c>
      <c r="C2503" s="10" t="str">
        <f>VLOOKUP($E2503,'Определяем вид'!$A$2:$B$16,2,0)</f>
        <v>Товар</v>
      </c>
      <c r="D2503" s="10" t="s">
        <v>16</v>
      </c>
      <c r="E2503" s="10" t="s">
        <v>35</v>
      </c>
      <c r="F2503" s="11">
        <v>45742.0</v>
      </c>
      <c r="G2503" s="12">
        <f t="shared" si="1"/>
        <v>3</v>
      </c>
      <c r="H2503" s="10"/>
      <c r="I2503" s="10" t="str">
        <f>IFNA(VLOOKUP($H2503,'Промокоды'!$A$2:$B$115,2,0),"")</f>
        <v/>
      </c>
      <c r="J2503" s="10" t="str">
        <f>IFNA(VLOOKUP($I2503,'Промокоды'!$E$2:$F$8,2,0),"")</f>
        <v/>
      </c>
      <c r="K2503" s="10" t="str">
        <f>IFNA(VLOOKUP($H2503,'Промокоды'!$A$2:$C$115,3,0),"")</f>
        <v/>
      </c>
      <c r="L2503" s="13">
        <f t="shared" si="2"/>
        <v>0</v>
      </c>
      <c r="M2503" s="14">
        <v>500.0</v>
      </c>
      <c r="N2503" s="14">
        <f t="shared" si="3"/>
        <v>500</v>
      </c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  <c r="Z2503" s="9"/>
      <c r="AA2503" s="9"/>
      <c r="AB2503" s="9"/>
      <c r="AC2503" s="9"/>
    </row>
    <row r="2504" ht="15.75" customHeight="1">
      <c r="A2504" s="10">
        <v>2503.0</v>
      </c>
      <c r="B2504" s="10" t="s">
        <v>15</v>
      </c>
      <c r="C2504" s="10" t="str">
        <f>VLOOKUP($E2504,'Определяем вид'!$A$2:$B$16,2,0)</f>
        <v>Услуга</v>
      </c>
      <c r="D2504" s="10" t="s">
        <v>16</v>
      </c>
      <c r="E2504" s="10" t="s">
        <v>21</v>
      </c>
      <c r="F2504" s="11">
        <v>45742.0</v>
      </c>
      <c r="G2504" s="12">
        <f t="shared" si="1"/>
        <v>3</v>
      </c>
      <c r="H2504" s="10"/>
      <c r="I2504" s="10" t="str">
        <f>IFNA(VLOOKUP($H2504,'Промокоды'!$A$2:$B$115,2,0),"")</f>
        <v/>
      </c>
      <c r="J2504" s="10" t="str">
        <f>IFNA(VLOOKUP($I2504,'Промокоды'!$E$2:$F$8,2,0),"")</f>
        <v/>
      </c>
      <c r="K2504" s="10" t="str">
        <f>IFNA(VLOOKUP($H2504,'Промокоды'!$A$2:$C$115,3,0),"")</f>
        <v/>
      </c>
      <c r="L2504" s="13">
        <f t="shared" si="2"/>
        <v>0</v>
      </c>
      <c r="M2504" s="14">
        <v>5500.0</v>
      </c>
      <c r="N2504" s="14">
        <f t="shared" si="3"/>
        <v>5500</v>
      </c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  <c r="Z2504" s="9"/>
      <c r="AA2504" s="9"/>
      <c r="AB2504" s="9"/>
      <c r="AC2504" s="9"/>
    </row>
    <row r="2505" ht="15.75" customHeight="1">
      <c r="A2505" s="10">
        <v>2504.0</v>
      </c>
      <c r="B2505" s="10" t="s">
        <v>15</v>
      </c>
      <c r="C2505" s="10" t="str">
        <f>VLOOKUP($E2505,'Определяем вид'!$A$2:$B$16,2,0)</f>
        <v>Услуга</v>
      </c>
      <c r="D2505" s="10" t="s">
        <v>16</v>
      </c>
      <c r="E2505" s="10" t="s">
        <v>21</v>
      </c>
      <c r="F2505" s="11">
        <v>45742.0</v>
      </c>
      <c r="G2505" s="12">
        <f t="shared" si="1"/>
        <v>3</v>
      </c>
      <c r="H2505" s="10"/>
      <c r="I2505" s="10" t="str">
        <f>IFNA(VLOOKUP($H2505,'Промокоды'!$A$2:$B$115,2,0),"")</f>
        <v/>
      </c>
      <c r="J2505" s="10" t="str">
        <f>IFNA(VLOOKUP($I2505,'Промокоды'!$E$2:$F$8,2,0),"")</f>
        <v/>
      </c>
      <c r="K2505" s="10" t="str">
        <f>IFNA(VLOOKUP($H2505,'Промокоды'!$A$2:$C$115,3,0),"")</f>
        <v/>
      </c>
      <c r="L2505" s="13">
        <f t="shared" si="2"/>
        <v>0</v>
      </c>
      <c r="M2505" s="14">
        <v>5500.0</v>
      </c>
      <c r="N2505" s="14">
        <f t="shared" si="3"/>
        <v>5500</v>
      </c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  <c r="Z2505" s="9"/>
      <c r="AA2505" s="9"/>
      <c r="AB2505" s="9"/>
      <c r="AC2505" s="9"/>
    </row>
    <row r="2506" ht="15.75" customHeight="1">
      <c r="A2506" s="10">
        <v>2505.0</v>
      </c>
      <c r="B2506" s="10" t="s">
        <v>25</v>
      </c>
      <c r="C2506" s="10" t="str">
        <f>VLOOKUP($E2506,'Определяем вид'!$A$2:$B$16,2,0)</f>
        <v>Товар</v>
      </c>
      <c r="D2506" s="10" t="s">
        <v>19</v>
      </c>
      <c r="E2506" s="10" t="s">
        <v>33</v>
      </c>
      <c r="F2506" s="11">
        <v>45742.0</v>
      </c>
      <c r="G2506" s="12">
        <f t="shared" si="1"/>
        <v>3</v>
      </c>
      <c r="H2506" s="10"/>
      <c r="I2506" s="10" t="str">
        <f>IFNA(VLOOKUP($H2506,'Промокоды'!$A$2:$B$115,2,0),"")</f>
        <v/>
      </c>
      <c r="J2506" s="10" t="str">
        <f>IFNA(VLOOKUP($I2506,'Промокоды'!$E$2:$F$8,2,0),"")</f>
        <v/>
      </c>
      <c r="K2506" s="10" t="str">
        <f>IFNA(VLOOKUP($H2506,'Промокоды'!$A$2:$C$115,3,0),"")</f>
        <v/>
      </c>
      <c r="L2506" s="13">
        <f t="shared" si="2"/>
        <v>0</v>
      </c>
      <c r="M2506" s="14">
        <v>1000.0</v>
      </c>
      <c r="N2506" s="14">
        <f t="shared" si="3"/>
        <v>1000</v>
      </c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  <c r="Z2506" s="9"/>
      <c r="AA2506" s="9"/>
      <c r="AB2506" s="9"/>
      <c r="AC2506" s="9"/>
    </row>
    <row r="2507" ht="15.75" customHeight="1">
      <c r="A2507" s="10">
        <v>2506.0</v>
      </c>
      <c r="B2507" s="10" t="s">
        <v>25</v>
      </c>
      <c r="C2507" s="10" t="str">
        <f>VLOOKUP($E2507,'Определяем вид'!$A$2:$B$16,2,0)</f>
        <v>Товар</v>
      </c>
      <c r="D2507" s="10" t="s">
        <v>19</v>
      </c>
      <c r="E2507" s="10" t="s">
        <v>30</v>
      </c>
      <c r="F2507" s="11">
        <v>45742.0</v>
      </c>
      <c r="G2507" s="12">
        <f t="shared" si="1"/>
        <v>3</v>
      </c>
      <c r="H2507" s="10"/>
      <c r="I2507" s="10" t="str">
        <f>IFNA(VLOOKUP($H2507,'Промокоды'!$A$2:$B$115,2,0),"")</f>
        <v/>
      </c>
      <c r="J2507" s="10" t="str">
        <f>IFNA(VLOOKUP($I2507,'Промокоды'!$E$2:$F$8,2,0),"")</f>
        <v/>
      </c>
      <c r="K2507" s="10" t="str">
        <f>IFNA(VLOOKUP($H2507,'Промокоды'!$A$2:$C$115,3,0),"")</f>
        <v/>
      </c>
      <c r="L2507" s="13">
        <f t="shared" si="2"/>
        <v>0</v>
      </c>
      <c r="M2507" s="14">
        <v>300.0</v>
      </c>
      <c r="N2507" s="14">
        <f t="shared" si="3"/>
        <v>300</v>
      </c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  <c r="Z2507" s="9"/>
      <c r="AA2507" s="9"/>
      <c r="AB2507" s="9"/>
      <c r="AC2507" s="9"/>
    </row>
    <row r="2508" ht="15.75" customHeight="1">
      <c r="A2508" s="10">
        <v>2507.0</v>
      </c>
      <c r="B2508" s="10" t="s">
        <v>15</v>
      </c>
      <c r="C2508" s="10" t="str">
        <f>VLOOKUP($E2508,'Определяем вид'!$A$2:$B$16,2,0)</f>
        <v>Услуга</v>
      </c>
      <c r="D2508" s="10" t="s">
        <v>16</v>
      </c>
      <c r="E2508" s="10" t="s">
        <v>17</v>
      </c>
      <c r="F2508" s="11">
        <v>45742.0</v>
      </c>
      <c r="G2508" s="12">
        <f t="shared" si="1"/>
        <v>3</v>
      </c>
      <c r="H2508" s="10"/>
      <c r="I2508" s="10" t="str">
        <f>IFNA(VLOOKUP($H2508,'Промокоды'!$A$2:$B$115,2,0),"")</f>
        <v/>
      </c>
      <c r="J2508" s="10" t="str">
        <f>IFNA(VLOOKUP($I2508,'Промокоды'!$E$2:$F$8,2,0),"")</f>
        <v/>
      </c>
      <c r="K2508" s="10" t="str">
        <f>IFNA(VLOOKUP($H2508,'Промокоды'!$A$2:$C$115,3,0),"")</f>
        <v/>
      </c>
      <c r="L2508" s="13">
        <f t="shared" si="2"/>
        <v>0</v>
      </c>
      <c r="M2508" s="14">
        <v>4500.0</v>
      </c>
      <c r="N2508" s="14">
        <f t="shared" si="3"/>
        <v>4500</v>
      </c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  <c r="Z2508" s="9"/>
      <c r="AA2508" s="9"/>
      <c r="AB2508" s="9"/>
      <c r="AC2508" s="9"/>
    </row>
    <row r="2509" ht="15.75" customHeight="1">
      <c r="A2509" s="10">
        <v>2508.0</v>
      </c>
      <c r="B2509" s="10" t="s">
        <v>15</v>
      </c>
      <c r="C2509" s="10" t="str">
        <f>VLOOKUP($E2509,'Определяем вид'!$A$2:$B$16,2,0)</f>
        <v>Услуга</v>
      </c>
      <c r="D2509" s="10" t="s">
        <v>19</v>
      </c>
      <c r="E2509" s="10" t="s">
        <v>18</v>
      </c>
      <c r="F2509" s="11">
        <v>45742.0</v>
      </c>
      <c r="G2509" s="12">
        <f t="shared" si="1"/>
        <v>3</v>
      </c>
      <c r="H2509" s="10" t="s">
        <v>76</v>
      </c>
      <c r="I2509" s="10">
        <f>IFNA(VLOOKUP($H2509,'Промокоды'!$A$2:$B$115,2,0),"")</f>
        <v>5</v>
      </c>
      <c r="J2509" s="10" t="str">
        <f>IFNA(VLOOKUP($I2509,'Промокоды'!$E$2:$F$8,2,0),"")</f>
        <v>Посты в VK</v>
      </c>
      <c r="K2509" s="10">
        <f>IFNA(VLOOKUP($H2509,'Промокоды'!$A$2:$C$115,3,0),"")</f>
        <v>0.15</v>
      </c>
      <c r="L2509" s="13">
        <f t="shared" si="2"/>
        <v>525</v>
      </c>
      <c r="M2509" s="14">
        <v>3500.0</v>
      </c>
      <c r="N2509" s="14">
        <f t="shared" si="3"/>
        <v>2975</v>
      </c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  <c r="Z2509" s="9"/>
      <c r="AA2509" s="9"/>
      <c r="AB2509" s="9"/>
      <c r="AC2509" s="9"/>
    </row>
    <row r="2510" ht="15.75" customHeight="1">
      <c r="A2510" s="10">
        <v>2509.0</v>
      </c>
      <c r="B2510" s="10" t="s">
        <v>15</v>
      </c>
      <c r="C2510" s="10" t="str">
        <f>VLOOKUP($E2510,'Определяем вид'!$A$2:$B$16,2,0)</f>
        <v>Услуга</v>
      </c>
      <c r="D2510" s="10" t="s">
        <v>16</v>
      </c>
      <c r="E2510" s="10" t="s">
        <v>18</v>
      </c>
      <c r="F2510" s="11">
        <v>45742.0</v>
      </c>
      <c r="G2510" s="12">
        <f t="shared" si="1"/>
        <v>3</v>
      </c>
      <c r="H2510" s="10" t="s">
        <v>77</v>
      </c>
      <c r="I2510" s="10">
        <f>IFNA(VLOOKUP($H2510,'Промокоды'!$A$2:$B$115,2,0),"")</f>
        <v>5</v>
      </c>
      <c r="J2510" s="10" t="str">
        <f>IFNA(VLOOKUP($I2510,'Промокоды'!$E$2:$F$8,2,0),"")</f>
        <v>Посты в VK</v>
      </c>
      <c r="K2510" s="10">
        <f>IFNA(VLOOKUP($H2510,'Промокоды'!$A$2:$C$115,3,0),"")</f>
        <v>0.15</v>
      </c>
      <c r="L2510" s="13">
        <f t="shared" si="2"/>
        <v>525</v>
      </c>
      <c r="M2510" s="14">
        <v>3500.0</v>
      </c>
      <c r="N2510" s="14">
        <f t="shared" si="3"/>
        <v>2975</v>
      </c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  <c r="Z2510" s="9"/>
      <c r="AA2510" s="9"/>
      <c r="AB2510" s="9"/>
      <c r="AC2510" s="9"/>
    </row>
    <row r="2511" ht="15.75" customHeight="1">
      <c r="A2511" s="10">
        <v>2510.0</v>
      </c>
      <c r="B2511" s="10" t="s">
        <v>15</v>
      </c>
      <c r="C2511" s="10" t="str">
        <f>VLOOKUP($E2511,'Определяем вид'!$A$2:$B$16,2,0)</f>
        <v>Услуга</v>
      </c>
      <c r="D2511" s="10" t="s">
        <v>19</v>
      </c>
      <c r="E2511" s="10" t="s">
        <v>17</v>
      </c>
      <c r="F2511" s="11">
        <v>45742.0</v>
      </c>
      <c r="G2511" s="12">
        <f t="shared" si="1"/>
        <v>3</v>
      </c>
      <c r="H2511" s="10"/>
      <c r="I2511" s="10" t="str">
        <f>IFNA(VLOOKUP($H2511,'Промокоды'!$A$2:$B$115,2,0),"")</f>
        <v/>
      </c>
      <c r="J2511" s="10" t="str">
        <f>IFNA(VLOOKUP($I2511,'Промокоды'!$E$2:$F$8,2,0),"")</f>
        <v/>
      </c>
      <c r="K2511" s="10" t="str">
        <f>IFNA(VLOOKUP($H2511,'Промокоды'!$A$2:$C$115,3,0),"")</f>
        <v/>
      </c>
      <c r="L2511" s="13">
        <f t="shared" si="2"/>
        <v>0</v>
      </c>
      <c r="M2511" s="14">
        <v>4500.0</v>
      </c>
      <c r="N2511" s="14">
        <f t="shared" si="3"/>
        <v>4500</v>
      </c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  <c r="Z2511" s="9"/>
      <c r="AA2511" s="9"/>
      <c r="AB2511" s="9"/>
      <c r="AC2511" s="9"/>
    </row>
    <row r="2512" ht="15.75" customHeight="1">
      <c r="A2512" s="10">
        <v>2511.0</v>
      </c>
      <c r="B2512" s="10" t="s">
        <v>15</v>
      </c>
      <c r="C2512" s="10" t="str">
        <f>VLOOKUP($E2512,'Определяем вид'!$A$2:$B$16,2,0)</f>
        <v>Услуга</v>
      </c>
      <c r="D2512" s="10" t="s">
        <v>16</v>
      </c>
      <c r="E2512" s="10" t="s">
        <v>17</v>
      </c>
      <c r="F2512" s="11">
        <v>45742.0</v>
      </c>
      <c r="G2512" s="12">
        <f t="shared" si="1"/>
        <v>3</v>
      </c>
      <c r="H2512" s="10"/>
      <c r="I2512" s="10" t="str">
        <f>IFNA(VLOOKUP($H2512,'Промокоды'!$A$2:$B$115,2,0),"")</f>
        <v/>
      </c>
      <c r="J2512" s="10" t="str">
        <f>IFNA(VLOOKUP($I2512,'Промокоды'!$E$2:$F$8,2,0),"")</f>
        <v/>
      </c>
      <c r="K2512" s="10" t="str">
        <f>IFNA(VLOOKUP($H2512,'Промокоды'!$A$2:$C$115,3,0),"")</f>
        <v/>
      </c>
      <c r="L2512" s="13">
        <f t="shared" si="2"/>
        <v>0</v>
      </c>
      <c r="M2512" s="14">
        <v>4500.0</v>
      </c>
      <c r="N2512" s="14">
        <f t="shared" si="3"/>
        <v>4500</v>
      </c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  <c r="Z2512" s="9"/>
      <c r="AA2512" s="9"/>
      <c r="AB2512" s="9"/>
      <c r="AC2512" s="9"/>
    </row>
    <row r="2513" ht="15.75" customHeight="1">
      <c r="A2513" s="10">
        <v>2512.0</v>
      </c>
      <c r="B2513" s="10" t="s">
        <v>15</v>
      </c>
      <c r="C2513" s="10" t="str">
        <f>VLOOKUP($E2513,'Определяем вид'!$A$2:$B$16,2,0)</f>
        <v>Услуга</v>
      </c>
      <c r="D2513" s="10" t="s">
        <v>16</v>
      </c>
      <c r="E2513" s="10" t="s">
        <v>21</v>
      </c>
      <c r="F2513" s="11">
        <v>45742.0</v>
      </c>
      <c r="G2513" s="12">
        <f t="shared" si="1"/>
        <v>3</v>
      </c>
      <c r="H2513" s="10" t="s">
        <v>78</v>
      </c>
      <c r="I2513" s="10">
        <f>IFNA(VLOOKUP($H2513,'Промокоды'!$A$2:$B$115,2,0),"")</f>
        <v>5</v>
      </c>
      <c r="J2513" s="10" t="str">
        <f>IFNA(VLOOKUP($I2513,'Промокоды'!$E$2:$F$8,2,0),"")</f>
        <v>Посты в VK</v>
      </c>
      <c r="K2513" s="10">
        <f>IFNA(VLOOKUP($H2513,'Промокоды'!$A$2:$C$115,3,0),"")</f>
        <v>0.15</v>
      </c>
      <c r="L2513" s="13">
        <f t="shared" si="2"/>
        <v>825</v>
      </c>
      <c r="M2513" s="14">
        <v>5500.0</v>
      </c>
      <c r="N2513" s="14">
        <f t="shared" si="3"/>
        <v>4675</v>
      </c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  <c r="Z2513" s="9"/>
      <c r="AA2513" s="9"/>
      <c r="AB2513" s="9"/>
      <c r="AC2513" s="9"/>
    </row>
    <row r="2514" ht="15.75" customHeight="1">
      <c r="A2514" s="10">
        <v>2513.0</v>
      </c>
      <c r="B2514" s="10" t="s">
        <v>15</v>
      </c>
      <c r="C2514" s="10" t="str">
        <f>VLOOKUP($E2514,'Определяем вид'!$A$2:$B$16,2,0)</f>
        <v>Услуга</v>
      </c>
      <c r="D2514" s="10" t="s">
        <v>16</v>
      </c>
      <c r="E2514" s="10" t="s">
        <v>21</v>
      </c>
      <c r="F2514" s="11">
        <v>45742.0</v>
      </c>
      <c r="G2514" s="12">
        <f t="shared" si="1"/>
        <v>3</v>
      </c>
      <c r="H2514" s="10" t="s">
        <v>79</v>
      </c>
      <c r="I2514" s="10">
        <f>IFNA(VLOOKUP($H2514,'Промокоды'!$A$2:$B$115,2,0),"")</f>
        <v>1</v>
      </c>
      <c r="J2514" s="10" t="str">
        <f>IFNA(VLOOKUP($I2514,'Промокоды'!$E$2:$F$8,2,0),"")</f>
        <v>Обещаем скидки</v>
      </c>
      <c r="K2514" s="10">
        <f>IFNA(VLOOKUP($H2514,'Промокоды'!$A$2:$C$115,3,0),"")</f>
        <v>0.1</v>
      </c>
      <c r="L2514" s="13">
        <f t="shared" si="2"/>
        <v>550</v>
      </c>
      <c r="M2514" s="14">
        <v>5500.0</v>
      </c>
      <c r="N2514" s="14">
        <f t="shared" si="3"/>
        <v>4950</v>
      </c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  <c r="Z2514" s="9"/>
      <c r="AA2514" s="9"/>
      <c r="AB2514" s="9"/>
      <c r="AC2514" s="9"/>
    </row>
    <row r="2515" ht="15.75" customHeight="1">
      <c r="A2515" s="10">
        <v>2514.0</v>
      </c>
      <c r="B2515" s="10" t="s">
        <v>15</v>
      </c>
      <c r="C2515" s="10" t="str">
        <f>VLOOKUP($E2515,'Определяем вид'!$A$2:$B$16,2,0)</f>
        <v>Товар</v>
      </c>
      <c r="D2515" s="10" t="s">
        <v>16</v>
      </c>
      <c r="E2515" s="10" t="s">
        <v>28</v>
      </c>
      <c r="F2515" s="11">
        <v>45742.0</v>
      </c>
      <c r="G2515" s="12">
        <f t="shared" si="1"/>
        <v>3</v>
      </c>
      <c r="H2515" s="10"/>
      <c r="I2515" s="10" t="str">
        <f>IFNA(VLOOKUP($H2515,'Промокоды'!$A$2:$B$115,2,0),"")</f>
        <v/>
      </c>
      <c r="J2515" s="10" t="str">
        <f>IFNA(VLOOKUP($I2515,'Промокоды'!$E$2:$F$8,2,0),"")</f>
        <v/>
      </c>
      <c r="K2515" s="10" t="str">
        <f>IFNA(VLOOKUP($H2515,'Промокоды'!$A$2:$C$115,3,0),"")</f>
        <v/>
      </c>
      <c r="L2515" s="13">
        <f t="shared" si="2"/>
        <v>0</v>
      </c>
      <c r="M2515" s="14">
        <v>300.0</v>
      </c>
      <c r="N2515" s="14">
        <f t="shared" si="3"/>
        <v>300</v>
      </c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  <c r="Z2515" s="9"/>
      <c r="AA2515" s="9"/>
      <c r="AB2515" s="9"/>
      <c r="AC2515" s="9"/>
    </row>
    <row r="2516" ht="15.75" customHeight="1">
      <c r="A2516" s="10">
        <v>2515.0</v>
      </c>
      <c r="B2516" s="10" t="s">
        <v>15</v>
      </c>
      <c r="C2516" s="10" t="str">
        <f>VLOOKUP($E2516,'Определяем вид'!$A$2:$B$16,2,0)</f>
        <v>Товар</v>
      </c>
      <c r="D2516" s="10" t="s">
        <v>16</v>
      </c>
      <c r="E2516" s="10" t="s">
        <v>20</v>
      </c>
      <c r="F2516" s="11">
        <v>45742.0</v>
      </c>
      <c r="G2516" s="12">
        <f t="shared" si="1"/>
        <v>3</v>
      </c>
      <c r="H2516" s="10"/>
      <c r="I2516" s="10" t="str">
        <f>IFNA(VLOOKUP($H2516,'Промокоды'!$A$2:$B$115,2,0),"")</f>
        <v/>
      </c>
      <c r="J2516" s="10" t="str">
        <f>IFNA(VLOOKUP($I2516,'Промокоды'!$E$2:$F$8,2,0),"")</f>
        <v/>
      </c>
      <c r="K2516" s="10" t="str">
        <f>IFNA(VLOOKUP($H2516,'Промокоды'!$A$2:$C$115,3,0),"")</f>
        <v/>
      </c>
      <c r="L2516" s="13">
        <f t="shared" si="2"/>
        <v>0</v>
      </c>
      <c r="M2516" s="14">
        <v>500.0</v>
      </c>
      <c r="N2516" s="14">
        <f t="shared" si="3"/>
        <v>500</v>
      </c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  <c r="Z2516" s="9"/>
      <c r="AA2516" s="9"/>
      <c r="AB2516" s="9"/>
      <c r="AC2516" s="9"/>
    </row>
    <row r="2517" ht="15.75" customHeight="1">
      <c r="A2517" s="10">
        <v>2516.0</v>
      </c>
      <c r="B2517" s="10" t="s">
        <v>15</v>
      </c>
      <c r="C2517" s="10" t="str">
        <f>VLOOKUP($E2517,'Определяем вид'!$A$2:$B$16,2,0)</f>
        <v>Услуга</v>
      </c>
      <c r="D2517" s="10" t="s">
        <v>16</v>
      </c>
      <c r="E2517" s="10" t="s">
        <v>21</v>
      </c>
      <c r="F2517" s="11">
        <v>45742.0</v>
      </c>
      <c r="G2517" s="12">
        <f t="shared" si="1"/>
        <v>3</v>
      </c>
      <c r="H2517" s="10"/>
      <c r="I2517" s="10" t="str">
        <f>IFNA(VLOOKUP($H2517,'Промокоды'!$A$2:$B$115,2,0),"")</f>
        <v/>
      </c>
      <c r="J2517" s="10" t="str">
        <f>IFNA(VLOOKUP($I2517,'Промокоды'!$E$2:$F$8,2,0),"")</f>
        <v/>
      </c>
      <c r="K2517" s="10" t="str">
        <f>IFNA(VLOOKUP($H2517,'Промокоды'!$A$2:$C$115,3,0),"")</f>
        <v/>
      </c>
      <c r="L2517" s="13">
        <f t="shared" si="2"/>
        <v>0</v>
      </c>
      <c r="M2517" s="14">
        <v>5500.0</v>
      </c>
      <c r="N2517" s="14">
        <f t="shared" si="3"/>
        <v>5500</v>
      </c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  <c r="Z2517" s="9"/>
      <c r="AA2517" s="9"/>
      <c r="AB2517" s="9"/>
      <c r="AC2517" s="9"/>
    </row>
    <row r="2518" ht="15.75" customHeight="1">
      <c r="A2518" s="10">
        <v>2517.0</v>
      </c>
      <c r="B2518" s="10" t="s">
        <v>15</v>
      </c>
      <c r="C2518" s="10" t="str">
        <f>VLOOKUP($E2518,'Определяем вид'!$A$2:$B$16,2,0)</f>
        <v>Товар</v>
      </c>
      <c r="D2518" s="10" t="s">
        <v>16</v>
      </c>
      <c r="E2518" s="10" t="s">
        <v>20</v>
      </c>
      <c r="F2518" s="11">
        <v>45742.0</v>
      </c>
      <c r="G2518" s="12">
        <f t="shared" si="1"/>
        <v>3</v>
      </c>
      <c r="H2518" s="10"/>
      <c r="I2518" s="10" t="str">
        <f>IFNA(VLOOKUP($H2518,'Промокоды'!$A$2:$B$115,2,0),"")</f>
        <v/>
      </c>
      <c r="J2518" s="10" t="str">
        <f>IFNA(VLOOKUP($I2518,'Промокоды'!$E$2:$F$8,2,0),"")</f>
        <v/>
      </c>
      <c r="K2518" s="10" t="str">
        <f>IFNA(VLOOKUP($H2518,'Промокоды'!$A$2:$C$115,3,0),"")</f>
        <v/>
      </c>
      <c r="L2518" s="13">
        <f t="shared" si="2"/>
        <v>0</v>
      </c>
      <c r="M2518" s="14">
        <v>500.0</v>
      </c>
      <c r="N2518" s="14">
        <f t="shared" si="3"/>
        <v>500</v>
      </c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  <c r="Z2518" s="9"/>
      <c r="AA2518" s="9"/>
      <c r="AB2518" s="9"/>
      <c r="AC2518" s="9"/>
    </row>
    <row r="2519" ht="15.75" customHeight="1">
      <c r="A2519" s="10">
        <v>2518.0</v>
      </c>
      <c r="B2519" s="10" t="s">
        <v>15</v>
      </c>
      <c r="C2519" s="10" t="str">
        <f>VLOOKUP($E2519,'Определяем вид'!$A$2:$B$16,2,0)</f>
        <v>Услуга</v>
      </c>
      <c r="D2519" s="10" t="s">
        <v>16</v>
      </c>
      <c r="E2519" s="10" t="s">
        <v>18</v>
      </c>
      <c r="F2519" s="11">
        <v>45743.0</v>
      </c>
      <c r="G2519" s="12">
        <f t="shared" si="1"/>
        <v>3</v>
      </c>
      <c r="H2519" s="10"/>
      <c r="I2519" s="10" t="str">
        <f>IFNA(VLOOKUP($H2519,'Промокоды'!$A$2:$B$115,2,0),"")</f>
        <v/>
      </c>
      <c r="J2519" s="10" t="str">
        <f>IFNA(VLOOKUP($I2519,'Промокоды'!$E$2:$F$8,2,0),"")</f>
        <v/>
      </c>
      <c r="K2519" s="10" t="str">
        <f>IFNA(VLOOKUP($H2519,'Промокоды'!$A$2:$C$115,3,0),"")</f>
        <v/>
      </c>
      <c r="L2519" s="13">
        <f t="shared" si="2"/>
        <v>0</v>
      </c>
      <c r="M2519" s="14">
        <v>3500.0</v>
      </c>
      <c r="N2519" s="14">
        <f t="shared" si="3"/>
        <v>3500</v>
      </c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  <c r="Z2519" s="9"/>
      <c r="AA2519" s="9"/>
      <c r="AB2519" s="9"/>
      <c r="AC2519" s="9"/>
    </row>
    <row r="2520" ht="15.75" customHeight="1">
      <c r="A2520" s="10">
        <v>2519.0</v>
      </c>
      <c r="B2520" s="10" t="s">
        <v>15</v>
      </c>
      <c r="C2520" s="10" t="str">
        <f>VLOOKUP($E2520,'Определяем вид'!$A$2:$B$16,2,0)</f>
        <v>Услуга</v>
      </c>
      <c r="D2520" s="10" t="s">
        <v>16</v>
      </c>
      <c r="E2520" s="10" t="s">
        <v>17</v>
      </c>
      <c r="F2520" s="11">
        <v>45743.0</v>
      </c>
      <c r="G2520" s="12">
        <f t="shared" si="1"/>
        <v>3</v>
      </c>
      <c r="H2520" s="10"/>
      <c r="I2520" s="10" t="str">
        <f>IFNA(VLOOKUP($H2520,'Промокоды'!$A$2:$B$115,2,0),"")</f>
        <v/>
      </c>
      <c r="J2520" s="10" t="str">
        <f>IFNA(VLOOKUP($I2520,'Промокоды'!$E$2:$F$8,2,0),"")</f>
        <v/>
      </c>
      <c r="K2520" s="10" t="str">
        <f>IFNA(VLOOKUP($H2520,'Промокоды'!$A$2:$C$115,3,0),"")</f>
        <v/>
      </c>
      <c r="L2520" s="13">
        <f t="shared" si="2"/>
        <v>0</v>
      </c>
      <c r="M2520" s="14">
        <v>4500.0</v>
      </c>
      <c r="N2520" s="14">
        <f t="shared" si="3"/>
        <v>4500</v>
      </c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  <c r="Z2520" s="9"/>
      <c r="AA2520" s="9"/>
      <c r="AB2520" s="9"/>
      <c r="AC2520" s="9"/>
    </row>
    <row r="2521" ht="15.75" customHeight="1">
      <c r="A2521" s="10">
        <v>2520.0</v>
      </c>
      <c r="B2521" s="10" t="s">
        <v>15</v>
      </c>
      <c r="C2521" s="10" t="str">
        <f>VLOOKUP($E2521,'Определяем вид'!$A$2:$B$16,2,0)</f>
        <v>Услуга</v>
      </c>
      <c r="D2521" s="10" t="s">
        <v>16</v>
      </c>
      <c r="E2521" s="10" t="s">
        <v>18</v>
      </c>
      <c r="F2521" s="11">
        <v>45743.0</v>
      </c>
      <c r="G2521" s="12">
        <f t="shared" si="1"/>
        <v>3</v>
      </c>
      <c r="H2521" s="10"/>
      <c r="I2521" s="10" t="str">
        <f>IFNA(VLOOKUP($H2521,'Промокоды'!$A$2:$B$115,2,0),"")</f>
        <v/>
      </c>
      <c r="J2521" s="10" t="str">
        <f>IFNA(VLOOKUP($I2521,'Промокоды'!$E$2:$F$8,2,0),"")</f>
        <v/>
      </c>
      <c r="K2521" s="10" t="str">
        <f>IFNA(VLOOKUP($H2521,'Промокоды'!$A$2:$C$115,3,0),"")</f>
        <v/>
      </c>
      <c r="L2521" s="13">
        <f t="shared" si="2"/>
        <v>0</v>
      </c>
      <c r="M2521" s="14">
        <v>3500.0</v>
      </c>
      <c r="N2521" s="14">
        <f t="shared" si="3"/>
        <v>3500</v>
      </c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  <c r="Z2521" s="9"/>
      <c r="AA2521" s="9"/>
      <c r="AB2521" s="9"/>
      <c r="AC2521" s="9"/>
    </row>
    <row r="2522" ht="15.75" customHeight="1">
      <c r="A2522" s="10">
        <v>2521.0</v>
      </c>
      <c r="B2522" s="10" t="s">
        <v>15</v>
      </c>
      <c r="C2522" s="10" t="str">
        <f>VLOOKUP($E2522,'Определяем вид'!$A$2:$B$16,2,0)</f>
        <v>Товар</v>
      </c>
      <c r="D2522" s="10" t="s">
        <v>16</v>
      </c>
      <c r="E2522" s="10" t="s">
        <v>20</v>
      </c>
      <c r="F2522" s="11">
        <v>45743.0</v>
      </c>
      <c r="G2522" s="12">
        <f t="shared" si="1"/>
        <v>3</v>
      </c>
      <c r="H2522" s="10"/>
      <c r="I2522" s="10" t="str">
        <f>IFNA(VLOOKUP($H2522,'Промокоды'!$A$2:$B$115,2,0),"")</f>
        <v/>
      </c>
      <c r="J2522" s="10" t="str">
        <f>IFNA(VLOOKUP($I2522,'Промокоды'!$E$2:$F$8,2,0),"")</f>
        <v/>
      </c>
      <c r="K2522" s="10" t="str">
        <f>IFNA(VLOOKUP($H2522,'Промокоды'!$A$2:$C$115,3,0),"")</f>
        <v/>
      </c>
      <c r="L2522" s="13">
        <f t="shared" si="2"/>
        <v>0</v>
      </c>
      <c r="M2522" s="14">
        <v>500.0</v>
      </c>
      <c r="N2522" s="14">
        <f t="shared" si="3"/>
        <v>500</v>
      </c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  <c r="Z2522" s="9"/>
      <c r="AA2522" s="9"/>
      <c r="AB2522" s="9"/>
      <c r="AC2522" s="9"/>
    </row>
    <row r="2523" ht="15.75" customHeight="1">
      <c r="A2523" s="10">
        <v>2522.0</v>
      </c>
      <c r="B2523" s="10" t="s">
        <v>25</v>
      </c>
      <c r="C2523" s="10" t="str">
        <f>VLOOKUP($E2523,'Определяем вид'!$A$2:$B$16,2,0)</f>
        <v>Товар</v>
      </c>
      <c r="D2523" s="10" t="s">
        <v>16</v>
      </c>
      <c r="E2523" s="10" t="s">
        <v>30</v>
      </c>
      <c r="F2523" s="11">
        <v>45743.0</v>
      </c>
      <c r="G2523" s="12">
        <f t="shared" si="1"/>
        <v>3</v>
      </c>
      <c r="H2523" s="10"/>
      <c r="I2523" s="10" t="str">
        <f>IFNA(VLOOKUP($H2523,'Промокоды'!$A$2:$B$115,2,0),"")</f>
        <v/>
      </c>
      <c r="J2523" s="10" t="str">
        <f>IFNA(VLOOKUP($I2523,'Промокоды'!$E$2:$F$8,2,0),"")</f>
        <v/>
      </c>
      <c r="K2523" s="10" t="str">
        <f>IFNA(VLOOKUP($H2523,'Промокоды'!$A$2:$C$115,3,0),"")</f>
        <v/>
      </c>
      <c r="L2523" s="13">
        <f t="shared" si="2"/>
        <v>0</v>
      </c>
      <c r="M2523" s="14">
        <v>300.0</v>
      </c>
      <c r="N2523" s="14">
        <f t="shared" si="3"/>
        <v>300</v>
      </c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  <c r="Z2523" s="9"/>
      <c r="AA2523" s="9"/>
      <c r="AB2523" s="9"/>
      <c r="AC2523" s="9"/>
    </row>
    <row r="2524" ht="15.75" customHeight="1">
      <c r="A2524" s="10">
        <v>2523.0</v>
      </c>
      <c r="B2524" s="10" t="s">
        <v>15</v>
      </c>
      <c r="C2524" s="10" t="str">
        <f>VLOOKUP($E2524,'Определяем вид'!$A$2:$B$16,2,0)</f>
        <v>Товар</v>
      </c>
      <c r="D2524" s="10" t="s">
        <v>16</v>
      </c>
      <c r="E2524" s="10" t="s">
        <v>23</v>
      </c>
      <c r="F2524" s="11">
        <v>45743.0</v>
      </c>
      <c r="G2524" s="12">
        <f t="shared" si="1"/>
        <v>3</v>
      </c>
      <c r="H2524" s="10"/>
      <c r="I2524" s="10" t="str">
        <f>IFNA(VLOOKUP($H2524,'Промокоды'!$A$2:$B$115,2,0),"")</f>
        <v/>
      </c>
      <c r="J2524" s="10" t="str">
        <f>IFNA(VLOOKUP($I2524,'Промокоды'!$E$2:$F$8,2,0),"")</f>
        <v/>
      </c>
      <c r="K2524" s="10" t="str">
        <f>IFNA(VLOOKUP($H2524,'Промокоды'!$A$2:$C$115,3,0),"")</f>
        <v/>
      </c>
      <c r="L2524" s="13">
        <f t="shared" si="2"/>
        <v>0</v>
      </c>
      <c r="M2524" s="14">
        <v>1000.0</v>
      </c>
      <c r="N2524" s="14">
        <f t="shared" si="3"/>
        <v>1000</v>
      </c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  <c r="Z2524" s="9"/>
      <c r="AA2524" s="9"/>
      <c r="AB2524" s="9"/>
      <c r="AC2524" s="9"/>
    </row>
    <row r="2525" ht="15.75" customHeight="1">
      <c r="A2525" s="10">
        <v>2524.0</v>
      </c>
      <c r="B2525" s="10" t="s">
        <v>25</v>
      </c>
      <c r="C2525" s="10" t="str">
        <f>VLOOKUP($E2525,'Определяем вид'!$A$2:$B$16,2,0)</f>
        <v>Товар</v>
      </c>
      <c r="D2525" s="10" t="s">
        <v>16</v>
      </c>
      <c r="E2525" s="10" t="s">
        <v>30</v>
      </c>
      <c r="F2525" s="11">
        <v>45743.0</v>
      </c>
      <c r="G2525" s="12">
        <f t="shared" si="1"/>
        <v>3</v>
      </c>
      <c r="H2525" s="10"/>
      <c r="I2525" s="10" t="str">
        <f>IFNA(VLOOKUP($H2525,'Промокоды'!$A$2:$B$115,2,0),"")</f>
        <v/>
      </c>
      <c r="J2525" s="10" t="str">
        <f>IFNA(VLOOKUP($I2525,'Промокоды'!$E$2:$F$8,2,0),"")</f>
        <v/>
      </c>
      <c r="K2525" s="10" t="str">
        <f>IFNA(VLOOKUP($H2525,'Промокоды'!$A$2:$C$115,3,0),"")</f>
        <v/>
      </c>
      <c r="L2525" s="13">
        <f t="shared" si="2"/>
        <v>0</v>
      </c>
      <c r="M2525" s="14">
        <v>300.0</v>
      </c>
      <c r="N2525" s="14">
        <f t="shared" si="3"/>
        <v>300</v>
      </c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  <c r="Z2525" s="9"/>
      <c r="AA2525" s="9"/>
      <c r="AB2525" s="9"/>
      <c r="AC2525" s="9"/>
    </row>
    <row r="2526" ht="15.75" customHeight="1">
      <c r="A2526" s="10">
        <v>2525.0</v>
      </c>
      <c r="B2526" s="10" t="s">
        <v>15</v>
      </c>
      <c r="C2526" s="10" t="str">
        <f>VLOOKUP($E2526,'Определяем вид'!$A$2:$B$16,2,0)</f>
        <v>Услуга</v>
      </c>
      <c r="D2526" s="10" t="s">
        <v>16</v>
      </c>
      <c r="E2526" s="10" t="s">
        <v>17</v>
      </c>
      <c r="F2526" s="11">
        <v>45743.0</v>
      </c>
      <c r="G2526" s="12">
        <f t="shared" si="1"/>
        <v>3</v>
      </c>
      <c r="H2526" s="10"/>
      <c r="I2526" s="10" t="str">
        <f>IFNA(VLOOKUP($H2526,'Промокоды'!$A$2:$B$115,2,0),"")</f>
        <v/>
      </c>
      <c r="J2526" s="10" t="str">
        <f>IFNA(VLOOKUP($I2526,'Промокоды'!$E$2:$F$8,2,0),"")</f>
        <v/>
      </c>
      <c r="K2526" s="10" t="str">
        <f>IFNA(VLOOKUP($H2526,'Промокоды'!$A$2:$C$115,3,0),"")</f>
        <v/>
      </c>
      <c r="L2526" s="13">
        <f t="shared" si="2"/>
        <v>0</v>
      </c>
      <c r="M2526" s="14">
        <v>4500.0</v>
      </c>
      <c r="N2526" s="14">
        <f t="shared" si="3"/>
        <v>4500</v>
      </c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  <c r="Z2526" s="9"/>
      <c r="AA2526" s="9"/>
      <c r="AB2526" s="9"/>
      <c r="AC2526" s="9"/>
    </row>
    <row r="2527" ht="15.75" customHeight="1">
      <c r="A2527" s="10">
        <v>2526.0</v>
      </c>
      <c r="B2527" s="10" t="s">
        <v>15</v>
      </c>
      <c r="C2527" s="10" t="str">
        <f>VLOOKUP($E2527,'Определяем вид'!$A$2:$B$16,2,0)</f>
        <v>Услуга</v>
      </c>
      <c r="D2527" s="10" t="s">
        <v>16</v>
      </c>
      <c r="E2527" s="10" t="s">
        <v>21</v>
      </c>
      <c r="F2527" s="11">
        <v>45743.0</v>
      </c>
      <c r="G2527" s="12">
        <f t="shared" si="1"/>
        <v>3</v>
      </c>
      <c r="H2527" s="10"/>
      <c r="I2527" s="10" t="str">
        <f>IFNA(VLOOKUP($H2527,'Промокоды'!$A$2:$B$115,2,0),"")</f>
        <v/>
      </c>
      <c r="J2527" s="10" t="str">
        <f>IFNA(VLOOKUP($I2527,'Промокоды'!$E$2:$F$8,2,0),"")</f>
        <v/>
      </c>
      <c r="K2527" s="10" t="str">
        <f>IFNA(VLOOKUP($H2527,'Промокоды'!$A$2:$C$115,3,0),"")</f>
        <v/>
      </c>
      <c r="L2527" s="13">
        <f t="shared" si="2"/>
        <v>0</v>
      </c>
      <c r="M2527" s="14">
        <v>5500.0</v>
      </c>
      <c r="N2527" s="14">
        <f t="shared" si="3"/>
        <v>5500</v>
      </c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  <c r="Z2527" s="9"/>
      <c r="AA2527" s="9"/>
      <c r="AB2527" s="9"/>
      <c r="AC2527" s="9"/>
    </row>
    <row r="2528" ht="15.75" customHeight="1">
      <c r="A2528" s="10">
        <v>2527.0</v>
      </c>
      <c r="B2528" s="10" t="s">
        <v>15</v>
      </c>
      <c r="C2528" s="10" t="str">
        <f>VLOOKUP($E2528,'Определяем вид'!$A$2:$B$16,2,0)</f>
        <v>Услуга</v>
      </c>
      <c r="D2528" s="10" t="s">
        <v>16</v>
      </c>
      <c r="E2528" s="10" t="s">
        <v>17</v>
      </c>
      <c r="F2528" s="11">
        <v>45743.0</v>
      </c>
      <c r="G2528" s="12">
        <f t="shared" si="1"/>
        <v>3</v>
      </c>
      <c r="H2528" s="10" t="s">
        <v>80</v>
      </c>
      <c r="I2528" s="10">
        <f>IFNA(VLOOKUP($H2528,'Промокоды'!$A$2:$B$115,2,0),"")</f>
        <v>3</v>
      </c>
      <c r="J2528" s="10" t="str">
        <f>IFNA(VLOOKUP($I2528,'Промокоды'!$E$2:$F$8,2,0),"")</f>
        <v>Поисковые запросы в Яндексе</v>
      </c>
      <c r="K2528" s="10">
        <f>IFNA(VLOOKUP($H2528,'Промокоды'!$A$2:$C$115,3,0),"")</f>
        <v>0.05</v>
      </c>
      <c r="L2528" s="13">
        <f t="shared" si="2"/>
        <v>225</v>
      </c>
      <c r="M2528" s="14">
        <v>4500.0</v>
      </c>
      <c r="N2528" s="14">
        <f t="shared" si="3"/>
        <v>4275</v>
      </c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  <c r="Z2528" s="9"/>
      <c r="AA2528" s="9"/>
      <c r="AB2528" s="9"/>
      <c r="AC2528" s="9"/>
    </row>
    <row r="2529" ht="15.75" customHeight="1">
      <c r="A2529" s="10">
        <v>2528.0</v>
      </c>
      <c r="B2529" s="10" t="s">
        <v>15</v>
      </c>
      <c r="C2529" s="10" t="str">
        <f>VLOOKUP($E2529,'Определяем вид'!$A$2:$B$16,2,0)</f>
        <v>Услуга</v>
      </c>
      <c r="D2529" s="10" t="s">
        <v>16</v>
      </c>
      <c r="E2529" s="10" t="s">
        <v>17</v>
      </c>
      <c r="F2529" s="11">
        <v>45743.0</v>
      </c>
      <c r="G2529" s="12">
        <f t="shared" si="1"/>
        <v>3</v>
      </c>
      <c r="H2529" s="10"/>
      <c r="I2529" s="10" t="str">
        <f>IFNA(VLOOKUP($H2529,'Промокоды'!$A$2:$B$115,2,0),"")</f>
        <v/>
      </c>
      <c r="J2529" s="10" t="str">
        <f>IFNA(VLOOKUP($I2529,'Промокоды'!$E$2:$F$8,2,0),"")</f>
        <v/>
      </c>
      <c r="K2529" s="10" t="str">
        <f>IFNA(VLOOKUP($H2529,'Промокоды'!$A$2:$C$115,3,0),"")</f>
        <v/>
      </c>
      <c r="L2529" s="13">
        <f t="shared" si="2"/>
        <v>0</v>
      </c>
      <c r="M2529" s="14">
        <v>4500.0</v>
      </c>
      <c r="N2529" s="14">
        <f t="shared" si="3"/>
        <v>4500</v>
      </c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  <c r="Z2529" s="9"/>
      <c r="AA2529" s="9"/>
      <c r="AB2529" s="9"/>
      <c r="AC2529" s="9"/>
    </row>
    <row r="2530" ht="15.75" customHeight="1">
      <c r="A2530" s="10">
        <v>2529.0</v>
      </c>
      <c r="B2530" s="10" t="s">
        <v>15</v>
      </c>
      <c r="C2530" s="10" t="str">
        <f>VLOOKUP($E2530,'Определяем вид'!$A$2:$B$16,2,0)</f>
        <v>Услуга</v>
      </c>
      <c r="D2530" s="10" t="s">
        <v>16</v>
      </c>
      <c r="E2530" s="10" t="s">
        <v>18</v>
      </c>
      <c r="F2530" s="11">
        <v>45743.0</v>
      </c>
      <c r="G2530" s="12">
        <f t="shared" si="1"/>
        <v>3</v>
      </c>
      <c r="H2530" s="10"/>
      <c r="I2530" s="10" t="str">
        <f>IFNA(VLOOKUP($H2530,'Промокоды'!$A$2:$B$115,2,0),"")</f>
        <v/>
      </c>
      <c r="J2530" s="10" t="str">
        <f>IFNA(VLOOKUP($I2530,'Промокоды'!$E$2:$F$8,2,0),"")</f>
        <v/>
      </c>
      <c r="K2530" s="10" t="str">
        <f>IFNA(VLOOKUP($H2530,'Промокоды'!$A$2:$C$115,3,0),"")</f>
        <v/>
      </c>
      <c r="L2530" s="13">
        <f t="shared" si="2"/>
        <v>0</v>
      </c>
      <c r="M2530" s="14">
        <v>3500.0</v>
      </c>
      <c r="N2530" s="14">
        <f t="shared" si="3"/>
        <v>3500</v>
      </c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  <c r="Z2530" s="9"/>
      <c r="AA2530" s="9"/>
      <c r="AB2530" s="9"/>
      <c r="AC2530" s="9"/>
    </row>
    <row r="2531" ht="15.75" customHeight="1">
      <c r="A2531" s="10">
        <v>2530.0</v>
      </c>
      <c r="B2531" s="10" t="s">
        <v>15</v>
      </c>
      <c r="C2531" s="10" t="str">
        <f>VLOOKUP($E2531,'Определяем вид'!$A$2:$B$16,2,0)</f>
        <v>Услуга</v>
      </c>
      <c r="D2531" s="10" t="s">
        <v>16</v>
      </c>
      <c r="E2531" s="10" t="s">
        <v>21</v>
      </c>
      <c r="F2531" s="11">
        <v>45743.0</v>
      </c>
      <c r="G2531" s="12">
        <f t="shared" si="1"/>
        <v>3</v>
      </c>
      <c r="H2531" s="10"/>
      <c r="I2531" s="10" t="str">
        <f>IFNA(VLOOKUP($H2531,'Промокоды'!$A$2:$B$115,2,0),"")</f>
        <v/>
      </c>
      <c r="J2531" s="10" t="str">
        <f>IFNA(VLOOKUP($I2531,'Промокоды'!$E$2:$F$8,2,0),"")</f>
        <v/>
      </c>
      <c r="K2531" s="10" t="str">
        <f>IFNA(VLOOKUP($H2531,'Промокоды'!$A$2:$C$115,3,0),"")</f>
        <v/>
      </c>
      <c r="L2531" s="13">
        <f t="shared" si="2"/>
        <v>0</v>
      </c>
      <c r="M2531" s="14">
        <v>5500.0</v>
      </c>
      <c r="N2531" s="14">
        <f t="shared" si="3"/>
        <v>5500</v>
      </c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  <c r="Z2531" s="9"/>
      <c r="AA2531" s="9"/>
      <c r="AB2531" s="9"/>
      <c r="AC2531" s="9"/>
    </row>
    <row r="2532" ht="15.75" customHeight="1">
      <c r="A2532" s="10">
        <v>2531.0</v>
      </c>
      <c r="B2532" s="10" t="s">
        <v>15</v>
      </c>
      <c r="C2532" s="10" t="str">
        <f>VLOOKUP($E2532,'Определяем вид'!$A$2:$B$16,2,0)</f>
        <v>Услуга</v>
      </c>
      <c r="D2532" s="10" t="s">
        <v>16</v>
      </c>
      <c r="E2532" s="10" t="s">
        <v>21</v>
      </c>
      <c r="F2532" s="11">
        <v>45743.0</v>
      </c>
      <c r="G2532" s="12">
        <f t="shared" si="1"/>
        <v>3</v>
      </c>
      <c r="H2532" s="10"/>
      <c r="I2532" s="10" t="str">
        <f>IFNA(VLOOKUP($H2532,'Промокоды'!$A$2:$B$115,2,0),"")</f>
        <v/>
      </c>
      <c r="J2532" s="10" t="str">
        <f>IFNA(VLOOKUP($I2532,'Промокоды'!$E$2:$F$8,2,0),"")</f>
        <v/>
      </c>
      <c r="K2532" s="10" t="str">
        <f>IFNA(VLOOKUP($H2532,'Промокоды'!$A$2:$C$115,3,0),"")</f>
        <v/>
      </c>
      <c r="L2532" s="13">
        <f t="shared" si="2"/>
        <v>0</v>
      </c>
      <c r="M2532" s="14">
        <v>5500.0</v>
      </c>
      <c r="N2532" s="14">
        <f t="shared" si="3"/>
        <v>5500</v>
      </c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  <c r="Z2532" s="9"/>
      <c r="AA2532" s="9"/>
      <c r="AB2532" s="9"/>
      <c r="AC2532" s="9"/>
    </row>
    <row r="2533" ht="15.75" customHeight="1">
      <c r="A2533" s="10">
        <v>2532.0</v>
      </c>
      <c r="B2533" s="10" t="s">
        <v>15</v>
      </c>
      <c r="C2533" s="10" t="str">
        <f>VLOOKUP($E2533,'Определяем вид'!$A$2:$B$16,2,0)</f>
        <v>Услуга</v>
      </c>
      <c r="D2533" s="10" t="s">
        <v>16</v>
      </c>
      <c r="E2533" s="10" t="s">
        <v>17</v>
      </c>
      <c r="F2533" s="11">
        <v>45743.0</v>
      </c>
      <c r="G2533" s="12">
        <f t="shared" si="1"/>
        <v>3</v>
      </c>
      <c r="H2533" s="10" t="s">
        <v>81</v>
      </c>
      <c r="I2533" s="10">
        <f>IFNA(VLOOKUP($H2533,'Промокоды'!$A$2:$B$115,2,0),"")</f>
        <v>2</v>
      </c>
      <c r="J2533" s="10" t="str">
        <f>IFNA(VLOOKUP($I2533,'Промокоды'!$E$2:$F$8,2,0),"")</f>
        <v>Поисковые запросы в Гугле</v>
      </c>
      <c r="K2533" s="10">
        <f>IFNA(VLOOKUP($H2533,'Промокоды'!$A$2:$C$115,3,0),"")</f>
        <v>0.1</v>
      </c>
      <c r="L2533" s="13">
        <f t="shared" si="2"/>
        <v>450</v>
      </c>
      <c r="M2533" s="14">
        <v>4500.0</v>
      </c>
      <c r="N2533" s="14">
        <f t="shared" si="3"/>
        <v>4050</v>
      </c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  <c r="AC2533" s="9"/>
    </row>
    <row r="2534" ht="15.75" customHeight="1">
      <c r="A2534" s="10">
        <v>2533.0</v>
      </c>
      <c r="B2534" s="10" t="s">
        <v>15</v>
      </c>
      <c r="C2534" s="10" t="str">
        <f>VLOOKUP($E2534,'Определяем вид'!$A$2:$B$16,2,0)</f>
        <v>Услуга</v>
      </c>
      <c r="D2534" s="10" t="s">
        <v>16</v>
      </c>
      <c r="E2534" s="10" t="s">
        <v>17</v>
      </c>
      <c r="F2534" s="11">
        <v>45743.0</v>
      </c>
      <c r="G2534" s="12">
        <f t="shared" si="1"/>
        <v>3</v>
      </c>
      <c r="H2534" s="10" t="s">
        <v>82</v>
      </c>
      <c r="I2534" s="10">
        <f>IFNA(VLOOKUP($H2534,'Промокоды'!$A$2:$B$115,2,0),"")</f>
        <v>4</v>
      </c>
      <c r="J2534" s="10" t="str">
        <f>IFNA(VLOOKUP($I2534,'Промокоды'!$E$2:$F$8,2,0),"")</f>
        <v>Посты в Telegram</v>
      </c>
      <c r="K2534" s="10">
        <f>IFNA(VLOOKUP($H2534,'Промокоды'!$A$2:$C$115,3,0),"")</f>
        <v>0.5</v>
      </c>
      <c r="L2534" s="13">
        <f t="shared" si="2"/>
        <v>2250</v>
      </c>
      <c r="M2534" s="14">
        <v>4500.0</v>
      </c>
      <c r="N2534" s="14">
        <f t="shared" si="3"/>
        <v>2250</v>
      </c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  <c r="Z2534" s="9"/>
      <c r="AA2534" s="9"/>
      <c r="AB2534" s="9"/>
      <c r="AC2534" s="9"/>
    </row>
    <row r="2535" ht="15.75" customHeight="1">
      <c r="A2535" s="10">
        <v>2534.0</v>
      </c>
      <c r="B2535" s="10" t="s">
        <v>15</v>
      </c>
      <c r="C2535" s="10" t="str">
        <f>VLOOKUP($E2535,'Определяем вид'!$A$2:$B$16,2,0)</f>
        <v>Товар</v>
      </c>
      <c r="D2535" s="10" t="s">
        <v>16</v>
      </c>
      <c r="E2535" s="10" t="s">
        <v>20</v>
      </c>
      <c r="F2535" s="11">
        <v>45743.0</v>
      </c>
      <c r="G2535" s="12">
        <f t="shared" si="1"/>
        <v>3</v>
      </c>
      <c r="H2535" s="10"/>
      <c r="I2535" s="10" t="str">
        <f>IFNA(VLOOKUP($H2535,'Промокоды'!$A$2:$B$115,2,0),"")</f>
        <v/>
      </c>
      <c r="J2535" s="10" t="str">
        <f>IFNA(VLOOKUP($I2535,'Промокоды'!$E$2:$F$8,2,0),"")</f>
        <v/>
      </c>
      <c r="K2535" s="10" t="str">
        <f>IFNA(VLOOKUP($H2535,'Промокоды'!$A$2:$C$115,3,0),"")</f>
        <v/>
      </c>
      <c r="L2535" s="13">
        <f t="shared" si="2"/>
        <v>0</v>
      </c>
      <c r="M2535" s="14">
        <v>500.0</v>
      </c>
      <c r="N2535" s="14">
        <f t="shared" si="3"/>
        <v>500</v>
      </c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  <c r="Z2535" s="9"/>
      <c r="AA2535" s="9"/>
      <c r="AB2535" s="9"/>
      <c r="AC2535" s="9"/>
    </row>
    <row r="2536" ht="15.75" customHeight="1">
      <c r="A2536" s="10">
        <v>2535.0</v>
      </c>
      <c r="B2536" s="10" t="s">
        <v>15</v>
      </c>
      <c r="C2536" s="10" t="str">
        <f>VLOOKUP($E2536,'Определяем вид'!$A$2:$B$16,2,0)</f>
        <v>Услуга</v>
      </c>
      <c r="D2536" s="10" t="s">
        <v>16</v>
      </c>
      <c r="E2536" s="10" t="s">
        <v>18</v>
      </c>
      <c r="F2536" s="11">
        <v>45743.0</v>
      </c>
      <c r="G2536" s="12">
        <f t="shared" si="1"/>
        <v>3</v>
      </c>
      <c r="H2536" s="10"/>
      <c r="I2536" s="10" t="str">
        <f>IFNA(VLOOKUP($H2536,'Промокоды'!$A$2:$B$115,2,0),"")</f>
        <v/>
      </c>
      <c r="J2536" s="10" t="str">
        <f>IFNA(VLOOKUP($I2536,'Промокоды'!$E$2:$F$8,2,0),"")</f>
        <v/>
      </c>
      <c r="K2536" s="10" t="str">
        <f>IFNA(VLOOKUP($H2536,'Промокоды'!$A$2:$C$115,3,0),"")</f>
        <v/>
      </c>
      <c r="L2536" s="13">
        <f t="shared" si="2"/>
        <v>0</v>
      </c>
      <c r="M2536" s="14">
        <v>3500.0</v>
      </c>
      <c r="N2536" s="14">
        <f t="shared" si="3"/>
        <v>3500</v>
      </c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  <c r="Z2536" s="9"/>
      <c r="AA2536" s="9"/>
      <c r="AB2536" s="9"/>
      <c r="AC2536" s="9"/>
    </row>
    <row r="2537" ht="15.75" customHeight="1">
      <c r="A2537" s="10">
        <v>2536.0</v>
      </c>
      <c r="B2537" s="10" t="s">
        <v>15</v>
      </c>
      <c r="C2537" s="10" t="str">
        <f>VLOOKUP($E2537,'Определяем вид'!$A$2:$B$16,2,0)</f>
        <v>Услуга</v>
      </c>
      <c r="D2537" s="10" t="s">
        <v>16</v>
      </c>
      <c r="E2537" s="10" t="s">
        <v>21</v>
      </c>
      <c r="F2537" s="11">
        <v>45743.0</v>
      </c>
      <c r="G2537" s="12">
        <f t="shared" si="1"/>
        <v>3</v>
      </c>
      <c r="H2537" s="10" t="s">
        <v>83</v>
      </c>
      <c r="I2537" s="10">
        <f>IFNA(VLOOKUP($H2537,'Промокоды'!$A$2:$B$115,2,0),"")</f>
        <v>2</v>
      </c>
      <c r="J2537" s="10" t="str">
        <f>IFNA(VLOOKUP($I2537,'Промокоды'!$E$2:$F$8,2,0),"")</f>
        <v>Поисковые запросы в Гугле</v>
      </c>
      <c r="K2537" s="10">
        <f>IFNA(VLOOKUP($H2537,'Промокоды'!$A$2:$C$115,3,0),"")</f>
        <v>0.1</v>
      </c>
      <c r="L2537" s="13">
        <f t="shared" si="2"/>
        <v>550</v>
      </c>
      <c r="M2537" s="14">
        <v>5500.0</v>
      </c>
      <c r="N2537" s="14">
        <f t="shared" si="3"/>
        <v>4950</v>
      </c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  <c r="Z2537" s="9"/>
      <c r="AA2537" s="9"/>
      <c r="AB2537" s="9"/>
      <c r="AC2537" s="9"/>
    </row>
    <row r="2538" ht="15.75" customHeight="1">
      <c r="A2538" s="10">
        <v>2537.0</v>
      </c>
      <c r="B2538" s="10" t="s">
        <v>15</v>
      </c>
      <c r="C2538" s="10" t="str">
        <f>VLOOKUP($E2538,'Определяем вид'!$A$2:$B$16,2,0)</f>
        <v>Товар</v>
      </c>
      <c r="D2538" s="10" t="s">
        <v>16</v>
      </c>
      <c r="E2538" s="10" t="s">
        <v>20</v>
      </c>
      <c r="F2538" s="11">
        <v>45743.0</v>
      </c>
      <c r="G2538" s="12">
        <f t="shared" si="1"/>
        <v>3</v>
      </c>
      <c r="H2538" s="10"/>
      <c r="I2538" s="10" t="str">
        <f>IFNA(VLOOKUP($H2538,'Промокоды'!$A$2:$B$115,2,0),"")</f>
        <v/>
      </c>
      <c r="J2538" s="10" t="str">
        <f>IFNA(VLOOKUP($I2538,'Промокоды'!$E$2:$F$8,2,0),"")</f>
        <v/>
      </c>
      <c r="K2538" s="10" t="str">
        <f>IFNA(VLOOKUP($H2538,'Промокоды'!$A$2:$C$115,3,0),"")</f>
        <v/>
      </c>
      <c r="L2538" s="13">
        <f t="shared" si="2"/>
        <v>0</v>
      </c>
      <c r="M2538" s="14">
        <v>500.0</v>
      </c>
      <c r="N2538" s="14">
        <f t="shared" si="3"/>
        <v>500</v>
      </c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  <c r="Z2538" s="9"/>
      <c r="AA2538" s="9"/>
      <c r="AB2538" s="9"/>
      <c r="AC2538" s="9"/>
    </row>
    <row r="2539" ht="15.75" customHeight="1">
      <c r="A2539" s="10">
        <v>2538.0</v>
      </c>
      <c r="B2539" s="10" t="s">
        <v>15</v>
      </c>
      <c r="C2539" s="10" t="str">
        <f>VLOOKUP($E2539,'Определяем вид'!$A$2:$B$16,2,0)</f>
        <v>Услуга</v>
      </c>
      <c r="D2539" s="10" t="s">
        <v>16</v>
      </c>
      <c r="E2539" s="10" t="s">
        <v>21</v>
      </c>
      <c r="F2539" s="11">
        <v>45743.0</v>
      </c>
      <c r="G2539" s="12">
        <f t="shared" si="1"/>
        <v>3</v>
      </c>
      <c r="H2539" s="10" t="s">
        <v>86</v>
      </c>
      <c r="I2539" s="10">
        <f>IFNA(VLOOKUP($H2539,'Промокоды'!$A$2:$B$115,2,0),"")</f>
        <v>4</v>
      </c>
      <c r="J2539" s="10" t="str">
        <f>IFNA(VLOOKUP($I2539,'Промокоды'!$E$2:$F$8,2,0),"")</f>
        <v>Посты в Telegram</v>
      </c>
      <c r="K2539" s="10">
        <f>IFNA(VLOOKUP($H2539,'Промокоды'!$A$2:$C$115,3,0),"")</f>
        <v>0.5</v>
      </c>
      <c r="L2539" s="13">
        <f t="shared" si="2"/>
        <v>2750</v>
      </c>
      <c r="M2539" s="14">
        <v>5500.0</v>
      </c>
      <c r="N2539" s="14">
        <f t="shared" si="3"/>
        <v>2750</v>
      </c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  <c r="Z2539" s="9"/>
      <c r="AA2539" s="9"/>
      <c r="AB2539" s="9"/>
      <c r="AC2539" s="9"/>
    </row>
    <row r="2540" ht="15.75" customHeight="1">
      <c r="A2540" s="10">
        <v>2539.0</v>
      </c>
      <c r="B2540" s="10" t="s">
        <v>15</v>
      </c>
      <c r="C2540" s="10" t="str">
        <f>VLOOKUP($E2540,'Определяем вид'!$A$2:$B$16,2,0)</f>
        <v>Услуга</v>
      </c>
      <c r="D2540" s="10" t="s">
        <v>16</v>
      </c>
      <c r="E2540" s="10" t="s">
        <v>18</v>
      </c>
      <c r="F2540" s="11">
        <v>45743.0</v>
      </c>
      <c r="G2540" s="12">
        <f t="shared" si="1"/>
        <v>3</v>
      </c>
      <c r="H2540" s="10" t="s">
        <v>87</v>
      </c>
      <c r="I2540" s="10">
        <f>IFNA(VLOOKUP($H2540,'Промокоды'!$A$2:$B$115,2,0),"")</f>
        <v>4</v>
      </c>
      <c r="J2540" s="10" t="str">
        <f>IFNA(VLOOKUP($I2540,'Промокоды'!$E$2:$F$8,2,0),"")</f>
        <v>Посты в Telegram</v>
      </c>
      <c r="K2540" s="10">
        <f>IFNA(VLOOKUP($H2540,'Промокоды'!$A$2:$C$115,3,0),"")</f>
        <v>0.5</v>
      </c>
      <c r="L2540" s="13">
        <f t="shared" si="2"/>
        <v>1750</v>
      </c>
      <c r="M2540" s="14">
        <v>3500.0</v>
      </c>
      <c r="N2540" s="14">
        <f t="shared" si="3"/>
        <v>1750</v>
      </c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  <c r="Z2540" s="9"/>
      <c r="AA2540" s="9"/>
      <c r="AB2540" s="9"/>
      <c r="AC2540" s="9"/>
    </row>
    <row r="2541" ht="15.75" customHeight="1">
      <c r="A2541" s="10">
        <v>2540.0</v>
      </c>
      <c r="B2541" s="10" t="s">
        <v>15</v>
      </c>
      <c r="C2541" s="10" t="str">
        <f>VLOOKUP($E2541,'Определяем вид'!$A$2:$B$16,2,0)</f>
        <v>Товар</v>
      </c>
      <c r="D2541" s="10" t="s">
        <v>16</v>
      </c>
      <c r="E2541" s="10" t="s">
        <v>23</v>
      </c>
      <c r="F2541" s="11">
        <v>45743.0</v>
      </c>
      <c r="G2541" s="12">
        <f t="shared" si="1"/>
        <v>3</v>
      </c>
      <c r="H2541" s="10"/>
      <c r="I2541" s="10" t="str">
        <f>IFNA(VLOOKUP($H2541,'Промокоды'!$A$2:$B$115,2,0),"")</f>
        <v/>
      </c>
      <c r="J2541" s="10" t="str">
        <f>IFNA(VLOOKUP($I2541,'Промокоды'!$E$2:$F$8,2,0),"")</f>
        <v/>
      </c>
      <c r="K2541" s="10" t="str">
        <f>IFNA(VLOOKUP($H2541,'Промокоды'!$A$2:$C$115,3,0),"")</f>
        <v/>
      </c>
      <c r="L2541" s="13">
        <f t="shared" si="2"/>
        <v>0</v>
      </c>
      <c r="M2541" s="14">
        <v>1000.0</v>
      </c>
      <c r="N2541" s="14">
        <f t="shared" si="3"/>
        <v>1000</v>
      </c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  <c r="Z2541" s="9"/>
      <c r="AA2541" s="9"/>
      <c r="AB2541" s="9"/>
      <c r="AC2541" s="9"/>
    </row>
    <row r="2542" ht="15.75" customHeight="1">
      <c r="A2542" s="10">
        <v>2541.0</v>
      </c>
      <c r="B2542" s="10" t="s">
        <v>15</v>
      </c>
      <c r="C2542" s="10" t="str">
        <f>VLOOKUP($E2542,'Определяем вид'!$A$2:$B$16,2,0)</f>
        <v>Услуга</v>
      </c>
      <c r="D2542" s="10" t="s">
        <v>16</v>
      </c>
      <c r="E2542" s="10" t="s">
        <v>18</v>
      </c>
      <c r="F2542" s="11">
        <v>45743.0</v>
      </c>
      <c r="G2542" s="12">
        <f t="shared" si="1"/>
        <v>3</v>
      </c>
      <c r="H2542" s="10"/>
      <c r="I2542" s="10" t="str">
        <f>IFNA(VLOOKUP($H2542,'Промокоды'!$A$2:$B$115,2,0),"")</f>
        <v/>
      </c>
      <c r="J2542" s="10" t="str">
        <f>IFNA(VLOOKUP($I2542,'Промокоды'!$E$2:$F$8,2,0),"")</f>
        <v/>
      </c>
      <c r="K2542" s="10" t="str">
        <f>IFNA(VLOOKUP($H2542,'Промокоды'!$A$2:$C$115,3,0),"")</f>
        <v/>
      </c>
      <c r="L2542" s="13">
        <f t="shared" si="2"/>
        <v>0</v>
      </c>
      <c r="M2542" s="14">
        <v>3500.0</v>
      </c>
      <c r="N2542" s="14">
        <f t="shared" si="3"/>
        <v>3500</v>
      </c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  <c r="Z2542" s="9"/>
      <c r="AA2542" s="9"/>
      <c r="AB2542" s="9"/>
      <c r="AC2542" s="9"/>
    </row>
    <row r="2543" ht="15.75" customHeight="1">
      <c r="A2543" s="10">
        <v>2542.0</v>
      </c>
      <c r="B2543" s="10" t="s">
        <v>25</v>
      </c>
      <c r="C2543" s="10" t="str">
        <f>VLOOKUP($E2543,'Определяем вид'!$A$2:$B$16,2,0)</f>
        <v>Товар</v>
      </c>
      <c r="D2543" s="10" t="s">
        <v>16</v>
      </c>
      <c r="E2543" s="10" t="s">
        <v>33</v>
      </c>
      <c r="F2543" s="11">
        <v>45743.0</v>
      </c>
      <c r="G2543" s="12">
        <f t="shared" si="1"/>
        <v>3</v>
      </c>
      <c r="H2543" s="10"/>
      <c r="I2543" s="10" t="str">
        <f>IFNA(VLOOKUP($H2543,'Промокоды'!$A$2:$B$115,2,0),"")</f>
        <v/>
      </c>
      <c r="J2543" s="10" t="str">
        <f>IFNA(VLOOKUP($I2543,'Промокоды'!$E$2:$F$8,2,0),"")</f>
        <v/>
      </c>
      <c r="K2543" s="10" t="str">
        <f>IFNA(VLOOKUP($H2543,'Промокоды'!$A$2:$C$115,3,0),"")</f>
        <v/>
      </c>
      <c r="L2543" s="13">
        <f t="shared" si="2"/>
        <v>0</v>
      </c>
      <c r="M2543" s="14">
        <v>1000.0</v>
      </c>
      <c r="N2543" s="14">
        <f t="shared" si="3"/>
        <v>1000</v>
      </c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  <c r="Z2543" s="9"/>
      <c r="AA2543" s="9"/>
      <c r="AB2543" s="9"/>
      <c r="AC2543" s="9"/>
    </row>
    <row r="2544" ht="15.75" customHeight="1">
      <c r="A2544" s="10">
        <v>2543.0</v>
      </c>
      <c r="B2544" s="10" t="s">
        <v>15</v>
      </c>
      <c r="C2544" s="10" t="str">
        <f>VLOOKUP($E2544,'Определяем вид'!$A$2:$B$16,2,0)</f>
        <v>Услуга</v>
      </c>
      <c r="D2544" s="10" t="s">
        <v>16</v>
      </c>
      <c r="E2544" s="10" t="s">
        <v>18</v>
      </c>
      <c r="F2544" s="11">
        <v>45743.0</v>
      </c>
      <c r="G2544" s="12">
        <f t="shared" si="1"/>
        <v>3</v>
      </c>
      <c r="H2544" s="10"/>
      <c r="I2544" s="10" t="str">
        <f>IFNA(VLOOKUP($H2544,'Промокоды'!$A$2:$B$115,2,0),"")</f>
        <v/>
      </c>
      <c r="J2544" s="10" t="str">
        <f>IFNA(VLOOKUP($I2544,'Промокоды'!$E$2:$F$8,2,0),"")</f>
        <v/>
      </c>
      <c r="K2544" s="10" t="str">
        <f>IFNA(VLOOKUP($H2544,'Промокоды'!$A$2:$C$115,3,0),"")</f>
        <v/>
      </c>
      <c r="L2544" s="13">
        <f t="shared" si="2"/>
        <v>0</v>
      </c>
      <c r="M2544" s="14">
        <v>3500.0</v>
      </c>
      <c r="N2544" s="14">
        <f t="shared" si="3"/>
        <v>3500</v>
      </c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  <c r="Z2544" s="9"/>
      <c r="AA2544" s="9"/>
      <c r="AB2544" s="9"/>
      <c r="AC2544" s="9"/>
    </row>
    <row r="2545" ht="15.75" customHeight="1">
      <c r="A2545" s="10">
        <v>2544.0</v>
      </c>
      <c r="B2545" s="10" t="s">
        <v>25</v>
      </c>
      <c r="C2545" s="10" t="str">
        <f>VLOOKUP($E2545,'Определяем вид'!$A$2:$B$16,2,0)</f>
        <v>Товар</v>
      </c>
      <c r="D2545" s="10" t="s">
        <v>16</v>
      </c>
      <c r="E2545" s="10" t="s">
        <v>35</v>
      </c>
      <c r="F2545" s="11">
        <v>45743.0</v>
      </c>
      <c r="G2545" s="12">
        <f t="shared" si="1"/>
        <v>3</v>
      </c>
      <c r="H2545" s="10"/>
      <c r="I2545" s="10" t="str">
        <f>IFNA(VLOOKUP($H2545,'Промокоды'!$A$2:$B$115,2,0),"")</f>
        <v/>
      </c>
      <c r="J2545" s="10" t="str">
        <f>IFNA(VLOOKUP($I2545,'Промокоды'!$E$2:$F$8,2,0),"")</f>
        <v/>
      </c>
      <c r="K2545" s="10" t="str">
        <f>IFNA(VLOOKUP($H2545,'Промокоды'!$A$2:$C$115,3,0),"")</f>
        <v/>
      </c>
      <c r="L2545" s="13">
        <f t="shared" si="2"/>
        <v>0</v>
      </c>
      <c r="M2545" s="14">
        <v>500.0</v>
      </c>
      <c r="N2545" s="14">
        <f t="shared" si="3"/>
        <v>500</v>
      </c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  <c r="Z2545" s="9"/>
      <c r="AA2545" s="9"/>
      <c r="AB2545" s="9"/>
      <c r="AC2545" s="9"/>
    </row>
    <row r="2546" ht="15.75" customHeight="1">
      <c r="A2546" s="10">
        <v>2545.0</v>
      </c>
      <c r="B2546" s="10" t="s">
        <v>15</v>
      </c>
      <c r="C2546" s="10" t="str">
        <f>VLOOKUP($E2546,'Определяем вид'!$A$2:$B$16,2,0)</f>
        <v>Услуга</v>
      </c>
      <c r="D2546" s="10" t="s">
        <v>16</v>
      </c>
      <c r="E2546" s="10" t="s">
        <v>21</v>
      </c>
      <c r="F2546" s="11">
        <v>45743.0</v>
      </c>
      <c r="G2546" s="12">
        <f t="shared" si="1"/>
        <v>3</v>
      </c>
      <c r="H2546" s="10"/>
      <c r="I2546" s="10" t="str">
        <f>IFNA(VLOOKUP($H2546,'Промокоды'!$A$2:$B$115,2,0),"")</f>
        <v/>
      </c>
      <c r="J2546" s="10" t="str">
        <f>IFNA(VLOOKUP($I2546,'Промокоды'!$E$2:$F$8,2,0),"")</f>
        <v/>
      </c>
      <c r="K2546" s="10" t="str">
        <f>IFNA(VLOOKUP($H2546,'Промокоды'!$A$2:$C$115,3,0),"")</f>
        <v/>
      </c>
      <c r="L2546" s="13">
        <f t="shared" si="2"/>
        <v>0</v>
      </c>
      <c r="M2546" s="14">
        <v>5500.0</v>
      </c>
      <c r="N2546" s="14">
        <f t="shared" si="3"/>
        <v>5500</v>
      </c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  <c r="Z2546" s="9"/>
      <c r="AA2546" s="9"/>
      <c r="AB2546" s="9"/>
      <c r="AC2546" s="9"/>
    </row>
    <row r="2547" ht="15.75" customHeight="1">
      <c r="A2547" s="10">
        <v>2546.0</v>
      </c>
      <c r="B2547" s="10" t="s">
        <v>15</v>
      </c>
      <c r="C2547" s="10" t="str">
        <f>VLOOKUP($E2547,'Определяем вид'!$A$2:$B$16,2,0)</f>
        <v>Услуга</v>
      </c>
      <c r="D2547" s="10" t="s">
        <v>19</v>
      </c>
      <c r="E2547" s="10" t="s">
        <v>18</v>
      </c>
      <c r="F2547" s="11">
        <v>45743.0</v>
      </c>
      <c r="G2547" s="12">
        <f t="shared" si="1"/>
        <v>3</v>
      </c>
      <c r="H2547" s="10"/>
      <c r="I2547" s="10" t="str">
        <f>IFNA(VLOOKUP($H2547,'Промокоды'!$A$2:$B$115,2,0),"")</f>
        <v/>
      </c>
      <c r="J2547" s="10" t="str">
        <f>IFNA(VLOOKUP($I2547,'Промокоды'!$E$2:$F$8,2,0),"")</f>
        <v/>
      </c>
      <c r="K2547" s="10" t="str">
        <f>IFNA(VLOOKUP($H2547,'Промокоды'!$A$2:$C$115,3,0),"")</f>
        <v/>
      </c>
      <c r="L2547" s="13">
        <f t="shared" si="2"/>
        <v>0</v>
      </c>
      <c r="M2547" s="14">
        <v>3500.0</v>
      </c>
      <c r="N2547" s="14">
        <f t="shared" si="3"/>
        <v>3500</v>
      </c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  <c r="Z2547" s="9"/>
      <c r="AA2547" s="9"/>
      <c r="AB2547" s="9"/>
      <c r="AC2547" s="9"/>
    </row>
    <row r="2548" ht="15.75" customHeight="1">
      <c r="A2548" s="10">
        <v>2547.0</v>
      </c>
      <c r="B2548" s="10" t="s">
        <v>15</v>
      </c>
      <c r="C2548" s="10" t="str">
        <f>VLOOKUP($E2548,'Определяем вид'!$A$2:$B$16,2,0)</f>
        <v>Услуга</v>
      </c>
      <c r="D2548" s="10" t="s">
        <v>19</v>
      </c>
      <c r="E2548" s="10" t="s">
        <v>21</v>
      </c>
      <c r="F2548" s="11">
        <v>45743.0</v>
      </c>
      <c r="G2548" s="12">
        <f t="shared" si="1"/>
        <v>3</v>
      </c>
      <c r="H2548" s="10"/>
      <c r="I2548" s="10" t="str">
        <f>IFNA(VLOOKUP($H2548,'Промокоды'!$A$2:$B$115,2,0),"")</f>
        <v/>
      </c>
      <c r="J2548" s="10" t="str">
        <f>IFNA(VLOOKUP($I2548,'Промокоды'!$E$2:$F$8,2,0),"")</f>
        <v/>
      </c>
      <c r="K2548" s="10" t="str">
        <f>IFNA(VLOOKUP($H2548,'Промокоды'!$A$2:$C$115,3,0),"")</f>
        <v/>
      </c>
      <c r="L2548" s="13">
        <f t="shared" si="2"/>
        <v>0</v>
      </c>
      <c r="M2548" s="14">
        <v>5500.0</v>
      </c>
      <c r="N2548" s="14">
        <f t="shared" si="3"/>
        <v>5500</v>
      </c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  <c r="Z2548" s="9"/>
      <c r="AA2548" s="9"/>
      <c r="AB2548" s="9"/>
      <c r="AC2548" s="9"/>
    </row>
    <row r="2549" ht="15.75" customHeight="1">
      <c r="A2549" s="10">
        <v>2548.0</v>
      </c>
      <c r="B2549" s="10" t="s">
        <v>15</v>
      </c>
      <c r="C2549" s="10" t="str">
        <f>VLOOKUP($E2549,'Определяем вид'!$A$2:$B$16,2,0)</f>
        <v>Товар</v>
      </c>
      <c r="D2549" s="10" t="s">
        <v>16</v>
      </c>
      <c r="E2549" s="10" t="s">
        <v>20</v>
      </c>
      <c r="F2549" s="11">
        <v>45744.0</v>
      </c>
      <c r="G2549" s="12">
        <f t="shared" si="1"/>
        <v>3</v>
      </c>
      <c r="H2549" s="10"/>
      <c r="I2549" s="10" t="str">
        <f>IFNA(VLOOKUP($H2549,'Промокоды'!$A$2:$B$115,2,0),"")</f>
        <v/>
      </c>
      <c r="J2549" s="10" t="str">
        <f>IFNA(VLOOKUP($I2549,'Промокоды'!$E$2:$F$8,2,0),"")</f>
        <v/>
      </c>
      <c r="K2549" s="10" t="str">
        <f>IFNA(VLOOKUP($H2549,'Промокоды'!$A$2:$C$115,3,0),"")</f>
        <v/>
      </c>
      <c r="L2549" s="13">
        <f t="shared" si="2"/>
        <v>0</v>
      </c>
      <c r="M2549" s="14">
        <v>500.0</v>
      </c>
      <c r="N2549" s="14">
        <f t="shared" si="3"/>
        <v>500</v>
      </c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  <c r="Z2549" s="9"/>
      <c r="AA2549" s="9"/>
      <c r="AB2549" s="9"/>
      <c r="AC2549" s="9"/>
    </row>
    <row r="2550" ht="15.75" customHeight="1">
      <c r="A2550" s="10">
        <v>2549.0</v>
      </c>
      <c r="B2550" s="10" t="s">
        <v>15</v>
      </c>
      <c r="C2550" s="10" t="str">
        <f>VLOOKUP($E2550,'Определяем вид'!$A$2:$B$16,2,0)</f>
        <v>Услуга</v>
      </c>
      <c r="D2550" s="10" t="s">
        <v>16</v>
      </c>
      <c r="E2550" s="10" t="s">
        <v>18</v>
      </c>
      <c r="F2550" s="11">
        <v>45744.0</v>
      </c>
      <c r="G2550" s="12">
        <f t="shared" si="1"/>
        <v>3</v>
      </c>
      <c r="H2550" s="10"/>
      <c r="I2550" s="10" t="str">
        <f>IFNA(VLOOKUP($H2550,'Промокоды'!$A$2:$B$115,2,0),"")</f>
        <v/>
      </c>
      <c r="J2550" s="10" t="str">
        <f>IFNA(VLOOKUP($I2550,'Промокоды'!$E$2:$F$8,2,0),"")</f>
        <v/>
      </c>
      <c r="K2550" s="10" t="str">
        <f>IFNA(VLOOKUP($H2550,'Промокоды'!$A$2:$C$115,3,0),"")</f>
        <v/>
      </c>
      <c r="L2550" s="13">
        <f t="shared" si="2"/>
        <v>0</v>
      </c>
      <c r="M2550" s="14">
        <v>3500.0</v>
      </c>
      <c r="N2550" s="14">
        <f t="shared" si="3"/>
        <v>3500</v>
      </c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  <c r="Z2550" s="9"/>
      <c r="AA2550" s="9"/>
      <c r="AB2550" s="9"/>
      <c r="AC2550" s="9"/>
    </row>
    <row r="2551" ht="15.75" customHeight="1">
      <c r="A2551" s="10">
        <v>2550.0</v>
      </c>
      <c r="B2551" s="10" t="s">
        <v>15</v>
      </c>
      <c r="C2551" s="10" t="str">
        <f>VLOOKUP($E2551,'Определяем вид'!$A$2:$B$16,2,0)</f>
        <v>Услуга</v>
      </c>
      <c r="D2551" s="10" t="s">
        <v>16</v>
      </c>
      <c r="E2551" s="10" t="s">
        <v>18</v>
      </c>
      <c r="F2551" s="11">
        <v>45744.0</v>
      </c>
      <c r="G2551" s="12">
        <f t="shared" si="1"/>
        <v>3</v>
      </c>
      <c r="H2551" s="10"/>
      <c r="I2551" s="10" t="str">
        <f>IFNA(VLOOKUP($H2551,'Промокоды'!$A$2:$B$115,2,0),"")</f>
        <v/>
      </c>
      <c r="J2551" s="10" t="str">
        <f>IFNA(VLOOKUP($I2551,'Промокоды'!$E$2:$F$8,2,0),"")</f>
        <v/>
      </c>
      <c r="K2551" s="10" t="str">
        <f>IFNA(VLOOKUP($H2551,'Промокоды'!$A$2:$C$115,3,0),"")</f>
        <v/>
      </c>
      <c r="L2551" s="13">
        <f t="shared" si="2"/>
        <v>0</v>
      </c>
      <c r="M2551" s="14">
        <v>3500.0</v>
      </c>
      <c r="N2551" s="14">
        <f t="shared" si="3"/>
        <v>3500</v>
      </c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  <c r="Z2551" s="9"/>
      <c r="AA2551" s="9"/>
      <c r="AB2551" s="9"/>
      <c r="AC2551" s="9"/>
    </row>
    <row r="2552" ht="15.75" customHeight="1">
      <c r="A2552" s="10">
        <v>2551.0</v>
      </c>
      <c r="B2552" s="10" t="s">
        <v>15</v>
      </c>
      <c r="C2552" s="10" t="str">
        <f>VLOOKUP($E2552,'Определяем вид'!$A$2:$B$16,2,0)</f>
        <v>Товар</v>
      </c>
      <c r="D2552" s="10" t="s">
        <v>16</v>
      </c>
      <c r="E2552" s="10" t="s">
        <v>28</v>
      </c>
      <c r="F2552" s="11">
        <v>45744.0</v>
      </c>
      <c r="G2552" s="12">
        <f t="shared" si="1"/>
        <v>3</v>
      </c>
      <c r="H2552" s="10" t="s">
        <v>88</v>
      </c>
      <c r="I2552" s="10">
        <f>IFNA(VLOOKUP($H2552,'Промокоды'!$A$2:$B$115,2,0),"")</f>
        <v>6</v>
      </c>
      <c r="J2552" s="10" t="str">
        <f>IFNA(VLOOKUP($I2552,'Промокоды'!$E$2:$F$8,2,0),"")</f>
        <v>Реклама в VK</v>
      </c>
      <c r="K2552" s="10">
        <f>IFNA(VLOOKUP($H2552,'Промокоды'!$A$2:$C$115,3,0),"")</f>
        <v>0.2</v>
      </c>
      <c r="L2552" s="13">
        <f t="shared" si="2"/>
        <v>60</v>
      </c>
      <c r="M2552" s="14">
        <v>300.0</v>
      </c>
      <c r="N2552" s="14">
        <f t="shared" si="3"/>
        <v>240</v>
      </c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  <c r="Z2552" s="9"/>
      <c r="AA2552" s="9"/>
      <c r="AB2552" s="9"/>
      <c r="AC2552" s="9"/>
    </row>
    <row r="2553" ht="15.75" customHeight="1">
      <c r="A2553" s="10">
        <v>2552.0</v>
      </c>
      <c r="B2553" s="10" t="s">
        <v>15</v>
      </c>
      <c r="C2553" s="10" t="str">
        <f>VLOOKUP($E2553,'Определяем вид'!$A$2:$B$16,2,0)</f>
        <v>Услуга</v>
      </c>
      <c r="D2553" s="10" t="s">
        <v>16</v>
      </c>
      <c r="E2553" s="10" t="s">
        <v>21</v>
      </c>
      <c r="F2553" s="11">
        <v>45744.0</v>
      </c>
      <c r="G2553" s="12">
        <f t="shared" si="1"/>
        <v>3</v>
      </c>
      <c r="H2553" s="10" t="s">
        <v>89</v>
      </c>
      <c r="I2553" s="10">
        <f>IFNA(VLOOKUP($H2553,'Промокоды'!$A$2:$B$115,2,0),"")</f>
        <v>6</v>
      </c>
      <c r="J2553" s="10" t="str">
        <f>IFNA(VLOOKUP($I2553,'Промокоды'!$E$2:$F$8,2,0),"")</f>
        <v>Реклама в VK</v>
      </c>
      <c r="K2553" s="10">
        <f>IFNA(VLOOKUP($H2553,'Промокоды'!$A$2:$C$115,3,0),"")</f>
        <v>0.2</v>
      </c>
      <c r="L2553" s="13">
        <f t="shared" si="2"/>
        <v>1100</v>
      </c>
      <c r="M2553" s="14">
        <v>5500.0</v>
      </c>
      <c r="N2553" s="14">
        <f t="shared" si="3"/>
        <v>4400</v>
      </c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  <c r="Z2553" s="9"/>
      <c r="AA2553" s="9"/>
      <c r="AB2553" s="9"/>
      <c r="AC2553" s="9"/>
    </row>
    <row r="2554" ht="15.75" customHeight="1">
      <c r="A2554" s="10">
        <v>2553.0</v>
      </c>
      <c r="B2554" s="10" t="s">
        <v>15</v>
      </c>
      <c r="C2554" s="10" t="str">
        <f>VLOOKUP($E2554,'Определяем вид'!$A$2:$B$16,2,0)</f>
        <v>Услуга</v>
      </c>
      <c r="D2554" s="10" t="s">
        <v>16</v>
      </c>
      <c r="E2554" s="10" t="s">
        <v>18</v>
      </c>
      <c r="F2554" s="11">
        <v>45744.0</v>
      </c>
      <c r="G2554" s="12">
        <f t="shared" si="1"/>
        <v>3</v>
      </c>
      <c r="H2554" s="10"/>
      <c r="I2554" s="10" t="str">
        <f>IFNA(VLOOKUP($H2554,'Промокоды'!$A$2:$B$115,2,0),"")</f>
        <v/>
      </c>
      <c r="J2554" s="10" t="str">
        <f>IFNA(VLOOKUP($I2554,'Промокоды'!$E$2:$F$8,2,0),"")</f>
        <v/>
      </c>
      <c r="K2554" s="10" t="str">
        <f>IFNA(VLOOKUP($H2554,'Промокоды'!$A$2:$C$115,3,0),"")</f>
        <v/>
      </c>
      <c r="L2554" s="13">
        <f t="shared" si="2"/>
        <v>0</v>
      </c>
      <c r="M2554" s="14">
        <v>3500.0</v>
      </c>
      <c r="N2554" s="14">
        <f t="shared" si="3"/>
        <v>3500</v>
      </c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  <c r="Z2554" s="9"/>
      <c r="AA2554" s="9"/>
      <c r="AB2554" s="9"/>
      <c r="AC2554" s="9"/>
    </row>
    <row r="2555" ht="15.75" customHeight="1">
      <c r="A2555" s="10">
        <v>2554.0</v>
      </c>
      <c r="B2555" s="10" t="s">
        <v>25</v>
      </c>
      <c r="C2555" s="10" t="str">
        <f>VLOOKUP($E2555,'Определяем вид'!$A$2:$B$16,2,0)</f>
        <v>Товар</v>
      </c>
      <c r="D2555" s="10" t="s">
        <v>16</v>
      </c>
      <c r="E2555" s="10" t="s">
        <v>30</v>
      </c>
      <c r="F2555" s="11">
        <v>45744.0</v>
      </c>
      <c r="G2555" s="12">
        <f t="shared" si="1"/>
        <v>3</v>
      </c>
      <c r="H2555" s="10"/>
      <c r="I2555" s="10" t="str">
        <f>IFNA(VLOOKUP($H2555,'Промокоды'!$A$2:$B$115,2,0),"")</f>
        <v/>
      </c>
      <c r="J2555" s="10" t="str">
        <f>IFNA(VLOOKUP($I2555,'Промокоды'!$E$2:$F$8,2,0),"")</f>
        <v/>
      </c>
      <c r="K2555" s="10" t="str">
        <f>IFNA(VLOOKUP($H2555,'Промокоды'!$A$2:$C$115,3,0),"")</f>
        <v/>
      </c>
      <c r="L2555" s="13">
        <f t="shared" si="2"/>
        <v>0</v>
      </c>
      <c r="M2555" s="14">
        <v>300.0</v>
      </c>
      <c r="N2555" s="14">
        <f t="shared" si="3"/>
        <v>300</v>
      </c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  <c r="Z2555" s="9"/>
      <c r="AA2555" s="9"/>
      <c r="AB2555" s="9"/>
      <c r="AC2555" s="9"/>
    </row>
    <row r="2556" ht="15.75" customHeight="1">
      <c r="A2556" s="10">
        <v>2555.0</v>
      </c>
      <c r="B2556" s="10" t="s">
        <v>15</v>
      </c>
      <c r="C2556" s="10" t="str">
        <f>VLOOKUP($E2556,'Определяем вид'!$A$2:$B$16,2,0)</f>
        <v>Услуга</v>
      </c>
      <c r="D2556" s="10" t="s">
        <v>16</v>
      </c>
      <c r="E2556" s="10" t="s">
        <v>18</v>
      </c>
      <c r="F2556" s="11">
        <v>45744.0</v>
      </c>
      <c r="G2556" s="12">
        <f t="shared" si="1"/>
        <v>3</v>
      </c>
      <c r="H2556" s="10"/>
      <c r="I2556" s="10" t="str">
        <f>IFNA(VLOOKUP($H2556,'Промокоды'!$A$2:$B$115,2,0),"")</f>
        <v/>
      </c>
      <c r="J2556" s="10" t="str">
        <f>IFNA(VLOOKUP($I2556,'Промокоды'!$E$2:$F$8,2,0),"")</f>
        <v/>
      </c>
      <c r="K2556" s="10" t="str">
        <f>IFNA(VLOOKUP($H2556,'Промокоды'!$A$2:$C$115,3,0),"")</f>
        <v/>
      </c>
      <c r="L2556" s="13">
        <f t="shared" si="2"/>
        <v>0</v>
      </c>
      <c r="M2556" s="14">
        <v>3500.0</v>
      </c>
      <c r="N2556" s="14">
        <f t="shared" si="3"/>
        <v>3500</v>
      </c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  <c r="Z2556" s="9"/>
      <c r="AA2556" s="9"/>
      <c r="AB2556" s="9"/>
      <c r="AC2556" s="9"/>
    </row>
    <row r="2557" ht="15.75" customHeight="1">
      <c r="A2557" s="10">
        <v>2556.0</v>
      </c>
      <c r="B2557" s="10" t="s">
        <v>15</v>
      </c>
      <c r="C2557" s="10" t="str">
        <f>VLOOKUP($E2557,'Определяем вид'!$A$2:$B$16,2,0)</f>
        <v>Товар</v>
      </c>
      <c r="D2557" s="10" t="s">
        <v>16</v>
      </c>
      <c r="E2557" s="10" t="s">
        <v>23</v>
      </c>
      <c r="F2557" s="11">
        <v>45744.0</v>
      </c>
      <c r="G2557" s="12">
        <f t="shared" si="1"/>
        <v>3</v>
      </c>
      <c r="H2557" s="10"/>
      <c r="I2557" s="10" t="str">
        <f>IFNA(VLOOKUP($H2557,'Промокоды'!$A$2:$B$115,2,0),"")</f>
        <v/>
      </c>
      <c r="J2557" s="10" t="str">
        <f>IFNA(VLOOKUP($I2557,'Промокоды'!$E$2:$F$8,2,0),"")</f>
        <v/>
      </c>
      <c r="K2557" s="10" t="str">
        <f>IFNA(VLOOKUP($H2557,'Промокоды'!$A$2:$C$115,3,0),"")</f>
        <v/>
      </c>
      <c r="L2557" s="13">
        <f t="shared" si="2"/>
        <v>0</v>
      </c>
      <c r="M2557" s="14">
        <v>1000.0</v>
      </c>
      <c r="N2557" s="14">
        <f t="shared" si="3"/>
        <v>1000</v>
      </c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  <c r="Z2557" s="9"/>
      <c r="AA2557" s="9"/>
      <c r="AB2557" s="9"/>
      <c r="AC2557" s="9"/>
    </row>
    <row r="2558" ht="15.75" customHeight="1">
      <c r="A2558" s="10">
        <v>2557.0</v>
      </c>
      <c r="B2558" s="10" t="s">
        <v>25</v>
      </c>
      <c r="C2558" s="10" t="str">
        <f>VLOOKUP($E2558,'Определяем вид'!$A$2:$B$16,2,0)</f>
        <v>Товар</v>
      </c>
      <c r="D2558" s="10" t="s">
        <v>16</v>
      </c>
      <c r="E2558" s="10" t="s">
        <v>35</v>
      </c>
      <c r="F2558" s="11">
        <v>45744.0</v>
      </c>
      <c r="G2558" s="12">
        <f t="shared" si="1"/>
        <v>3</v>
      </c>
      <c r="H2558" s="10"/>
      <c r="I2558" s="10" t="str">
        <f>IFNA(VLOOKUP($H2558,'Промокоды'!$A$2:$B$115,2,0),"")</f>
        <v/>
      </c>
      <c r="J2558" s="10" t="str">
        <f>IFNA(VLOOKUP($I2558,'Промокоды'!$E$2:$F$8,2,0),"")</f>
        <v/>
      </c>
      <c r="K2558" s="10" t="str">
        <f>IFNA(VLOOKUP($H2558,'Промокоды'!$A$2:$C$115,3,0),"")</f>
        <v/>
      </c>
      <c r="L2558" s="13">
        <f t="shared" si="2"/>
        <v>0</v>
      </c>
      <c r="M2558" s="14">
        <v>500.0</v>
      </c>
      <c r="N2558" s="14">
        <f t="shared" si="3"/>
        <v>500</v>
      </c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  <c r="Z2558" s="9"/>
      <c r="AA2558" s="9"/>
      <c r="AB2558" s="9"/>
      <c r="AC2558" s="9"/>
    </row>
    <row r="2559" ht="15.75" customHeight="1">
      <c r="A2559" s="10">
        <v>2558.0</v>
      </c>
      <c r="B2559" s="10" t="s">
        <v>15</v>
      </c>
      <c r="C2559" s="10" t="str">
        <f>VLOOKUP($E2559,'Определяем вид'!$A$2:$B$16,2,0)</f>
        <v>Услуга</v>
      </c>
      <c r="D2559" s="10" t="s">
        <v>16</v>
      </c>
      <c r="E2559" s="10" t="s">
        <v>17</v>
      </c>
      <c r="F2559" s="11">
        <v>45744.0</v>
      </c>
      <c r="G2559" s="12">
        <f t="shared" si="1"/>
        <v>3</v>
      </c>
      <c r="H2559" s="10" t="s">
        <v>90</v>
      </c>
      <c r="I2559" s="10">
        <f>IFNA(VLOOKUP($H2559,'Промокоды'!$A$2:$B$115,2,0),"")</f>
        <v>7</v>
      </c>
      <c r="J2559" s="10" t="str">
        <f>IFNA(VLOOKUP($I2559,'Промокоды'!$E$2:$F$8,2,0),"")</f>
        <v>Сторис в VK</v>
      </c>
      <c r="K2559" s="10">
        <f>IFNA(VLOOKUP($H2559,'Промокоды'!$A$2:$C$115,3,0),"")</f>
        <v>0.15</v>
      </c>
      <c r="L2559" s="13">
        <f t="shared" si="2"/>
        <v>675</v>
      </c>
      <c r="M2559" s="14">
        <v>4500.0</v>
      </c>
      <c r="N2559" s="14">
        <f t="shared" si="3"/>
        <v>3825</v>
      </c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  <c r="Z2559" s="9"/>
      <c r="AA2559" s="9"/>
      <c r="AB2559" s="9"/>
      <c r="AC2559" s="9"/>
    </row>
    <row r="2560" ht="15.75" customHeight="1">
      <c r="A2560" s="10">
        <v>2559.0</v>
      </c>
      <c r="B2560" s="10" t="s">
        <v>25</v>
      </c>
      <c r="C2560" s="10" t="str">
        <f>VLOOKUP($E2560,'Определяем вид'!$A$2:$B$16,2,0)</f>
        <v>Товар</v>
      </c>
      <c r="D2560" s="10" t="s">
        <v>19</v>
      </c>
      <c r="E2560" s="10" t="s">
        <v>30</v>
      </c>
      <c r="F2560" s="11">
        <v>45744.0</v>
      </c>
      <c r="G2560" s="12">
        <f t="shared" si="1"/>
        <v>3</v>
      </c>
      <c r="H2560" s="10"/>
      <c r="I2560" s="10" t="str">
        <f>IFNA(VLOOKUP($H2560,'Промокоды'!$A$2:$B$115,2,0),"")</f>
        <v/>
      </c>
      <c r="J2560" s="10" t="str">
        <f>IFNA(VLOOKUP($I2560,'Промокоды'!$E$2:$F$8,2,0),"")</f>
        <v/>
      </c>
      <c r="K2560" s="10" t="str">
        <f>IFNA(VLOOKUP($H2560,'Промокоды'!$A$2:$C$115,3,0),"")</f>
        <v/>
      </c>
      <c r="L2560" s="13">
        <f t="shared" si="2"/>
        <v>0</v>
      </c>
      <c r="M2560" s="14">
        <v>300.0</v>
      </c>
      <c r="N2560" s="14">
        <f t="shared" si="3"/>
        <v>300</v>
      </c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  <c r="Z2560" s="9"/>
      <c r="AA2560" s="9"/>
      <c r="AB2560" s="9"/>
      <c r="AC2560" s="9"/>
    </row>
    <row r="2561" ht="15.75" customHeight="1">
      <c r="A2561" s="10">
        <v>2560.0</v>
      </c>
      <c r="B2561" s="10" t="s">
        <v>15</v>
      </c>
      <c r="C2561" s="10" t="str">
        <f>VLOOKUP($E2561,'Определяем вид'!$A$2:$B$16,2,0)</f>
        <v>Услуга</v>
      </c>
      <c r="D2561" s="10" t="s">
        <v>16</v>
      </c>
      <c r="E2561" s="10" t="s">
        <v>17</v>
      </c>
      <c r="F2561" s="11">
        <v>45744.0</v>
      </c>
      <c r="G2561" s="12">
        <f t="shared" si="1"/>
        <v>3</v>
      </c>
      <c r="H2561" s="10"/>
      <c r="I2561" s="10" t="str">
        <f>IFNA(VLOOKUP($H2561,'Промокоды'!$A$2:$B$115,2,0),"")</f>
        <v/>
      </c>
      <c r="J2561" s="10" t="str">
        <f>IFNA(VLOOKUP($I2561,'Промокоды'!$E$2:$F$8,2,0),"")</f>
        <v/>
      </c>
      <c r="K2561" s="10" t="str">
        <f>IFNA(VLOOKUP($H2561,'Промокоды'!$A$2:$C$115,3,0),"")</f>
        <v/>
      </c>
      <c r="L2561" s="13">
        <f t="shared" si="2"/>
        <v>0</v>
      </c>
      <c r="M2561" s="14">
        <v>4500.0</v>
      </c>
      <c r="N2561" s="14">
        <f t="shared" si="3"/>
        <v>4500</v>
      </c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  <c r="Z2561" s="9"/>
      <c r="AA2561" s="9"/>
      <c r="AB2561" s="9"/>
      <c r="AC2561" s="9"/>
    </row>
    <row r="2562" ht="15.75" customHeight="1">
      <c r="A2562" s="10">
        <v>2561.0</v>
      </c>
      <c r="B2562" s="10" t="s">
        <v>15</v>
      </c>
      <c r="C2562" s="10" t="str">
        <f>VLOOKUP($E2562,'Определяем вид'!$A$2:$B$16,2,0)</f>
        <v>Товар</v>
      </c>
      <c r="D2562" s="10" t="s">
        <v>16</v>
      </c>
      <c r="E2562" s="10" t="s">
        <v>23</v>
      </c>
      <c r="F2562" s="11">
        <v>45744.0</v>
      </c>
      <c r="G2562" s="12">
        <f t="shared" si="1"/>
        <v>3</v>
      </c>
      <c r="H2562" s="10"/>
      <c r="I2562" s="10" t="str">
        <f>IFNA(VLOOKUP($H2562,'Промокоды'!$A$2:$B$115,2,0),"")</f>
        <v/>
      </c>
      <c r="J2562" s="10" t="str">
        <f>IFNA(VLOOKUP($I2562,'Промокоды'!$E$2:$F$8,2,0),"")</f>
        <v/>
      </c>
      <c r="K2562" s="10" t="str">
        <f>IFNA(VLOOKUP($H2562,'Промокоды'!$A$2:$C$115,3,0),"")</f>
        <v/>
      </c>
      <c r="L2562" s="13">
        <f t="shared" si="2"/>
        <v>0</v>
      </c>
      <c r="M2562" s="14">
        <v>1000.0</v>
      </c>
      <c r="N2562" s="14">
        <f t="shared" si="3"/>
        <v>1000</v>
      </c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  <c r="Z2562" s="9"/>
      <c r="AA2562" s="9"/>
      <c r="AB2562" s="9"/>
      <c r="AC2562" s="9"/>
    </row>
    <row r="2563" ht="15.75" customHeight="1">
      <c r="A2563" s="10">
        <v>2562.0</v>
      </c>
      <c r="B2563" s="10" t="s">
        <v>15</v>
      </c>
      <c r="C2563" s="10" t="str">
        <f>VLOOKUP($E2563,'Определяем вид'!$A$2:$B$16,2,0)</f>
        <v>Услуга</v>
      </c>
      <c r="D2563" s="10" t="s">
        <v>16</v>
      </c>
      <c r="E2563" s="10" t="s">
        <v>17</v>
      </c>
      <c r="F2563" s="11">
        <v>45744.0</v>
      </c>
      <c r="G2563" s="12">
        <f t="shared" si="1"/>
        <v>3</v>
      </c>
      <c r="H2563" s="10"/>
      <c r="I2563" s="10" t="str">
        <f>IFNA(VLOOKUP($H2563,'Промокоды'!$A$2:$B$115,2,0),"")</f>
        <v/>
      </c>
      <c r="J2563" s="10" t="str">
        <f>IFNA(VLOOKUP($I2563,'Промокоды'!$E$2:$F$8,2,0),"")</f>
        <v/>
      </c>
      <c r="K2563" s="10" t="str">
        <f>IFNA(VLOOKUP($H2563,'Промокоды'!$A$2:$C$115,3,0),"")</f>
        <v/>
      </c>
      <c r="L2563" s="13">
        <f t="shared" si="2"/>
        <v>0</v>
      </c>
      <c r="M2563" s="14">
        <v>4500.0</v>
      </c>
      <c r="N2563" s="14">
        <f t="shared" si="3"/>
        <v>4500</v>
      </c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  <c r="Z2563" s="9"/>
      <c r="AA2563" s="9"/>
      <c r="AB2563" s="9"/>
      <c r="AC2563" s="9"/>
    </row>
    <row r="2564" ht="15.75" customHeight="1">
      <c r="A2564" s="10">
        <v>2563.0</v>
      </c>
      <c r="B2564" s="10" t="s">
        <v>15</v>
      </c>
      <c r="C2564" s="10" t="str">
        <f>VLOOKUP($E2564,'Определяем вид'!$A$2:$B$16,2,0)</f>
        <v>Услуга</v>
      </c>
      <c r="D2564" s="10" t="s">
        <v>16</v>
      </c>
      <c r="E2564" s="10" t="s">
        <v>21</v>
      </c>
      <c r="F2564" s="11">
        <v>45744.0</v>
      </c>
      <c r="G2564" s="12">
        <f t="shared" si="1"/>
        <v>3</v>
      </c>
      <c r="H2564" s="10"/>
      <c r="I2564" s="10" t="str">
        <f>IFNA(VLOOKUP($H2564,'Промокоды'!$A$2:$B$115,2,0),"")</f>
        <v/>
      </c>
      <c r="J2564" s="10" t="str">
        <f>IFNA(VLOOKUP($I2564,'Промокоды'!$E$2:$F$8,2,0),"")</f>
        <v/>
      </c>
      <c r="K2564" s="10" t="str">
        <f>IFNA(VLOOKUP($H2564,'Промокоды'!$A$2:$C$115,3,0),"")</f>
        <v/>
      </c>
      <c r="L2564" s="13">
        <f t="shared" si="2"/>
        <v>0</v>
      </c>
      <c r="M2564" s="14">
        <v>5500.0</v>
      </c>
      <c r="N2564" s="14">
        <f t="shared" si="3"/>
        <v>5500</v>
      </c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  <c r="Z2564" s="9"/>
      <c r="AA2564" s="9"/>
      <c r="AB2564" s="9"/>
      <c r="AC2564" s="9"/>
    </row>
    <row r="2565" ht="15.75" customHeight="1">
      <c r="A2565" s="10">
        <v>2564.0</v>
      </c>
      <c r="B2565" s="10" t="s">
        <v>15</v>
      </c>
      <c r="C2565" s="10" t="str">
        <f>VLOOKUP($E2565,'Определяем вид'!$A$2:$B$16,2,0)</f>
        <v>Услуга</v>
      </c>
      <c r="D2565" s="10" t="s">
        <v>16</v>
      </c>
      <c r="E2565" s="10" t="s">
        <v>18</v>
      </c>
      <c r="F2565" s="11">
        <v>45744.0</v>
      </c>
      <c r="G2565" s="12">
        <f t="shared" si="1"/>
        <v>3</v>
      </c>
      <c r="H2565" s="10" t="s">
        <v>91</v>
      </c>
      <c r="I2565" s="10">
        <f>IFNA(VLOOKUP($H2565,'Промокоды'!$A$2:$B$115,2,0),"")</f>
        <v>7</v>
      </c>
      <c r="J2565" s="10" t="str">
        <f>IFNA(VLOOKUP($I2565,'Промокоды'!$E$2:$F$8,2,0),"")</f>
        <v>Сторис в VK</v>
      </c>
      <c r="K2565" s="10">
        <f>IFNA(VLOOKUP($H2565,'Промокоды'!$A$2:$C$115,3,0),"")</f>
        <v>0.15</v>
      </c>
      <c r="L2565" s="13">
        <f t="shared" si="2"/>
        <v>525</v>
      </c>
      <c r="M2565" s="14">
        <v>3500.0</v>
      </c>
      <c r="N2565" s="14">
        <f t="shared" si="3"/>
        <v>2975</v>
      </c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  <c r="Z2565" s="9"/>
      <c r="AA2565" s="9"/>
      <c r="AB2565" s="9"/>
      <c r="AC2565" s="9"/>
    </row>
    <row r="2566" ht="15.75" customHeight="1">
      <c r="A2566" s="10">
        <v>2565.0</v>
      </c>
      <c r="B2566" s="10" t="s">
        <v>15</v>
      </c>
      <c r="C2566" s="10" t="str">
        <f>VLOOKUP($E2566,'Определяем вид'!$A$2:$B$16,2,0)</f>
        <v>Товар</v>
      </c>
      <c r="D2566" s="10" t="s">
        <v>16</v>
      </c>
      <c r="E2566" s="10" t="s">
        <v>20</v>
      </c>
      <c r="F2566" s="11">
        <v>45744.0</v>
      </c>
      <c r="G2566" s="12">
        <f t="shared" si="1"/>
        <v>3</v>
      </c>
      <c r="H2566" s="10"/>
      <c r="I2566" s="10" t="str">
        <f>IFNA(VLOOKUP($H2566,'Промокоды'!$A$2:$B$115,2,0),"")</f>
        <v/>
      </c>
      <c r="J2566" s="10" t="str">
        <f>IFNA(VLOOKUP($I2566,'Промокоды'!$E$2:$F$8,2,0),"")</f>
        <v/>
      </c>
      <c r="K2566" s="10" t="str">
        <f>IFNA(VLOOKUP($H2566,'Промокоды'!$A$2:$C$115,3,0),"")</f>
        <v/>
      </c>
      <c r="L2566" s="13">
        <f t="shared" si="2"/>
        <v>0</v>
      </c>
      <c r="M2566" s="14">
        <v>500.0</v>
      </c>
      <c r="N2566" s="14">
        <f t="shared" si="3"/>
        <v>500</v>
      </c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  <c r="Z2566" s="9"/>
      <c r="AA2566" s="9"/>
      <c r="AB2566" s="9"/>
      <c r="AC2566" s="9"/>
    </row>
    <row r="2567" ht="15.75" customHeight="1">
      <c r="A2567" s="10">
        <v>2566.0</v>
      </c>
      <c r="B2567" s="10" t="s">
        <v>25</v>
      </c>
      <c r="C2567" s="10" t="str">
        <f>VLOOKUP($E2567,'Определяем вид'!$A$2:$B$16,2,0)</f>
        <v>Товар</v>
      </c>
      <c r="D2567" s="10" t="s">
        <v>16</v>
      </c>
      <c r="E2567" s="10" t="s">
        <v>33</v>
      </c>
      <c r="F2567" s="11">
        <v>45744.0</v>
      </c>
      <c r="G2567" s="12">
        <f t="shared" si="1"/>
        <v>3</v>
      </c>
      <c r="H2567" s="10"/>
      <c r="I2567" s="10" t="str">
        <f>IFNA(VLOOKUP($H2567,'Промокоды'!$A$2:$B$115,2,0),"")</f>
        <v/>
      </c>
      <c r="J2567" s="10" t="str">
        <f>IFNA(VLOOKUP($I2567,'Промокоды'!$E$2:$F$8,2,0),"")</f>
        <v/>
      </c>
      <c r="K2567" s="10" t="str">
        <f>IFNA(VLOOKUP($H2567,'Промокоды'!$A$2:$C$115,3,0),"")</f>
        <v/>
      </c>
      <c r="L2567" s="13">
        <f t="shared" si="2"/>
        <v>0</v>
      </c>
      <c r="M2567" s="14">
        <v>1000.0</v>
      </c>
      <c r="N2567" s="14">
        <f t="shared" si="3"/>
        <v>1000</v>
      </c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  <c r="Z2567" s="9"/>
      <c r="AA2567" s="9"/>
      <c r="AB2567" s="9"/>
      <c r="AC2567" s="9"/>
    </row>
    <row r="2568" ht="15.75" customHeight="1">
      <c r="A2568" s="10">
        <v>2567.0</v>
      </c>
      <c r="B2568" s="10" t="s">
        <v>15</v>
      </c>
      <c r="C2568" s="10" t="str">
        <f>VLOOKUP($E2568,'Определяем вид'!$A$2:$B$16,2,0)</f>
        <v>Товар</v>
      </c>
      <c r="D2568" s="10" t="s">
        <v>16</v>
      </c>
      <c r="E2568" s="10" t="s">
        <v>20</v>
      </c>
      <c r="F2568" s="11">
        <v>45744.0</v>
      </c>
      <c r="G2568" s="12">
        <f t="shared" si="1"/>
        <v>3</v>
      </c>
      <c r="H2568" s="10"/>
      <c r="I2568" s="10" t="str">
        <f>IFNA(VLOOKUP($H2568,'Промокоды'!$A$2:$B$115,2,0),"")</f>
        <v/>
      </c>
      <c r="J2568" s="10" t="str">
        <f>IFNA(VLOOKUP($I2568,'Промокоды'!$E$2:$F$8,2,0),"")</f>
        <v/>
      </c>
      <c r="K2568" s="10" t="str">
        <f>IFNA(VLOOKUP($H2568,'Промокоды'!$A$2:$C$115,3,0),"")</f>
        <v/>
      </c>
      <c r="L2568" s="13">
        <f t="shared" si="2"/>
        <v>0</v>
      </c>
      <c r="M2568" s="14">
        <v>500.0</v>
      </c>
      <c r="N2568" s="14">
        <f t="shared" si="3"/>
        <v>500</v>
      </c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  <c r="Z2568" s="9"/>
      <c r="AA2568" s="9"/>
      <c r="AB2568" s="9"/>
      <c r="AC2568" s="9"/>
    </row>
    <row r="2569" ht="15.75" customHeight="1">
      <c r="A2569" s="10">
        <v>2568.0</v>
      </c>
      <c r="B2569" s="10" t="s">
        <v>15</v>
      </c>
      <c r="C2569" s="10" t="str">
        <f>VLOOKUP($E2569,'Определяем вид'!$A$2:$B$16,2,0)</f>
        <v>Услуга</v>
      </c>
      <c r="D2569" s="10" t="s">
        <v>16</v>
      </c>
      <c r="E2569" s="10" t="s">
        <v>18</v>
      </c>
      <c r="F2569" s="11">
        <v>45744.0</v>
      </c>
      <c r="G2569" s="12">
        <f t="shared" si="1"/>
        <v>3</v>
      </c>
      <c r="H2569" s="10"/>
      <c r="I2569" s="10" t="str">
        <f>IFNA(VLOOKUP($H2569,'Промокоды'!$A$2:$B$115,2,0),"")</f>
        <v/>
      </c>
      <c r="J2569" s="10" t="str">
        <f>IFNA(VLOOKUP($I2569,'Промокоды'!$E$2:$F$8,2,0),"")</f>
        <v/>
      </c>
      <c r="K2569" s="10" t="str">
        <f>IFNA(VLOOKUP($H2569,'Промокоды'!$A$2:$C$115,3,0),"")</f>
        <v/>
      </c>
      <c r="L2569" s="13">
        <f t="shared" si="2"/>
        <v>0</v>
      </c>
      <c r="M2569" s="14">
        <v>3500.0</v>
      </c>
      <c r="N2569" s="14">
        <f t="shared" si="3"/>
        <v>3500</v>
      </c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  <c r="Z2569" s="9"/>
      <c r="AA2569" s="9"/>
      <c r="AB2569" s="9"/>
      <c r="AC2569" s="9"/>
    </row>
    <row r="2570" ht="15.75" customHeight="1">
      <c r="A2570" s="10">
        <v>2569.0</v>
      </c>
      <c r="B2570" s="10" t="s">
        <v>15</v>
      </c>
      <c r="C2570" s="10" t="str">
        <f>VLOOKUP($E2570,'Определяем вид'!$A$2:$B$16,2,0)</f>
        <v>Услуга</v>
      </c>
      <c r="D2570" s="10" t="s">
        <v>16</v>
      </c>
      <c r="E2570" s="10" t="s">
        <v>18</v>
      </c>
      <c r="F2570" s="11">
        <v>45744.0</v>
      </c>
      <c r="G2570" s="12">
        <f t="shared" si="1"/>
        <v>3</v>
      </c>
      <c r="H2570" s="10" t="s">
        <v>92</v>
      </c>
      <c r="I2570" s="10">
        <f>IFNA(VLOOKUP($H2570,'Промокоды'!$A$2:$B$115,2,0),"")</f>
        <v>1</v>
      </c>
      <c r="J2570" s="10" t="str">
        <f>IFNA(VLOOKUP($I2570,'Промокоды'!$E$2:$F$8,2,0),"")</f>
        <v>Обещаем скидки</v>
      </c>
      <c r="K2570" s="10">
        <f>IFNA(VLOOKUP($H2570,'Промокоды'!$A$2:$C$115,3,0),"")</f>
        <v>0.1</v>
      </c>
      <c r="L2570" s="13">
        <f t="shared" si="2"/>
        <v>350</v>
      </c>
      <c r="M2570" s="14">
        <v>3500.0</v>
      </c>
      <c r="N2570" s="14">
        <f t="shared" si="3"/>
        <v>3150</v>
      </c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  <c r="Z2570" s="9"/>
      <c r="AA2570" s="9"/>
      <c r="AB2570" s="9"/>
      <c r="AC2570" s="9"/>
    </row>
    <row r="2571" ht="15.75" customHeight="1">
      <c r="A2571" s="10">
        <v>2570.0</v>
      </c>
      <c r="B2571" s="10" t="s">
        <v>15</v>
      </c>
      <c r="C2571" s="10" t="str">
        <f>VLOOKUP($E2571,'Определяем вид'!$A$2:$B$16,2,0)</f>
        <v>Услуга</v>
      </c>
      <c r="D2571" s="10" t="s">
        <v>16</v>
      </c>
      <c r="E2571" s="10" t="s">
        <v>17</v>
      </c>
      <c r="F2571" s="11">
        <v>45744.0</v>
      </c>
      <c r="G2571" s="12">
        <f t="shared" si="1"/>
        <v>3</v>
      </c>
      <c r="H2571" s="10" t="s">
        <v>93</v>
      </c>
      <c r="I2571" s="10">
        <f>IFNA(VLOOKUP($H2571,'Промокоды'!$A$2:$B$115,2,0),"")</f>
        <v>4</v>
      </c>
      <c r="J2571" s="10" t="str">
        <f>IFNA(VLOOKUP($I2571,'Промокоды'!$E$2:$F$8,2,0),"")</f>
        <v>Посты в Telegram</v>
      </c>
      <c r="K2571" s="10">
        <f>IFNA(VLOOKUP($H2571,'Промокоды'!$A$2:$C$115,3,0),"")</f>
        <v>0.5</v>
      </c>
      <c r="L2571" s="13">
        <f t="shared" si="2"/>
        <v>2250</v>
      </c>
      <c r="M2571" s="14">
        <v>4500.0</v>
      </c>
      <c r="N2571" s="14">
        <f t="shared" si="3"/>
        <v>2250</v>
      </c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  <c r="Z2571" s="9"/>
      <c r="AA2571" s="9"/>
      <c r="AB2571" s="9"/>
      <c r="AC2571" s="9"/>
    </row>
    <row r="2572" ht="15.75" customHeight="1">
      <c r="A2572" s="10">
        <v>2571.0</v>
      </c>
      <c r="B2572" s="10" t="s">
        <v>25</v>
      </c>
      <c r="C2572" s="10" t="str">
        <f>VLOOKUP($E2572,'Определяем вид'!$A$2:$B$16,2,0)</f>
        <v>Товар</v>
      </c>
      <c r="D2572" s="10" t="s">
        <v>16</v>
      </c>
      <c r="E2572" s="10" t="s">
        <v>33</v>
      </c>
      <c r="F2572" s="11">
        <v>45744.0</v>
      </c>
      <c r="G2572" s="12">
        <f t="shared" si="1"/>
        <v>3</v>
      </c>
      <c r="H2572" s="10"/>
      <c r="I2572" s="10" t="str">
        <f>IFNA(VLOOKUP($H2572,'Промокоды'!$A$2:$B$115,2,0),"")</f>
        <v/>
      </c>
      <c r="J2572" s="10" t="str">
        <f>IFNA(VLOOKUP($I2572,'Промокоды'!$E$2:$F$8,2,0),"")</f>
        <v/>
      </c>
      <c r="K2572" s="10" t="str">
        <f>IFNA(VLOOKUP($H2572,'Промокоды'!$A$2:$C$115,3,0),"")</f>
        <v/>
      </c>
      <c r="L2572" s="13">
        <f t="shared" si="2"/>
        <v>0</v>
      </c>
      <c r="M2572" s="14">
        <v>1000.0</v>
      </c>
      <c r="N2572" s="14">
        <f t="shared" si="3"/>
        <v>1000</v>
      </c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  <c r="Z2572" s="9"/>
      <c r="AA2572" s="9"/>
      <c r="AB2572" s="9"/>
      <c r="AC2572" s="9"/>
    </row>
    <row r="2573" ht="15.75" customHeight="1">
      <c r="A2573" s="10">
        <v>2572.0</v>
      </c>
      <c r="B2573" s="10" t="s">
        <v>15</v>
      </c>
      <c r="C2573" s="10" t="str">
        <f>VLOOKUP($E2573,'Определяем вид'!$A$2:$B$16,2,0)</f>
        <v>Услуга</v>
      </c>
      <c r="D2573" s="10" t="s">
        <v>16</v>
      </c>
      <c r="E2573" s="10" t="s">
        <v>17</v>
      </c>
      <c r="F2573" s="11">
        <v>45744.0</v>
      </c>
      <c r="G2573" s="12">
        <f t="shared" si="1"/>
        <v>3</v>
      </c>
      <c r="H2573" s="10"/>
      <c r="I2573" s="10" t="str">
        <f>IFNA(VLOOKUP($H2573,'Промокоды'!$A$2:$B$115,2,0),"")</f>
        <v/>
      </c>
      <c r="J2573" s="10" t="str">
        <f>IFNA(VLOOKUP($I2573,'Промокоды'!$E$2:$F$8,2,0),"")</f>
        <v/>
      </c>
      <c r="K2573" s="10" t="str">
        <f>IFNA(VLOOKUP($H2573,'Промокоды'!$A$2:$C$115,3,0),"")</f>
        <v/>
      </c>
      <c r="L2573" s="13">
        <f t="shared" si="2"/>
        <v>0</v>
      </c>
      <c r="M2573" s="14">
        <v>4500.0</v>
      </c>
      <c r="N2573" s="14">
        <f t="shared" si="3"/>
        <v>4500</v>
      </c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  <c r="Z2573" s="9"/>
      <c r="AA2573" s="9"/>
      <c r="AB2573" s="9"/>
      <c r="AC2573" s="9"/>
    </row>
    <row r="2574" ht="15.75" customHeight="1">
      <c r="A2574" s="10">
        <v>2573.0</v>
      </c>
      <c r="B2574" s="10" t="s">
        <v>15</v>
      </c>
      <c r="C2574" s="10" t="str">
        <f>VLOOKUP($E2574,'Определяем вид'!$A$2:$B$16,2,0)</f>
        <v>Услуга</v>
      </c>
      <c r="D2574" s="10" t="s">
        <v>16</v>
      </c>
      <c r="E2574" s="10" t="s">
        <v>21</v>
      </c>
      <c r="F2574" s="11">
        <v>45744.0</v>
      </c>
      <c r="G2574" s="12">
        <f t="shared" si="1"/>
        <v>3</v>
      </c>
      <c r="H2574" s="10"/>
      <c r="I2574" s="10" t="str">
        <f>IFNA(VLOOKUP($H2574,'Промокоды'!$A$2:$B$115,2,0),"")</f>
        <v/>
      </c>
      <c r="J2574" s="10" t="str">
        <f>IFNA(VLOOKUP($I2574,'Промокоды'!$E$2:$F$8,2,0),"")</f>
        <v/>
      </c>
      <c r="K2574" s="10" t="str">
        <f>IFNA(VLOOKUP($H2574,'Промокоды'!$A$2:$C$115,3,0),"")</f>
        <v/>
      </c>
      <c r="L2574" s="13">
        <f t="shared" si="2"/>
        <v>0</v>
      </c>
      <c r="M2574" s="14">
        <v>5500.0</v>
      </c>
      <c r="N2574" s="14">
        <f t="shared" si="3"/>
        <v>5500</v>
      </c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  <c r="Z2574" s="9"/>
      <c r="AA2574" s="9"/>
      <c r="AB2574" s="9"/>
      <c r="AC2574" s="9"/>
    </row>
    <row r="2575" ht="15.75" customHeight="1">
      <c r="A2575" s="10">
        <v>2574.0</v>
      </c>
      <c r="B2575" s="10" t="s">
        <v>15</v>
      </c>
      <c r="C2575" s="10" t="str">
        <f>VLOOKUP($E2575,'Определяем вид'!$A$2:$B$16,2,0)</f>
        <v>Услуга</v>
      </c>
      <c r="D2575" s="10" t="s">
        <v>16</v>
      </c>
      <c r="E2575" s="10" t="s">
        <v>18</v>
      </c>
      <c r="F2575" s="11">
        <v>45744.0</v>
      </c>
      <c r="G2575" s="12">
        <f t="shared" si="1"/>
        <v>3</v>
      </c>
      <c r="H2575" s="10" t="s">
        <v>94</v>
      </c>
      <c r="I2575" s="10">
        <f>IFNA(VLOOKUP($H2575,'Промокоды'!$A$2:$B$115,2,0),"")</f>
        <v>3</v>
      </c>
      <c r="J2575" s="10" t="str">
        <f>IFNA(VLOOKUP($I2575,'Промокоды'!$E$2:$F$8,2,0),"")</f>
        <v>Поисковые запросы в Яндексе</v>
      </c>
      <c r="K2575" s="10">
        <f>IFNA(VLOOKUP($H2575,'Промокоды'!$A$2:$C$115,3,0),"")</f>
        <v>0.05</v>
      </c>
      <c r="L2575" s="13">
        <f t="shared" si="2"/>
        <v>175</v>
      </c>
      <c r="M2575" s="14">
        <v>3500.0</v>
      </c>
      <c r="N2575" s="14">
        <f t="shared" si="3"/>
        <v>3325</v>
      </c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  <c r="Z2575" s="9"/>
      <c r="AA2575" s="9"/>
      <c r="AB2575" s="9"/>
      <c r="AC2575" s="9"/>
    </row>
    <row r="2576" ht="15.75" customHeight="1">
      <c r="A2576" s="10">
        <v>2575.0</v>
      </c>
      <c r="B2576" s="10" t="s">
        <v>15</v>
      </c>
      <c r="C2576" s="10" t="str">
        <f>VLOOKUP($E2576,'Определяем вид'!$A$2:$B$16,2,0)</f>
        <v>Услуга</v>
      </c>
      <c r="D2576" s="10" t="s">
        <v>16</v>
      </c>
      <c r="E2576" s="10" t="s">
        <v>21</v>
      </c>
      <c r="F2576" s="11">
        <v>45744.0</v>
      </c>
      <c r="G2576" s="12">
        <f t="shared" si="1"/>
        <v>3</v>
      </c>
      <c r="H2576" s="10"/>
      <c r="I2576" s="10" t="str">
        <f>IFNA(VLOOKUP($H2576,'Промокоды'!$A$2:$B$115,2,0),"")</f>
        <v/>
      </c>
      <c r="J2576" s="10" t="str">
        <f>IFNA(VLOOKUP($I2576,'Промокоды'!$E$2:$F$8,2,0),"")</f>
        <v/>
      </c>
      <c r="K2576" s="10" t="str">
        <f>IFNA(VLOOKUP($H2576,'Промокоды'!$A$2:$C$115,3,0),"")</f>
        <v/>
      </c>
      <c r="L2576" s="13">
        <f t="shared" si="2"/>
        <v>0</v>
      </c>
      <c r="M2576" s="14">
        <v>5500.0</v>
      </c>
      <c r="N2576" s="14">
        <f t="shared" si="3"/>
        <v>5500</v>
      </c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  <c r="Z2576" s="9"/>
      <c r="AA2576" s="9"/>
      <c r="AB2576" s="9"/>
      <c r="AC2576" s="9"/>
    </row>
    <row r="2577" ht="15.75" customHeight="1">
      <c r="A2577" s="10">
        <v>2576.0</v>
      </c>
      <c r="B2577" s="10" t="s">
        <v>15</v>
      </c>
      <c r="C2577" s="10" t="str">
        <f>VLOOKUP($E2577,'Определяем вид'!$A$2:$B$16,2,0)</f>
        <v>Товар</v>
      </c>
      <c r="D2577" s="10" t="s">
        <v>16</v>
      </c>
      <c r="E2577" s="10" t="s">
        <v>20</v>
      </c>
      <c r="F2577" s="11">
        <v>45744.0</v>
      </c>
      <c r="G2577" s="12">
        <f t="shared" si="1"/>
        <v>3</v>
      </c>
      <c r="H2577" s="10"/>
      <c r="I2577" s="10" t="str">
        <f>IFNA(VLOOKUP($H2577,'Промокоды'!$A$2:$B$115,2,0),"")</f>
        <v/>
      </c>
      <c r="J2577" s="10" t="str">
        <f>IFNA(VLOOKUP($I2577,'Промокоды'!$E$2:$F$8,2,0),"")</f>
        <v/>
      </c>
      <c r="K2577" s="10" t="str">
        <f>IFNA(VLOOKUP($H2577,'Промокоды'!$A$2:$C$115,3,0),"")</f>
        <v/>
      </c>
      <c r="L2577" s="13">
        <f t="shared" si="2"/>
        <v>0</v>
      </c>
      <c r="M2577" s="14">
        <v>500.0</v>
      </c>
      <c r="N2577" s="14">
        <f t="shared" si="3"/>
        <v>500</v>
      </c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  <c r="Z2577" s="9"/>
      <c r="AA2577" s="9"/>
      <c r="AB2577" s="9"/>
      <c r="AC2577" s="9"/>
    </row>
    <row r="2578" ht="15.75" customHeight="1">
      <c r="A2578" s="10">
        <v>2577.0</v>
      </c>
      <c r="B2578" s="10" t="s">
        <v>15</v>
      </c>
      <c r="C2578" s="10" t="str">
        <f>VLOOKUP($E2578,'Определяем вид'!$A$2:$B$16,2,0)</f>
        <v>Товар</v>
      </c>
      <c r="D2578" s="10" t="s">
        <v>16</v>
      </c>
      <c r="E2578" s="10" t="s">
        <v>23</v>
      </c>
      <c r="F2578" s="11">
        <v>45744.0</v>
      </c>
      <c r="G2578" s="12">
        <f t="shared" si="1"/>
        <v>3</v>
      </c>
      <c r="H2578" s="10"/>
      <c r="I2578" s="10" t="str">
        <f>IFNA(VLOOKUP($H2578,'Промокоды'!$A$2:$B$115,2,0),"")</f>
        <v/>
      </c>
      <c r="J2578" s="10" t="str">
        <f>IFNA(VLOOKUP($I2578,'Промокоды'!$E$2:$F$8,2,0),"")</f>
        <v/>
      </c>
      <c r="K2578" s="10" t="str">
        <f>IFNA(VLOOKUP($H2578,'Промокоды'!$A$2:$C$115,3,0),"")</f>
        <v/>
      </c>
      <c r="L2578" s="13">
        <f t="shared" si="2"/>
        <v>0</v>
      </c>
      <c r="M2578" s="14">
        <v>1000.0</v>
      </c>
      <c r="N2578" s="14">
        <f t="shared" si="3"/>
        <v>1000</v>
      </c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  <c r="Z2578" s="9"/>
      <c r="AA2578" s="9"/>
      <c r="AB2578" s="9"/>
      <c r="AC2578" s="9"/>
    </row>
    <row r="2579" ht="15.75" customHeight="1">
      <c r="A2579" s="10">
        <v>2578.0</v>
      </c>
      <c r="B2579" s="10" t="s">
        <v>15</v>
      </c>
      <c r="C2579" s="10" t="str">
        <f>VLOOKUP($E2579,'Определяем вид'!$A$2:$B$16,2,0)</f>
        <v>Услуга</v>
      </c>
      <c r="D2579" s="10" t="s">
        <v>16</v>
      </c>
      <c r="E2579" s="10" t="s">
        <v>21</v>
      </c>
      <c r="F2579" s="11">
        <v>45745.0</v>
      </c>
      <c r="G2579" s="12">
        <f t="shared" si="1"/>
        <v>3</v>
      </c>
      <c r="H2579" s="10"/>
      <c r="I2579" s="10" t="str">
        <f>IFNA(VLOOKUP($H2579,'Промокоды'!$A$2:$B$115,2,0),"")</f>
        <v/>
      </c>
      <c r="J2579" s="10" t="str">
        <f>IFNA(VLOOKUP($I2579,'Промокоды'!$E$2:$F$8,2,0),"")</f>
        <v/>
      </c>
      <c r="K2579" s="10" t="str">
        <f>IFNA(VLOOKUP($H2579,'Промокоды'!$A$2:$C$115,3,0),"")</f>
        <v/>
      </c>
      <c r="L2579" s="13">
        <f t="shared" si="2"/>
        <v>0</v>
      </c>
      <c r="M2579" s="14">
        <v>5500.0</v>
      </c>
      <c r="N2579" s="14">
        <f t="shared" si="3"/>
        <v>5500</v>
      </c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  <c r="Z2579" s="9"/>
      <c r="AA2579" s="9"/>
      <c r="AB2579" s="9"/>
      <c r="AC2579" s="9"/>
    </row>
    <row r="2580" ht="15.75" customHeight="1">
      <c r="A2580" s="10">
        <v>2579.0</v>
      </c>
      <c r="B2580" s="10" t="s">
        <v>15</v>
      </c>
      <c r="C2580" s="10" t="str">
        <f>VLOOKUP($E2580,'Определяем вид'!$A$2:$B$16,2,0)</f>
        <v>Услуга</v>
      </c>
      <c r="D2580" s="10" t="s">
        <v>16</v>
      </c>
      <c r="E2580" s="10" t="s">
        <v>21</v>
      </c>
      <c r="F2580" s="11">
        <v>45745.0</v>
      </c>
      <c r="G2580" s="12">
        <f t="shared" si="1"/>
        <v>3</v>
      </c>
      <c r="H2580" s="10"/>
      <c r="I2580" s="10" t="str">
        <f>IFNA(VLOOKUP($H2580,'Промокоды'!$A$2:$B$115,2,0),"")</f>
        <v/>
      </c>
      <c r="J2580" s="10" t="str">
        <f>IFNA(VLOOKUP($I2580,'Промокоды'!$E$2:$F$8,2,0),"")</f>
        <v/>
      </c>
      <c r="K2580" s="10" t="str">
        <f>IFNA(VLOOKUP($H2580,'Промокоды'!$A$2:$C$115,3,0),"")</f>
        <v/>
      </c>
      <c r="L2580" s="13">
        <f t="shared" si="2"/>
        <v>0</v>
      </c>
      <c r="M2580" s="14">
        <v>5500.0</v>
      </c>
      <c r="N2580" s="14">
        <f t="shared" si="3"/>
        <v>5500</v>
      </c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  <c r="Z2580" s="9"/>
      <c r="AA2580" s="9"/>
      <c r="AB2580" s="9"/>
      <c r="AC2580" s="9"/>
    </row>
    <row r="2581" ht="15.75" customHeight="1">
      <c r="A2581" s="10">
        <v>2580.0</v>
      </c>
      <c r="B2581" s="10" t="s">
        <v>15</v>
      </c>
      <c r="C2581" s="10" t="str">
        <f>VLOOKUP($E2581,'Определяем вид'!$A$2:$B$16,2,0)</f>
        <v>Товар</v>
      </c>
      <c r="D2581" s="10" t="s">
        <v>16</v>
      </c>
      <c r="E2581" s="10" t="s">
        <v>20</v>
      </c>
      <c r="F2581" s="11">
        <v>45745.0</v>
      </c>
      <c r="G2581" s="12">
        <f t="shared" si="1"/>
        <v>3</v>
      </c>
      <c r="H2581" s="10"/>
      <c r="I2581" s="10" t="str">
        <f>IFNA(VLOOKUP($H2581,'Промокоды'!$A$2:$B$115,2,0),"")</f>
        <v/>
      </c>
      <c r="J2581" s="10" t="str">
        <f>IFNA(VLOOKUP($I2581,'Промокоды'!$E$2:$F$8,2,0),"")</f>
        <v/>
      </c>
      <c r="K2581" s="10" t="str">
        <f>IFNA(VLOOKUP($H2581,'Промокоды'!$A$2:$C$115,3,0),"")</f>
        <v/>
      </c>
      <c r="L2581" s="13">
        <f t="shared" si="2"/>
        <v>0</v>
      </c>
      <c r="M2581" s="14">
        <v>500.0</v>
      </c>
      <c r="N2581" s="14">
        <f t="shared" si="3"/>
        <v>500</v>
      </c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  <c r="Z2581" s="9"/>
      <c r="AA2581" s="9"/>
      <c r="AB2581" s="9"/>
      <c r="AC2581" s="9"/>
    </row>
    <row r="2582" ht="15.75" customHeight="1">
      <c r="A2582" s="10">
        <v>2581.0</v>
      </c>
      <c r="B2582" s="10" t="s">
        <v>15</v>
      </c>
      <c r="C2582" s="10" t="str">
        <f>VLOOKUP($E2582,'Определяем вид'!$A$2:$B$16,2,0)</f>
        <v>Услуга</v>
      </c>
      <c r="D2582" s="10" t="s">
        <v>16</v>
      </c>
      <c r="E2582" s="10" t="s">
        <v>17</v>
      </c>
      <c r="F2582" s="11">
        <v>45745.0</v>
      </c>
      <c r="G2582" s="12">
        <f t="shared" si="1"/>
        <v>3</v>
      </c>
      <c r="H2582" s="10" t="s">
        <v>95</v>
      </c>
      <c r="I2582" s="10">
        <f>IFNA(VLOOKUP($H2582,'Промокоды'!$A$2:$B$115,2,0),"")</f>
        <v>3</v>
      </c>
      <c r="J2582" s="10" t="str">
        <f>IFNA(VLOOKUP($I2582,'Промокоды'!$E$2:$F$8,2,0),"")</f>
        <v>Поисковые запросы в Яндексе</v>
      </c>
      <c r="K2582" s="10">
        <f>IFNA(VLOOKUP($H2582,'Промокоды'!$A$2:$C$115,3,0),"")</f>
        <v>0.05</v>
      </c>
      <c r="L2582" s="13">
        <f t="shared" si="2"/>
        <v>225</v>
      </c>
      <c r="M2582" s="14">
        <v>4500.0</v>
      </c>
      <c r="N2582" s="14">
        <f t="shared" si="3"/>
        <v>4275</v>
      </c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  <c r="Z2582" s="9"/>
      <c r="AA2582" s="9"/>
      <c r="AB2582" s="9"/>
      <c r="AC2582" s="9"/>
    </row>
    <row r="2583" ht="15.75" customHeight="1">
      <c r="A2583" s="10">
        <v>2582.0</v>
      </c>
      <c r="B2583" s="10" t="s">
        <v>15</v>
      </c>
      <c r="C2583" s="10" t="str">
        <f>VLOOKUP($E2583,'Определяем вид'!$A$2:$B$16,2,0)</f>
        <v>Товар</v>
      </c>
      <c r="D2583" s="10" t="s">
        <v>16</v>
      </c>
      <c r="E2583" s="10" t="s">
        <v>20</v>
      </c>
      <c r="F2583" s="11">
        <v>45745.0</v>
      </c>
      <c r="G2583" s="12">
        <f t="shared" si="1"/>
        <v>3</v>
      </c>
      <c r="H2583" s="10"/>
      <c r="I2583" s="10" t="str">
        <f>IFNA(VLOOKUP($H2583,'Промокоды'!$A$2:$B$115,2,0),"")</f>
        <v/>
      </c>
      <c r="J2583" s="10" t="str">
        <f>IFNA(VLOOKUP($I2583,'Промокоды'!$E$2:$F$8,2,0),"")</f>
        <v/>
      </c>
      <c r="K2583" s="10" t="str">
        <f>IFNA(VLOOKUP($H2583,'Промокоды'!$A$2:$C$115,3,0),"")</f>
        <v/>
      </c>
      <c r="L2583" s="13">
        <f t="shared" si="2"/>
        <v>0</v>
      </c>
      <c r="M2583" s="14">
        <v>500.0</v>
      </c>
      <c r="N2583" s="14">
        <f t="shared" si="3"/>
        <v>500</v>
      </c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  <c r="Z2583" s="9"/>
      <c r="AA2583" s="9"/>
      <c r="AB2583" s="9"/>
      <c r="AC2583" s="9"/>
    </row>
    <row r="2584" ht="15.75" customHeight="1">
      <c r="A2584" s="10">
        <v>2583.0</v>
      </c>
      <c r="B2584" s="10" t="s">
        <v>15</v>
      </c>
      <c r="C2584" s="10" t="str">
        <f>VLOOKUP($E2584,'Определяем вид'!$A$2:$B$16,2,0)</f>
        <v>Услуга</v>
      </c>
      <c r="D2584" s="10" t="s">
        <v>16</v>
      </c>
      <c r="E2584" s="10" t="s">
        <v>21</v>
      </c>
      <c r="F2584" s="11">
        <v>45745.0</v>
      </c>
      <c r="G2584" s="12">
        <f t="shared" si="1"/>
        <v>3</v>
      </c>
      <c r="H2584" s="10"/>
      <c r="I2584" s="10" t="str">
        <f>IFNA(VLOOKUP($H2584,'Промокоды'!$A$2:$B$115,2,0),"")</f>
        <v/>
      </c>
      <c r="J2584" s="10" t="str">
        <f>IFNA(VLOOKUP($I2584,'Промокоды'!$E$2:$F$8,2,0),"")</f>
        <v/>
      </c>
      <c r="K2584" s="10" t="str">
        <f>IFNA(VLOOKUP($H2584,'Промокоды'!$A$2:$C$115,3,0),"")</f>
        <v/>
      </c>
      <c r="L2584" s="13">
        <f t="shared" si="2"/>
        <v>0</v>
      </c>
      <c r="M2584" s="14">
        <v>5500.0</v>
      </c>
      <c r="N2584" s="14">
        <f t="shared" si="3"/>
        <v>5500</v>
      </c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  <c r="Z2584" s="9"/>
      <c r="AA2584" s="9"/>
      <c r="AB2584" s="9"/>
      <c r="AC2584" s="9"/>
    </row>
    <row r="2585" ht="15.75" customHeight="1">
      <c r="A2585" s="10">
        <v>2584.0</v>
      </c>
      <c r="B2585" s="10" t="s">
        <v>15</v>
      </c>
      <c r="C2585" s="10" t="str">
        <f>VLOOKUP($E2585,'Определяем вид'!$A$2:$B$16,2,0)</f>
        <v>Услуга</v>
      </c>
      <c r="D2585" s="10" t="s">
        <v>16</v>
      </c>
      <c r="E2585" s="10" t="s">
        <v>21</v>
      </c>
      <c r="F2585" s="11">
        <v>45745.0</v>
      </c>
      <c r="G2585" s="12">
        <f t="shared" si="1"/>
        <v>3</v>
      </c>
      <c r="H2585" s="10"/>
      <c r="I2585" s="10" t="str">
        <f>IFNA(VLOOKUP($H2585,'Промокоды'!$A$2:$B$115,2,0),"")</f>
        <v/>
      </c>
      <c r="J2585" s="10" t="str">
        <f>IFNA(VLOOKUP($I2585,'Промокоды'!$E$2:$F$8,2,0),"")</f>
        <v/>
      </c>
      <c r="K2585" s="10" t="str">
        <f>IFNA(VLOOKUP($H2585,'Промокоды'!$A$2:$C$115,3,0),"")</f>
        <v/>
      </c>
      <c r="L2585" s="13">
        <f t="shared" si="2"/>
        <v>0</v>
      </c>
      <c r="M2585" s="14">
        <v>5500.0</v>
      </c>
      <c r="N2585" s="14">
        <f t="shared" si="3"/>
        <v>5500</v>
      </c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  <c r="Z2585" s="9"/>
      <c r="AA2585" s="9"/>
      <c r="AB2585" s="9"/>
      <c r="AC2585" s="9"/>
    </row>
    <row r="2586" ht="15.75" customHeight="1">
      <c r="A2586" s="10">
        <v>2585.0</v>
      </c>
      <c r="B2586" s="10" t="s">
        <v>15</v>
      </c>
      <c r="C2586" s="10" t="str">
        <f>VLOOKUP($E2586,'Определяем вид'!$A$2:$B$16,2,0)</f>
        <v>Товар</v>
      </c>
      <c r="D2586" s="10" t="s">
        <v>19</v>
      </c>
      <c r="E2586" s="10" t="s">
        <v>23</v>
      </c>
      <c r="F2586" s="11">
        <v>45745.0</v>
      </c>
      <c r="G2586" s="12">
        <f t="shared" si="1"/>
        <v>3</v>
      </c>
      <c r="H2586" s="10"/>
      <c r="I2586" s="10" t="str">
        <f>IFNA(VLOOKUP($H2586,'Промокоды'!$A$2:$B$115,2,0),"")</f>
        <v/>
      </c>
      <c r="J2586" s="10" t="str">
        <f>IFNA(VLOOKUP($I2586,'Промокоды'!$E$2:$F$8,2,0),"")</f>
        <v/>
      </c>
      <c r="K2586" s="10" t="str">
        <f>IFNA(VLOOKUP($H2586,'Промокоды'!$A$2:$C$115,3,0),"")</f>
        <v/>
      </c>
      <c r="L2586" s="13">
        <f t="shared" si="2"/>
        <v>0</v>
      </c>
      <c r="M2586" s="14">
        <v>1000.0</v>
      </c>
      <c r="N2586" s="14">
        <f t="shared" si="3"/>
        <v>1000</v>
      </c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  <c r="Z2586" s="9"/>
      <c r="AA2586" s="9"/>
      <c r="AB2586" s="9"/>
      <c r="AC2586" s="9"/>
    </row>
    <row r="2587" ht="15.75" customHeight="1">
      <c r="A2587" s="10">
        <v>2586.0</v>
      </c>
      <c r="B2587" s="10" t="s">
        <v>15</v>
      </c>
      <c r="C2587" s="10" t="str">
        <f>VLOOKUP($E2587,'Определяем вид'!$A$2:$B$16,2,0)</f>
        <v>Услуга</v>
      </c>
      <c r="D2587" s="10" t="s">
        <v>16</v>
      </c>
      <c r="E2587" s="10" t="s">
        <v>17</v>
      </c>
      <c r="F2587" s="11">
        <v>45745.0</v>
      </c>
      <c r="G2587" s="12">
        <f t="shared" si="1"/>
        <v>3</v>
      </c>
      <c r="H2587" s="10"/>
      <c r="I2587" s="10" t="str">
        <f>IFNA(VLOOKUP($H2587,'Промокоды'!$A$2:$B$115,2,0),"")</f>
        <v/>
      </c>
      <c r="J2587" s="10" t="str">
        <f>IFNA(VLOOKUP($I2587,'Промокоды'!$E$2:$F$8,2,0),"")</f>
        <v/>
      </c>
      <c r="K2587" s="10" t="str">
        <f>IFNA(VLOOKUP($H2587,'Промокоды'!$A$2:$C$115,3,0),"")</f>
        <v/>
      </c>
      <c r="L2587" s="13">
        <f t="shared" si="2"/>
        <v>0</v>
      </c>
      <c r="M2587" s="14">
        <v>4500.0</v>
      </c>
      <c r="N2587" s="14">
        <f t="shared" si="3"/>
        <v>4500</v>
      </c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  <c r="Z2587" s="9"/>
      <c r="AA2587" s="9"/>
      <c r="AB2587" s="9"/>
      <c r="AC2587" s="9"/>
    </row>
    <row r="2588" ht="15.75" customHeight="1">
      <c r="A2588" s="10">
        <v>2587.0</v>
      </c>
      <c r="B2588" s="10" t="s">
        <v>15</v>
      </c>
      <c r="C2588" s="10" t="str">
        <f>VLOOKUP($E2588,'Определяем вид'!$A$2:$B$16,2,0)</f>
        <v>Услуга</v>
      </c>
      <c r="D2588" s="10" t="s">
        <v>16</v>
      </c>
      <c r="E2588" s="10" t="s">
        <v>21</v>
      </c>
      <c r="F2588" s="11">
        <v>45745.0</v>
      </c>
      <c r="G2588" s="12">
        <f t="shared" si="1"/>
        <v>3</v>
      </c>
      <c r="H2588" s="10"/>
      <c r="I2588" s="10" t="str">
        <f>IFNA(VLOOKUP($H2588,'Промокоды'!$A$2:$B$115,2,0),"")</f>
        <v/>
      </c>
      <c r="J2588" s="10" t="str">
        <f>IFNA(VLOOKUP($I2588,'Промокоды'!$E$2:$F$8,2,0),"")</f>
        <v/>
      </c>
      <c r="K2588" s="10" t="str">
        <f>IFNA(VLOOKUP($H2588,'Промокоды'!$A$2:$C$115,3,0),"")</f>
        <v/>
      </c>
      <c r="L2588" s="13">
        <f t="shared" si="2"/>
        <v>0</v>
      </c>
      <c r="M2588" s="14">
        <v>5500.0</v>
      </c>
      <c r="N2588" s="14">
        <f t="shared" si="3"/>
        <v>5500</v>
      </c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  <c r="Z2588" s="9"/>
      <c r="AA2588" s="9"/>
      <c r="AB2588" s="9"/>
      <c r="AC2588" s="9"/>
    </row>
    <row r="2589" ht="15.75" customHeight="1">
      <c r="A2589" s="10">
        <v>2588.0</v>
      </c>
      <c r="B2589" s="10" t="s">
        <v>15</v>
      </c>
      <c r="C2589" s="10" t="str">
        <f>VLOOKUP($E2589,'Определяем вид'!$A$2:$B$16,2,0)</f>
        <v>Услуга</v>
      </c>
      <c r="D2589" s="10" t="s">
        <v>16</v>
      </c>
      <c r="E2589" s="10" t="s">
        <v>18</v>
      </c>
      <c r="F2589" s="11">
        <v>45745.0</v>
      </c>
      <c r="G2589" s="12">
        <f t="shared" si="1"/>
        <v>3</v>
      </c>
      <c r="H2589" s="10"/>
      <c r="I2589" s="10" t="str">
        <f>IFNA(VLOOKUP($H2589,'Промокоды'!$A$2:$B$115,2,0),"")</f>
        <v/>
      </c>
      <c r="J2589" s="10" t="str">
        <f>IFNA(VLOOKUP($I2589,'Промокоды'!$E$2:$F$8,2,0),"")</f>
        <v/>
      </c>
      <c r="K2589" s="10" t="str">
        <f>IFNA(VLOOKUP($H2589,'Промокоды'!$A$2:$C$115,3,0),"")</f>
        <v/>
      </c>
      <c r="L2589" s="13">
        <f t="shared" si="2"/>
        <v>0</v>
      </c>
      <c r="M2589" s="14">
        <v>3500.0</v>
      </c>
      <c r="N2589" s="14">
        <f t="shared" si="3"/>
        <v>3500</v>
      </c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  <c r="Z2589" s="9"/>
      <c r="AA2589" s="9"/>
      <c r="AB2589" s="9"/>
      <c r="AC2589" s="9"/>
    </row>
    <row r="2590" ht="15.75" customHeight="1">
      <c r="A2590" s="10">
        <v>2589.0</v>
      </c>
      <c r="B2590" s="10" t="s">
        <v>15</v>
      </c>
      <c r="C2590" s="10" t="str">
        <f>VLOOKUP($E2590,'Определяем вид'!$A$2:$B$16,2,0)</f>
        <v>Товар</v>
      </c>
      <c r="D2590" s="10" t="s">
        <v>19</v>
      </c>
      <c r="E2590" s="10" t="s">
        <v>23</v>
      </c>
      <c r="F2590" s="11">
        <v>45745.0</v>
      </c>
      <c r="G2590" s="12">
        <f t="shared" si="1"/>
        <v>3</v>
      </c>
      <c r="H2590" s="10"/>
      <c r="I2590" s="10" t="str">
        <f>IFNA(VLOOKUP($H2590,'Промокоды'!$A$2:$B$115,2,0),"")</f>
        <v/>
      </c>
      <c r="J2590" s="10" t="str">
        <f>IFNA(VLOOKUP($I2590,'Промокоды'!$E$2:$F$8,2,0),"")</f>
        <v/>
      </c>
      <c r="K2590" s="10" t="str">
        <f>IFNA(VLOOKUP($H2590,'Промокоды'!$A$2:$C$115,3,0),"")</f>
        <v/>
      </c>
      <c r="L2590" s="13">
        <f t="shared" si="2"/>
        <v>0</v>
      </c>
      <c r="M2590" s="14">
        <v>1000.0</v>
      </c>
      <c r="N2590" s="14">
        <f t="shared" si="3"/>
        <v>1000</v>
      </c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  <c r="Z2590" s="9"/>
      <c r="AA2590" s="9"/>
      <c r="AB2590" s="9"/>
      <c r="AC2590" s="9"/>
    </row>
    <row r="2591" ht="15.75" customHeight="1">
      <c r="A2591" s="10">
        <v>2590.0</v>
      </c>
      <c r="B2591" s="10" t="s">
        <v>15</v>
      </c>
      <c r="C2591" s="10" t="str">
        <f>VLOOKUP($E2591,'Определяем вид'!$A$2:$B$16,2,0)</f>
        <v>Услуга</v>
      </c>
      <c r="D2591" s="10" t="s">
        <v>16</v>
      </c>
      <c r="E2591" s="10" t="s">
        <v>17</v>
      </c>
      <c r="F2591" s="11">
        <v>45745.0</v>
      </c>
      <c r="G2591" s="12">
        <f t="shared" si="1"/>
        <v>3</v>
      </c>
      <c r="H2591" s="10"/>
      <c r="I2591" s="10" t="str">
        <f>IFNA(VLOOKUP($H2591,'Промокоды'!$A$2:$B$115,2,0),"")</f>
        <v/>
      </c>
      <c r="J2591" s="10" t="str">
        <f>IFNA(VLOOKUP($I2591,'Промокоды'!$E$2:$F$8,2,0),"")</f>
        <v/>
      </c>
      <c r="K2591" s="10" t="str">
        <f>IFNA(VLOOKUP($H2591,'Промокоды'!$A$2:$C$115,3,0),"")</f>
        <v/>
      </c>
      <c r="L2591" s="13">
        <f t="shared" si="2"/>
        <v>0</v>
      </c>
      <c r="M2591" s="14">
        <v>4500.0</v>
      </c>
      <c r="N2591" s="14">
        <f t="shared" si="3"/>
        <v>4500</v>
      </c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  <c r="Z2591" s="9"/>
      <c r="AA2591" s="9"/>
      <c r="AB2591" s="9"/>
      <c r="AC2591" s="9"/>
    </row>
    <row r="2592" ht="15.75" customHeight="1">
      <c r="A2592" s="10">
        <v>2591.0</v>
      </c>
      <c r="B2592" s="10" t="s">
        <v>15</v>
      </c>
      <c r="C2592" s="10" t="str">
        <f>VLOOKUP($E2592,'Определяем вид'!$A$2:$B$16,2,0)</f>
        <v>Услуга</v>
      </c>
      <c r="D2592" s="10" t="s">
        <v>16</v>
      </c>
      <c r="E2592" s="10" t="s">
        <v>18</v>
      </c>
      <c r="F2592" s="11">
        <v>45745.0</v>
      </c>
      <c r="G2592" s="12">
        <f t="shared" si="1"/>
        <v>3</v>
      </c>
      <c r="H2592" s="10"/>
      <c r="I2592" s="10" t="str">
        <f>IFNA(VLOOKUP($H2592,'Промокоды'!$A$2:$B$115,2,0),"")</f>
        <v/>
      </c>
      <c r="J2592" s="10" t="str">
        <f>IFNA(VLOOKUP($I2592,'Промокоды'!$E$2:$F$8,2,0),"")</f>
        <v/>
      </c>
      <c r="K2592" s="10" t="str">
        <f>IFNA(VLOOKUP($H2592,'Промокоды'!$A$2:$C$115,3,0),"")</f>
        <v/>
      </c>
      <c r="L2592" s="13">
        <f t="shared" si="2"/>
        <v>0</v>
      </c>
      <c r="M2592" s="14">
        <v>3500.0</v>
      </c>
      <c r="N2592" s="14">
        <f t="shared" si="3"/>
        <v>3500</v>
      </c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  <c r="Z2592" s="9"/>
      <c r="AA2592" s="9"/>
      <c r="AB2592" s="9"/>
      <c r="AC2592" s="9"/>
    </row>
    <row r="2593" ht="15.75" customHeight="1">
      <c r="A2593" s="10">
        <v>2592.0</v>
      </c>
      <c r="B2593" s="10" t="s">
        <v>15</v>
      </c>
      <c r="C2593" s="10" t="str">
        <f>VLOOKUP($E2593,'Определяем вид'!$A$2:$B$16,2,0)</f>
        <v>Услуга</v>
      </c>
      <c r="D2593" s="10" t="s">
        <v>16</v>
      </c>
      <c r="E2593" s="10" t="s">
        <v>21</v>
      </c>
      <c r="F2593" s="11">
        <v>45745.0</v>
      </c>
      <c r="G2593" s="12">
        <f t="shared" si="1"/>
        <v>3</v>
      </c>
      <c r="H2593" s="10"/>
      <c r="I2593" s="10" t="str">
        <f>IFNA(VLOOKUP($H2593,'Промокоды'!$A$2:$B$115,2,0),"")</f>
        <v/>
      </c>
      <c r="J2593" s="10" t="str">
        <f>IFNA(VLOOKUP($I2593,'Промокоды'!$E$2:$F$8,2,0),"")</f>
        <v/>
      </c>
      <c r="K2593" s="10" t="str">
        <f>IFNA(VLOOKUP($H2593,'Промокоды'!$A$2:$C$115,3,0),"")</f>
        <v/>
      </c>
      <c r="L2593" s="13">
        <f t="shared" si="2"/>
        <v>0</v>
      </c>
      <c r="M2593" s="14">
        <v>5500.0</v>
      </c>
      <c r="N2593" s="14">
        <f t="shared" si="3"/>
        <v>5500</v>
      </c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  <c r="Z2593" s="9"/>
      <c r="AA2593" s="9"/>
      <c r="AB2593" s="9"/>
      <c r="AC2593" s="9"/>
    </row>
    <row r="2594" ht="15.75" customHeight="1">
      <c r="A2594" s="10">
        <v>2593.0</v>
      </c>
      <c r="B2594" s="10" t="s">
        <v>15</v>
      </c>
      <c r="C2594" s="10" t="str">
        <f>VLOOKUP($E2594,'Определяем вид'!$A$2:$B$16,2,0)</f>
        <v>Услуга</v>
      </c>
      <c r="D2594" s="10" t="s">
        <v>16</v>
      </c>
      <c r="E2594" s="10" t="s">
        <v>18</v>
      </c>
      <c r="F2594" s="11">
        <v>45745.0</v>
      </c>
      <c r="G2594" s="12">
        <f t="shared" si="1"/>
        <v>3</v>
      </c>
      <c r="H2594" s="10" t="s">
        <v>96</v>
      </c>
      <c r="I2594" s="10">
        <f>IFNA(VLOOKUP($H2594,'Промокоды'!$A$2:$B$115,2,0),"")</f>
        <v>6</v>
      </c>
      <c r="J2594" s="10" t="str">
        <f>IFNA(VLOOKUP($I2594,'Промокоды'!$E$2:$F$8,2,0),"")</f>
        <v>Реклама в VK</v>
      </c>
      <c r="K2594" s="10">
        <f>IFNA(VLOOKUP($H2594,'Промокоды'!$A$2:$C$115,3,0),"")</f>
        <v>0.2</v>
      </c>
      <c r="L2594" s="13">
        <f t="shared" si="2"/>
        <v>700</v>
      </c>
      <c r="M2594" s="14">
        <v>3500.0</v>
      </c>
      <c r="N2594" s="14">
        <f t="shared" si="3"/>
        <v>2800</v>
      </c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  <c r="Z2594" s="9"/>
      <c r="AA2594" s="9"/>
      <c r="AB2594" s="9"/>
      <c r="AC2594" s="9"/>
    </row>
    <row r="2595" ht="15.75" customHeight="1">
      <c r="A2595" s="10">
        <v>2594.0</v>
      </c>
      <c r="B2595" s="10" t="s">
        <v>15</v>
      </c>
      <c r="C2595" s="10" t="str">
        <f>VLOOKUP($E2595,'Определяем вид'!$A$2:$B$16,2,0)</f>
        <v>Товар</v>
      </c>
      <c r="D2595" s="10" t="s">
        <v>16</v>
      </c>
      <c r="E2595" s="10" t="s">
        <v>20</v>
      </c>
      <c r="F2595" s="11">
        <v>45745.0</v>
      </c>
      <c r="G2595" s="12">
        <f t="shared" si="1"/>
        <v>3</v>
      </c>
      <c r="H2595" s="10"/>
      <c r="I2595" s="10" t="str">
        <f>IFNA(VLOOKUP($H2595,'Промокоды'!$A$2:$B$115,2,0),"")</f>
        <v/>
      </c>
      <c r="J2595" s="10" t="str">
        <f>IFNA(VLOOKUP($I2595,'Промокоды'!$E$2:$F$8,2,0),"")</f>
        <v/>
      </c>
      <c r="K2595" s="10" t="str">
        <f>IFNA(VLOOKUP($H2595,'Промокоды'!$A$2:$C$115,3,0),"")</f>
        <v/>
      </c>
      <c r="L2595" s="13">
        <f t="shared" si="2"/>
        <v>0</v>
      </c>
      <c r="M2595" s="14">
        <v>500.0</v>
      </c>
      <c r="N2595" s="14">
        <f t="shared" si="3"/>
        <v>500</v>
      </c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  <c r="Z2595" s="9"/>
      <c r="AA2595" s="9"/>
      <c r="AB2595" s="9"/>
      <c r="AC2595" s="9"/>
    </row>
    <row r="2596" ht="15.75" customHeight="1">
      <c r="A2596" s="10">
        <v>2595.0</v>
      </c>
      <c r="B2596" s="10" t="s">
        <v>15</v>
      </c>
      <c r="C2596" s="10" t="str">
        <f>VLOOKUP($E2596,'Определяем вид'!$A$2:$B$16,2,0)</f>
        <v>Услуга</v>
      </c>
      <c r="D2596" s="10" t="s">
        <v>16</v>
      </c>
      <c r="E2596" s="10" t="s">
        <v>18</v>
      </c>
      <c r="F2596" s="11">
        <v>45745.0</v>
      </c>
      <c r="G2596" s="12">
        <f t="shared" si="1"/>
        <v>3</v>
      </c>
      <c r="H2596" s="10" t="s">
        <v>97</v>
      </c>
      <c r="I2596" s="10">
        <f>IFNA(VLOOKUP($H2596,'Промокоды'!$A$2:$B$115,2,0),"")</f>
        <v>5</v>
      </c>
      <c r="J2596" s="10" t="str">
        <f>IFNA(VLOOKUP($I2596,'Промокоды'!$E$2:$F$8,2,0),"")</f>
        <v>Посты в VK</v>
      </c>
      <c r="K2596" s="10">
        <f>IFNA(VLOOKUP($H2596,'Промокоды'!$A$2:$C$115,3,0),"")</f>
        <v>0.15</v>
      </c>
      <c r="L2596" s="13">
        <f t="shared" si="2"/>
        <v>525</v>
      </c>
      <c r="M2596" s="14">
        <v>3500.0</v>
      </c>
      <c r="N2596" s="14">
        <f t="shared" si="3"/>
        <v>2975</v>
      </c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  <c r="AB2596" s="9"/>
      <c r="AC2596" s="9"/>
    </row>
    <row r="2597" ht="15.75" customHeight="1">
      <c r="A2597" s="10">
        <v>2596.0</v>
      </c>
      <c r="B2597" s="10" t="s">
        <v>15</v>
      </c>
      <c r="C2597" s="10" t="str">
        <f>VLOOKUP($E2597,'Определяем вид'!$A$2:$B$16,2,0)</f>
        <v>Услуга</v>
      </c>
      <c r="D2597" s="10" t="s">
        <v>16</v>
      </c>
      <c r="E2597" s="10" t="s">
        <v>18</v>
      </c>
      <c r="F2597" s="11">
        <v>45745.0</v>
      </c>
      <c r="G2597" s="12">
        <f t="shared" si="1"/>
        <v>3</v>
      </c>
      <c r="H2597" s="10" t="s">
        <v>98</v>
      </c>
      <c r="I2597" s="10">
        <f>IFNA(VLOOKUP($H2597,'Промокоды'!$A$2:$B$115,2,0),"")</f>
        <v>1</v>
      </c>
      <c r="J2597" s="10" t="str">
        <f>IFNA(VLOOKUP($I2597,'Промокоды'!$E$2:$F$8,2,0),"")</f>
        <v>Обещаем скидки</v>
      </c>
      <c r="K2597" s="10">
        <f>IFNA(VLOOKUP($H2597,'Промокоды'!$A$2:$C$115,3,0),"")</f>
        <v>0.1</v>
      </c>
      <c r="L2597" s="13">
        <f t="shared" si="2"/>
        <v>350</v>
      </c>
      <c r="M2597" s="14">
        <v>3500.0</v>
      </c>
      <c r="N2597" s="14">
        <f t="shared" si="3"/>
        <v>3150</v>
      </c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  <c r="Z2597" s="9"/>
      <c r="AA2597" s="9"/>
      <c r="AB2597" s="9"/>
      <c r="AC2597" s="9"/>
    </row>
    <row r="2598" ht="15.75" customHeight="1">
      <c r="A2598" s="10">
        <v>2597.0</v>
      </c>
      <c r="B2598" s="10" t="s">
        <v>25</v>
      </c>
      <c r="C2598" s="10" t="str">
        <f>VLOOKUP($E2598,'Определяем вид'!$A$2:$B$16,2,0)</f>
        <v>Товар</v>
      </c>
      <c r="D2598" s="10" t="s">
        <v>16</v>
      </c>
      <c r="E2598" s="10" t="s">
        <v>30</v>
      </c>
      <c r="F2598" s="11">
        <v>45745.0</v>
      </c>
      <c r="G2598" s="12">
        <f t="shared" si="1"/>
        <v>3</v>
      </c>
      <c r="H2598" s="10"/>
      <c r="I2598" s="10" t="str">
        <f>IFNA(VLOOKUP($H2598,'Промокоды'!$A$2:$B$115,2,0),"")</f>
        <v/>
      </c>
      <c r="J2598" s="10" t="str">
        <f>IFNA(VLOOKUP($I2598,'Промокоды'!$E$2:$F$8,2,0),"")</f>
        <v/>
      </c>
      <c r="K2598" s="10" t="str">
        <f>IFNA(VLOOKUP($H2598,'Промокоды'!$A$2:$C$115,3,0),"")</f>
        <v/>
      </c>
      <c r="L2598" s="13">
        <f t="shared" si="2"/>
        <v>0</v>
      </c>
      <c r="M2598" s="14">
        <v>300.0</v>
      </c>
      <c r="N2598" s="14">
        <f t="shared" si="3"/>
        <v>300</v>
      </c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  <c r="Z2598" s="9"/>
      <c r="AA2598" s="9"/>
      <c r="AB2598" s="9"/>
      <c r="AC2598" s="9"/>
    </row>
    <row r="2599" ht="15.75" customHeight="1">
      <c r="A2599" s="10">
        <v>2598.0</v>
      </c>
      <c r="B2599" s="10" t="s">
        <v>15</v>
      </c>
      <c r="C2599" s="10" t="str">
        <f>VLOOKUP($E2599,'Определяем вид'!$A$2:$B$16,2,0)</f>
        <v>Товар</v>
      </c>
      <c r="D2599" s="10" t="s">
        <v>16</v>
      </c>
      <c r="E2599" s="10" t="s">
        <v>20</v>
      </c>
      <c r="F2599" s="11">
        <v>45745.0</v>
      </c>
      <c r="G2599" s="12">
        <f t="shared" si="1"/>
        <v>3</v>
      </c>
      <c r="H2599" s="10"/>
      <c r="I2599" s="10" t="str">
        <f>IFNA(VLOOKUP($H2599,'Промокоды'!$A$2:$B$115,2,0),"")</f>
        <v/>
      </c>
      <c r="J2599" s="10" t="str">
        <f>IFNA(VLOOKUP($I2599,'Промокоды'!$E$2:$F$8,2,0),"")</f>
        <v/>
      </c>
      <c r="K2599" s="10" t="str">
        <f>IFNA(VLOOKUP($H2599,'Промокоды'!$A$2:$C$115,3,0),"")</f>
        <v/>
      </c>
      <c r="L2599" s="13">
        <f t="shared" si="2"/>
        <v>0</v>
      </c>
      <c r="M2599" s="14">
        <v>500.0</v>
      </c>
      <c r="N2599" s="14">
        <f t="shared" si="3"/>
        <v>500</v>
      </c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  <c r="Z2599" s="9"/>
      <c r="AA2599" s="9"/>
      <c r="AB2599" s="9"/>
      <c r="AC2599" s="9"/>
    </row>
    <row r="2600" ht="15.75" customHeight="1">
      <c r="A2600" s="10">
        <v>2599.0</v>
      </c>
      <c r="B2600" s="10" t="s">
        <v>15</v>
      </c>
      <c r="C2600" s="10" t="str">
        <f>VLOOKUP($E2600,'Определяем вид'!$A$2:$B$16,2,0)</f>
        <v>Товар</v>
      </c>
      <c r="D2600" s="10" t="s">
        <v>16</v>
      </c>
      <c r="E2600" s="10" t="s">
        <v>23</v>
      </c>
      <c r="F2600" s="11">
        <v>45745.0</v>
      </c>
      <c r="G2600" s="12">
        <f t="shared" si="1"/>
        <v>3</v>
      </c>
      <c r="H2600" s="10"/>
      <c r="I2600" s="10" t="str">
        <f>IFNA(VLOOKUP($H2600,'Промокоды'!$A$2:$B$115,2,0),"")</f>
        <v/>
      </c>
      <c r="J2600" s="10" t="str">
        <f>IFNA(VLOOKUP($I2600,'Промокоды'!$E$2:$F$8,2,0),"")</f>
        <v/>
      </c>
      <c r="K2600" s="10" t="str">
        <f>IFNA(VLOOKUP($H2600,'Промокоды'!$A$2:$C$115,3,0),"")</f>
        <v/>
      </c>
      <c r="L2600" s="13">
        <f t="shared" si="2"/>
        <v>0</v>
      </c>
      <c r="M2600" s="14">
        <v>1000.0</v>
      </c>
      <c r="N2600" s="14">
        <f t="shared" si="3"/>
        <v>1000</v>
      </c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  <c r="Z2600" s="9"/>
      <c r="AA2600" s="9"/>
      <c r="AB2600" s="9"/>
      <c r="AC2600" s="9"/>
    </row>
    <row r="2601" ht="15.75" customHeight="1">
      <c r="A2601" s="10">
        <v>2600.0</v>
      </c>
      <c r="B2601" s="10" t="s">
        <v>15</v>
      </c>
      <c r="C2601" s="10" t="str">
        <f>VLOOKUP($E2601,'Определяем вид'!$A$2:$B$16,2,0)</f>
        <v>Услуга</v>
      </c>
      <c r="D2601" s="10" t="s">
        <v>16</v>
      </c>
      <c r="E2601" s="10" t="s">
        <v>18</v>
      </c>
      <c r="F2601" s="11">
        <v>45745.0</v>
      </c>
      <c r="G2601" s="12">
        <f t="shared" si="1"/>
        <v>3</v>
      </c>
      <c r="H2601" s="10"/>
      <c r="I2601" s="10" t="str">
        <f>IFNA(VLOOKUP($H2601,'Промокоды'!$A$2:$B$115,2,0),"")</f>
        <v/>
      </c>
      <c r="J2601" s="10" t="str">
        <f>IFNA(VLOOKUP($I2601,'Промокоды'!$E$2:$F$8,2,0),"")</f>
        <v/>
      </c>
      <c r="K2601" s="10" t="str">
        <f>IFNA(VLOOKUP($H2601,'Промокоды'!$A$2:$C$115,3,0),"")</f>
        <v/>
      </c>
      <c r="L2601" s="13">
        <f t="shared" si="2"/>
        <v>0</v>
      </c>
      <c r="M2601" s="14">
        <v>3500.0</v>
      </c>
      <c r="N2601" s="14">
        <f t="shared" si="3"/>
        <v>3500</v>
      </c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  <c r="Z2601" s="9"/>
      <c r="AA2601" s="9"/>
      <c r="AB2601" s="9"/>
      <c r="AC2601" s="9"/>
    </row>
    <row r="2602" ht="15.75" customHeight="1">
      <c r="A2602" s="10">
        <v>2601.0</v>
      </c>
      <c r="B2602" s="10" t="s">
        <v>25</v>
      </c>
      <c r="C2602" s="10" t="str">
        <f>VLOOKUP($E2602,'Определяем вид'!$A$2:$B$16,2,0)</f>
        <v>Товар</v>
      </c>
      <c r="D2602" s="10" t="s">
        <v>16</v>
      </c>
      <c r="E2602" s="10" t="s">
        <v>35</v>
      </c>
      <c r="F2602" s="11">
        <v>45745.0</v>
      </c>
      <c r="G2602" s="12">
        <f t="shared" si="1"/>
        <v>3</v>
      </c>
      <c r="H2602" s="10"/>
      <c r="I2602" s="10" t="str">
        <f>IFNA(VLOOKUP($H2602,'Промокоды'!$A$2:$B$115,2,0),"")</f>
        <v/>
      </c>
      <c r="J2602" s="10" t="str">
        <f>IFNA(VLOOKUP($I2602,'Промокоды'!$E$2:$F$8,2,0),"")</f>
        <v/>
      </c>
      <c r="K2602" s="10" t="str">
        <f>IFNA(VLOOKUP($H2602,'Промокоды'!$A$2:$C$115,3,0),"")</f>
        <v/>
      </c>
      <c r="L2602" s="13">
        <f t="shared" si="2"/>
        <v>0</v>
      </c>
      <c r="M2602" s="14">
        <v>500.0</v>
      </c>
      <c r="N2602" s="14">
        <f t="shared" si="3"/>
        <v>500</v>
      </c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  <c r="Z2602" s="9"/>
      <c r="AA2602" s="9"/>
      <c r="AB2602" s="9"/>
      <c r="AC2602" s="9"/>
    </row>
    <row r="2603" ht="15.75" customHeight="1">
      <c r="A2603" s="10">
        <v>2602.0</v>
      </c>
      <c r="B2603" s="10" t="s">
        <v>15</v>
      </c>
      <c r="C2603" s="10" t="str">
        <f>VLOOKUP($E2603,'Определяем вид'!$A$2:$B$16,2,0)</f>
        <v>Товар</v>
      </c>
      <c r="D2603" s="10" t="s">
        <v>16</v>
      </c>
      <c r="E2603" s="10" t="s">
        <v>20</v>
      </c>
      <c r="F2603" s="11">
        <v>45745.0</v>
      </c>
      <c r="G2603" s="12">
        <f t="shared" si="1"/>
        <v>3</v>
      </c>
      <c r="H2603" s="10"/>
      <c r="I2603" s="10" t="str">
        <f>IFNA(VLOOKUP($H2603,'Промокоды'!$A$2:$B$115,2,0),"")</f>
        <v/>
      </c>
      <c r="J2603" s="10" t="str">
        <f>IFNA(VLOOKUP($I2603,'Промокоды'!$E$2:$F$8,2,0),"")</f>
        <v/>
      </c>
      <c r="K2603" s="10" t="str">
        <f>IFNA(VLOOKUP($H2603,'Промокоды'!$A$2:$C$115,3,0),"")</f>
        <v/>
      </c>
      <c r="L2603" s="13">
        <f t="shared" si="2"/>
        <v>0</v>
      </c>
      <c r="M2603" s="14">
        <v>500.0</v>
      </c>
      <c r="N2603" s="14">
        <f t="shared" si="3"/>
        <v>500</v>
      </c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  <c r="Z2603" s="9"/>
      <c r="AA2603" s="9"/>
      <c r="AB2603" s="9"/>
      <c r="AC2603" s="9"/>
    </row>
    <row r="2604" ht="15.75" customHeight="1">
      <c r="A2604" s="10">
        <v>2603.0</v>
      </c>
      <c r="B2604" s="10" t="s">
        <v>15</v>
      </c>
      <c r="C2604" s="10" t="str">
        <f>VLOOKUP($E2604,'Определяем вид'!$A$2:$B$16,2,0)</f>
        <v>Товар</v>
      </c>
      <c r="D2604" s="10" t="s">
        <v>19</v>
      </c>
      <c r="E2604" s="10" t="s">
        <v>28</v>
      </c>
      <c r="F2604" s="11">
        <v>45745.0</v>
      </c>
      <c r="G2604" s="12">
        <f t="shared" si="1"/>
        <v>3</v>
      </c>
      <c r="H2604" s="10"/>
      <c r="I2604" s="10" t="str">
        <f>IFNA(VLOOKUP($H2604,'Промокоды'!$A$2:$B$115,2,0),"")</f>
        <v/>
      </c>
      <c r="J2604" s="10" t="str">
        <f>IFNA(VLOOKUP($I2604,'Промокоды'!$E$2:$F$8,2,0),"")</f>
        <v/>
      </c>
      <c r="K2604" s="10" t="str">
        <f>IFNA(VLOOKUP($H2604,'Промокоды'!$A$2:$C$115,3,0),"")</f>
        <v/>
      </c>
      <c r="L2604" s="13">
        <f t="shared" si="2"/>
        <v>0</v>
      </c>
      <c r="M2604" s="14">
        <v>300.0</v>
      </c>
      <c r="N2604" s="14">
        <f t="shared" si="3"/>
        <v>300</v>
      </c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  <c r="Z2604" s="9"/>
      <c r="AA2604" s="9"/>
      <c r="AB2604" s="9"/>
      <c r="AC2604" s="9"/>
    </row>
    <row r="2605" ht="15.75" customHeight="1">
      <c r="A2605" s="10">
        <v>2604.0</v>
      </c>
      <c r="B2605" s="10" t="s">
        <v>25</v>
      </c>
      <c r="C2605" s="10" t="str">
        <f>VLOOKUP($E2605,'Определяем вид'!$A$2:$B$16,2,0)</f>
        <v>Товар</v>
      </c>
      <c r="D2605" s="10" t="s">
        <v>16</v>
      </c>
      <c r="E2605" s="10" t="s">
        <v>35</v>
      </c>
      <c r="F2605" s="11">
        <v>45745.0</v>
      </c>
      <c r="G2605" s="12">
        <f t="shared" si="1"/>
        <v>3</v>
      </c>
      <c r="H2605" s="10"/>
      <c r="I2605" s="10" t="str">
        <f>IFNA(VLOOKUP($H2605,'Промокоды'!$A$2:$B$115,2,0),"")</f>
        <v/>
      </c>
      <c r="J2605" s="10" t="str">
        <f>IFNA(VLOOKUP($I2605,'Промокоды'!$E$2:$F$8,2,0),"")</f>
        <v/>
      </c>
      <c r="K2605" s="10" t="str">
        <f>IFNA(VLOOKUP($H2605,'Промокоды'!$A$2:$C$115,3,0),"")</f>
        <v/>
      </c>
      <c r="L2605" s="13">
        <f t="shared" si="2"/>
        <v>0</v>
      </c>
      <c r="M2605" s="14">
        <v>500.0</v>
      </c>
      <c r="N2605" s="14">
        <f t="shared" si="3"/>
        <v>500</v>
      </c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  <c r="Z2605" s="9"/>
      <c r="AA2605" s="9"/>
      <c r="AB2605" s="9"/>
      <c r="AC2605" s="9"/>
    </row>
    <row r="2606" ht="15.75" customHeight="1">
      <c r="A2606" s="10">
        <v>2605.0</v>
      </c>
      <c r="B2606" s="10" t="s">
        <v>15</v>
      </c>
      <c r="C2606" s="10" t="str">
        <f>VLOOKUP($E2606,'Определяем вид'!$A$2:$B$16,2,0)</f>
        <v>Услуга</v>
      </c>
      <c r="D2606" s="10" t="s">
        <v>16</v>
      </c>
      <c r="E2606" s="10" t="s">
        <v>17</v>
      </c>
      <c r="F2606" s="11">
        <v>45745.0</v>
      </c>
      <c r="G2606" s="12">
        <f t="shared" si="1"/>
        <v>3</v>
      </c>
      <c r="H2606" s="10"/>
      <c r="I2606" s="10" t="str">
        <f>IFNA(VLOOKUP($H2606,'Промокоды'!$A$2:$B$115,2,0),"")</f>
        <v/>
      </c>
      <c r="J2606" s="10" t="str">
        <f>IFNA(VLOOKUP($I2606,'Промокоды'!$E$2:$F$8,2,0),"")</f>
        <v/>
      </c>
      <c r="K2606" s="10" t="str">
        <f>IFNA(VLOOKUP($H2606,'Промокоды'!$A$2:$C$115,3,0),"")</f>
        <v/>
      </c>
      <c r="L2606" s="13">
        <f t="shared" si="2"/>
        <v>0</v>
      </c>
      <c r="M2606" s="14">
        <v>4500.0</v>
      </c>
      <c r="N2606" s="14">
        <f t="shared" si="3"/>
        <v>4500</v>
      </c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  <c r="Z2606" s="9"/>
      <c r="AA2606" s="9"/>
      <c r="AB2606" s="9"/>
      <c r="AC2606" s="9"/>
    </row>
    <row r="2607" ht="15.75" customHeight="1">
      <c r="A2607" s="10">
        <v>2606.0</v>
      </c>
      <c r="B2607" s="10" t="s">
        <v>15</v>
      </c>
      <c r="C2607" s="10" t="str">
        <f>VLOOKUP($E2607,'Определяем вид'!$A$2:$B$16,2,0)</f>
        <v>Услуга</v>
      </c>
      <c r="D2607" s="10" t="s">
        <v>16</v>
      </c>
      <c r="E2607" s="10" t="s">
        <v>17</v>
      </c>
      <c r="F2607" s="11">
        <v>45745.0</v>
      </c>
      <c r="G2607" s="12">
        <f t="shared" si="1"/>
        <v>3</v>
      </c>
      <c r="H2607" s="10"/>
      <c r="I2607" s="10" t="str">
        <f>IFNA(VLOOKUP($H2607,'Промокоды'!$A$2:$B$115,2,0),"")</f>
        <v/>
      </c>
      <c r="J2607" s="10" t="str">
        <f>IFNA(VLOOKUP($I2607,'Промокоды'!$E$2:$F$8,2,0),"")</f>
        <v/>
      </c>
      <c r="K2607" s="10" t="str">
        <f>IFNA(VLOOKUP($H2607,'Промокоды'!$A$2:$C$115,3,0),"")</f>
        <v/>
      </c>
      <c r="L2607" s="13">
        <f t="shared" si="2"/>
        <v>0</v>
      </c>
      <c r="M2607" s="14">
        <v>4500.0</v>
      </c>
      <c r="N2607" s="14">
        <f t="shared" si="3"/>
        <v>4500</v>
      </c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  <c r="Z2607" s="9"/>
      <c r="AA2607" s="9"/>
      <c r="AB2607" s="9"/>
      <c r="AC2607" s="9"/>
    </row>
    <row r="2608" ht="15.75" customHeight="1">
      <c r="A2608" s="10">
        <v>2607.0</v>
      </c>
      <c r="B2608" s="10" t="s">
        <v>15</v>
      </c>
      <c r="C2608" s="10" t="str">
        <f>VLOOKUP($E2608,'Определяем вид'!$A$2:$B$16,2,0)</f>
        <v>Товар</v>
      </c>
      <c r="D2608" s="10" t="s">
        <v>16</v>
      </c>
      <c r="E2608" s="10" t="s">
        <v>20</v>
      </c>
      <c r="F2608" s="11">
        <v>45745.0</v>
      </c>
      <c r="G2608" s="12">
        <f t="shared" si="1"/>
        <v>3</v>
      </c>
      <c r="H2608" s="10"/>
      <c r="I2608" s="10" t="str">
        <f>IFNA(VLOOKUP($H2608,'Промокоды'!$A$2:$B$115,2,0),"")</f>
        <v/>
      </c>
      <c r="J2608" s="10" t="str">
        <f>IFNA(VLOOKUP($I2608,'Промокоды'!$E$2:$F$8,2,0),"")</f>
        <v/>
      </c>
      <c r="K2608" s="10" t="str">
        <f>IFNA(VLOOKUP($H2608,'Промокоды'!$A$2:$C$115,3,0),"")</f>
        <v/>
      </c>
      <c r="L2608" s="13">
        <f t="shared" si="2"/>
        <v>0</v>
      </c>
      <c r="M2608" s="14">
        <v>500.0</v>
      </c>
      <c r="N2608" s="14">
        <f t="shared" si="3"/>
        <v>500</v>
      </c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  <c r="Z2608" s="9"/>
      <c r="AA2608" s="9"/>
      <c r="AB2608" s="9"/>
      <c r="AC2608" s="9"/>
    </row>
    <row r="2609" ht="15.75" customHeight="1">
      <c r="A2609" s="10">
        <v>2608.0</v>
      </c>
      <c r="B2609" s="10" t="s">
        <v>15</v>
      </c>
      <c r="C2609" s="10" t="str">
        <f>VLOOKUP($E2609,'Определяем вид'!$A$2:$B$16,2,0)</f>
        <v>Услуга</v>
      </c>
      <c r="D2609" s="10" t="s">
        <v>19</v>
      </c>
      <c r="E2609" s="10" t="s">
        <v>21</v>
      </c>
      <c r="F2609" s="11">
        <v>45746.0</v>
      </c>
      <c r="G2609" s="12">
        <f t="shared" si="1"/>
        <v>3</v>
      </c>
      <c r="H2609" s="10"/>
      <c r="I2609" s="10" t="str">
        <f>IFNA(VLOOKUP($H2609,'Промокоды'!$A$2:$B$115,2,0),"")</f>
        <v/>
      </c>
      <c r="J2609" s="10" t="str">
        <f>IFNA(VLOOKUP($I2609,'Промокоды'!$E$2:$F$8,2,0),"")</f>
        <v/>
      </c>
      <c r="K2609" s="10" t="str">
        <f>IFNA(VLOOKUP($H2609,'Промокоды'!$A$2:$C$115,3,0),"")</f>
        <v/>
      </c>
      <c r="L2609" s="13">
        <f t="shared" si="2"/>
        <v>0</v>
      </c>
      <c r="M2609" s="14">
        <v>5500.0</v>
      </c>
      <c r="N2609" s="14">
        <f t="shared" si="3"/>
        <v>5500</v>
      </c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  <c r="Z2609" s="9"/>
      <c r="AA2609" s="9"/>
      <c r="AB2609" s="9"/>
      <c r="AC2609" s="9"/>
    </row>
    <row r="2610" ht="15.75" customHeight="1">
      <c r="A2610" s="10">
        <v>2609.0</v>
      </c>
      <c r="B2610" s="10" t="s">
        <v>15</v>
      </c>
      <c r="C2610" s="10" t="str">
        <f>VLOOKUP($E2610,'Определяем вид'!$A$2:$B$16,2,0)</f>
        <v>Услуга</v>
      </c>
      <c r="D2610" s="10" t="s">
        <v>16</v>
      </c>
      <c r="E2610" s="10" t="s">
        <v>17</v>
      </c>
      <c r="F2610" s="11">
        <v>45746.0</v>
      </c>
      <c r="G2610" s="12">
        <f t="shared" si="1"/>
        <v>3</v>
      </c>
      <c r="H2610" s="10"/>
      <c r="I2610" s="10" t="str">
        <f>IFNA(VLOOKUP($H2610,'Промокоды'!$A$2:$B$115,2,0),"")</f>
        <v/>
      </c>
      <c r="J2610" s="10" t="str">
        <f>IFNA(VLOOKUP($I2610,'Промокоды'!$E$2:$F$8,2,0),"")</f>
        <v/>
      </c>
      <c r="K2610" s="10" t="str">
        <f>IFNA(VLOOKUP($H2610,'Промокоды'!$A$2:$C$115,3,0),"")</f>
        <v/>
      </c>
      <c r="L2610" s="13">
        <f t="shared" si="2"/>
        <v>0</v>
      </c>
      <c r="M2610" s="14">
        <v>4500.0</v>
      </c>
      <c r="N2610" s="14">
        <f t="shared" si="3"/>
        <v>4500</v>
      </c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  <c r="Z2610" s="9"/>
      <c r="AA2610" s="9"/>
      <c r="AB2610" s="9"/>
      <c r="AC2610" s="9"/>
    </row>
    <row r="2611" ht="15.75" customHeight="1">
      <c r="A2611" s="10">
        <v>2610.0</v>
      </c>
      <c r="B2611" s="10" t="s">
        <v>25</v>
      </c>
      <c r="C2611" s="10" t="str">
        <f>VLOOKUP($E2611,'Определяем вид'!$A$2:$B$16,2,0)</f>
        <v>Товар</v>
      </c>
      <c r="D2611" s="10" t="s">
        <v>16</v>
      </c>
      <c r="E2611" s="10" t="s">
        <v>35</v>
      </c>
      <c r="F2611" s="11">
        <v>45746.0</v>
      </c>
      <c r="G2611" s="12">
        <f t="shared" si="1"/>
        <v>3</v>
      </c>
      <c r="H2611" s="10"/>
      <c r="I2611" s="10" t="str">
        <f>IFNA(VLOOKUP($H2611,'Промокоды'!$A$2:$B$115,2,0),"")</f>
        <v/>
      </c>
      <c r="J2611" s="10" t="str">
        <f>IFNA(VLOOKUP($I2611,'Промокоды'!$E$2:$F$8,2,0),"")</f>
        <v/>
      </c>
      <c r="K2611" s="10" t="str">
        <f>IFNA(VLOOKUP($H2611,'Промокоды'!$A$2:$C$115,3,0),"")</f>
        <v/>
      </c>
      <c r="L2611" s="13">
        <f t="shared" si="2"/>
        <v>0</v>
      </c>
      <c r="M2611" s="14">
        <v>500.0</v>
      </c>
      <c r="N2611" s="14">
        <f t="shared" si="3"/>
        <v>500</v>
      </c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  <c r="Z2611" s="9"/>
      <c r="AA2611" s="9"/>
      <c r="AB2611" s="9"/>
      <c r="AC2611" s="9"/>
    </row>
    <row r="2612" ht="15.75" customHeight="1">
      <c r="A2612" s="10">
        <v>2611.0</v>
      </c>
      <c r="B2612" s="10" t="s">
        <v>15</v>
      </c>
      <c r="C2612" s="10" t="str">
        <f>VLOOKUP($E2612,'Определяем вид'!$A$2:$B$16,2,0)</f>
        <v>Товар</v>
      </c>
      <c r="D2612" s="10" t="s">
        <v>19</v>
      </c>
      <c r="E2612" s="10" t="s">
        <v>28</v>
      </c>
      <c r="F2612" s="11">
        <v>45746.0</v>
      </c>
      <c r="G2612" s="12">
        <f t="shared" si="1"/>
        <v>3</v>
      </c>
      <c r="H2612" s="10"/>
      <c r="I2612" s="10" t="str">
        <f>IFNA(VLOOKUP($H2612,'Промокоды'!$A$2:$B$115,2,0),"")</f>
        <v/>
      </c>
      <c r="J2612" s="10" t="str">
        <f>IFNA(VLOOKUP($I2612,'Промокоды'!$E$2:$F$8,2,0),"")</f>
        <v/>
      </c>
      <c r="K2612" s="10" t="str">
        <f>IFNA(VLOOKUP($H2612,'Промокоды'!$A$2:$C$115,3,0),"")</f>
        <v/>
      </c>
      <c r="L2612" s="13">
        <f t="shared" si="2"/>
        <v>0</v>
      </c>
      <c r="M2612" s="14">
        <v>300.0</v>
      </c>
      <c r="N2612" s="14">
        <f t="shared" si="3"/>
        <v>300</v>
      </c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</row>
    <row r="2613" ht="15.75" customHeight="1">
      <c r="A2613" s="10">
        <v>2612.0</v>
      </c>
      <c r="B2613" s="10" t="s">
        <v>15</v>
      </c>
      <c r="C2613" s="10" t="str">
        <f>VLOOKUP($E2613,'Определяем вид'!$A$2:$B$16,2,0)</f>
        <v>Услуга</v>
      </c>
      <c r="D2613" s="10" t="s">
        <v>16</v>
      </c>
      <c r="E2613" s="10" t="s">
        <v>21</v>
      </c>
      <c r="F2613" s="11">
        <v>45746.0</v>
      </c>
      <c r="G2613" s="12">
        <f t="shared" si="1"/>
        <v>3</v>
      </c>
      <c r="H2613" s="10" t="s">
        <v>127</v>
      </c>
      <c r="I2613" s="10">
        <f>IFNA(VLOOKUP($H2613,'Промокоды'!$A$2:$B$115,2,0),"")</f>
        <v>3</v>
      </c>
      <c r="J2613" s="10" t="str">
        <f>IFNA(VLOOKUP($I2613,'Промокоды'!$E$2:$F$8,2,0),"")</f>
        <v>Поисковые запросы в Яндексе</v>
      </c>
      <c r="K2613" s="10">
        <f>IFNA(VLOOKUP($H2613,'Промокоды'!$A$2:$C$115,3,0),"")</f>
        <v>0.05</v>
      </c>
      <c r="L2613" s="13">
        <f t="shared" si="2"/>
        <v>275</v>
      </c>
      <c r="M2613" s="14">
        <v>5500.0</v>
      </c>
      <c r="N2613" s="14">
        <f t="shared" si="3"/>
        <v>5225</v>
      </c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  <c r="Z2613" s="9"/>
      <c r="AA2613" s="9"/>
      <c r="AB2613" s="9"/>
      <c r="AC2613" s="9"/>
    </row>
    <row r="2614" ht="15.75" customHeight="1">
      <c r="A2614" s="10">
        <v>2613.0</v>
      </c>
      <c r="B2614" s="10" t="s">
        <v>25</v>
      </c>
      <c r="C2614" s="10" t="str">
        <f>VLOOKUP($E2614,'Определяем вид'!$A$2:$B$16,2,0)</f>
        <v>Товар</v>
      </c>
      <c r="D2614" s="10" t="s">
        <v>16</v>
      </c>
      <c r="E2614" s="10" t="s">
        <v>35</v>
      </c>
      <c r="F2614" s="11">
        <v>45746.0</v>
      </c>
      <c r="G2614" s="12">
        <f t="shared" si="1"/>
        <v>3</v>
      </c>
      <c r="H2614" s="10"/>
      <c r="I2614" s="10" t="str">
        <f>IFNA(VLOOKUP($H2614,'Промокоды'!$A$2:$B$115,2,0),"")</f>
        <v/>
      </c>
      <c r="J2614" s="10" t="str">
        <f>IFNA(VLOOKUP($I2614,'Промокоды'!$E$2:$F$8,2,0),"")</f>
        <v/>
      </c>
      <c r="K2614" s="10" t="str">
        <f>IFNA(VLOOKUP($H2614,'Промокоды'!$A$2:$C$115,3,0),"")</f>
        <v/>
      </c>
      <c r="L2614" s="13">
        <f t="shared" si="2"/>
        <v>0</v>
      </c>
      <c r="M2614" s="14">
        <v>500.0</v>
      </c>
      <c r="N2614" s="14">
        <f t="shared" si="3"/>
        <v>500</v>
      </c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  <c r="Z2614" s="9"/>
      <c r="AA2614" s="9"/>
      <c r="AB2614" s="9"/>
      <c r="AC2614" s="9"/>
    </row>
    <row r="2615" ht="15.75" customHeight="1">
      <c r="A2615" s="10">
        <v>2614.0</v>
      </c>
      <c r="B2615" s="10" t="s">
        <v>25</v>
      </c>
      <c r="C2615" s="10" t="str">
        <f>VLOOKUP($E2615,'Определяем вид'!$A$2:$B$16,2,0)</f>
        <v>Товар</v>
      </c>
      <c r="D2615" s="10" t="s">
        <v>16</v>
      </c>
      <c r="E2615" s="10" t="s">
        <v>33</v>
      </c>
      <c r="F2615" s="11">
        <v>45746.0</v>
      </c>
      <c r="G2615" s="12">
        <f t="shared" si="1"/>
        <v>3</v>
      </c>
      <c r="H2615" s="10"/>
      <c r="I2615" s="10" t="str">
        <f>IFNA(VLOOKUP($H2615,'Промокоды'!$A$2:$B$115,2,0),"")</f>
        <v/>
      </c>
      <c r="J2615" s="10" t="str">
        <f>IFNA(VLOOKUP($I2615,'Промокоды'!$E$2:$F$8,2,0),"")</f>
        <v/>
      </c>
      <c r="K2615" s="10" t="str">
        <f>IFNA(VLOOKUP($H2615,'Промокоды'!$A$2:$C$115,3,0),"")</f>
        <v/>
      </c>
      <c r="L2615" s="13">
        <f t="shared" si="2"/>
        <v>0</v>
      </c>
      <c r="M2615" s="14">
        <v>1000.0</v>
      </c>
      <c r="N2615" s="14">
        <f t="shared" si="3"/>
        <v>1000</v>
      </c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  <c r="Z2615" s="9"/>
      <c r="AA2615" s="9"/>
      <c r="AB2615" s="9"/>
      <c r="AC2615" s="9"/>
    </row>
    <row r="2616" ht="15.75" customHeight="1">
      <c r="A2616" s="10">
        <v>2615.0</v>
      </c>
      <c r="B2616" s="10" t="s">
        <v>15</v>
      </c>
      <c r="C2616" s="10" t="str">
        <f>VLOOKUP($E2616,'Определяем вид'!$A$2:$B$16,2,0)</f>
        <v>Услуга</v>
      </c>
      <c r="D2616" s="10" t="s">
        <v>16</v>
      </c>
      <c r="E2616" s="10" t="s">
        <v>21</v>
      </c>
      <c r="F2616" s="11">
        <v>45746.0</v>
      </c>
      <c r="G2616" s="12">
        <f t="shared" si="1"/>
        <v>3</v>
      </c>
      <c r="H2616" s="10"/>
      <c r="I2616" s="10" t="str">
        <f>IFNA(VLOOKUP($H2616,'Промокоды'!$A$2:$B$115,2,0),"")</f>
        <v/>
      </c>
      <c r="J2616" s="10" t="str">
        <f>IFNA(VLOOKUP($I2616,'Промокоды'!$E$2:$F$8,2,0),"")</f>
        <v/>
      </c>
      <c r="K2616" s="10" t="str">
        <f>IFNA(VLOOKUP($H2616,'Промокоды'!$A$2:$C$115,3,0),"")</f>
        <v/>
      </c>
      <c r="L2616" s="13">
        <f t="shared" si="2"/>
        <v>0</v>
      </c>
      <c r="M2616" s="14">
        <v>5500.0</v>
      </c>
      <c r="N2616" s="14">
        <f t="shared" si="3"/>
        <v>5500</v>
      </c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  <c r="Z2616" s="9"/>
      <c r="AA2616" s="9"/>
      <c r="AB2616" s="9"/>
      <c r="AC2616" s="9"/>
    </row>
    <row r="2617" ht="15.75" customHeight="1">
      <c r="A2617" s="10">
        <v>2616.0</v>
      </c>
      <c r="B2617" s="10" t="s">
        <v>15</v>
      </c>
      <c r="C2617" s="10" t="str">
        <f>VLOOKUP($E2617,'Определяем вид'!$A$2:$B$16,2,0)</f>
        <v>Услуга</v>
      </c>
      <c r="D2617" s="10" t="s">
        <v>19</v>
      </c>
      <c r="E2617" s="10" t="s">
        <v>21</v>
      </c>
      <c r="F2617" s="11">
        <v>45746.0</v>
      </c>
      <c r="G2617" s="12">
        <f t="shared" si="1"/>
        <v>3</v>
      </c>
      <c r="H2617" s="10"/>
      <c r="I2617" s="10" t="str">
        <f>IFNA(VLOOKUP($H2617,'Промокоды'!$A$2:$B$115,2,0),"")</f>
        <v/>
      </c>
      <c r="J2617" s="10" t="str">
        <f>IFNA(VLOOKUP($I2617,'Промокоды'!$E$2:$F$8,2,0),"")</f>
        <v/>
      </c>
      <c r="K2617" s="10" t="str">
        <f>IFNA(VLOOKUP($H2617,'Промокоды'!$A$2:$C$115,3,0),"")</f>
        <v/>
      </c>
      <c r="L2617" s="13">
        <f t="shared" si="2"/>
        <v>0</v>
      </c>
      <c r="M2617" s="14">
        <v>5500.0</v>
      </c>
      <c r="N2617" s="14">
        <f t="shared" si="3"/>
        <v>5500</v>
      </c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  <c r="Z2617" s="9"/>
      <c r="AA2617" s="9"/>
      <c r="AB2617" s="9"/>
      <c r="AC2617" s="9"/>
    </row>
    <row r="2618" ht="15.75" customHeight="1">
      <c r="A2618" s="10">
        <v>2617.0</v>
      </c>
      <c r="B2618" s="10" t="s">
        <v>15</v>
      </c>
      <c r="C2618" s="10" t="str">
        <f>VLOOKUP($E2618,'Определяем вид'!$A$2:$B$16,2,0)</f>
        <v>Услуга</v>
      </c>
      <c r="D2618" s="10" t="s">
        <v>16</v>
      </c>
      <c r="E2618" s="10" t="s">
        <v>17</v>
      </c>
      <c r="F2618" s="11">
        <v>45746.0</v>
      </c>
      <c r="G2618" s="12">
        <f t="shared" si="1"/>
        <v>3</v>
      </c>
      <c r="H2618" s="10"/>
      <c r="I2618" s="10" t="str">
        <f>IFNA(VLOOKUP($H2618,'Промокоды'!$A$2:$B$115,2,0),"")</f>
        <v/>
      </c>
      <c r="J2618" s="10" t="str">
        <f>IFNA(VLOOKUP($I2618,'Промокоды'!$E$2:$F$8,2,0),"")</f>
        <v/>
      </c>
      <c r="K2618" s="10" t="str">
        <f>IFNA(VLOOKUP($H2618,'Промокоды'!$A$2:$C$115,3,0),"")</f>
        <v/>
      </c>
      <c r="L2618" s="13">
        <f t="shared" si="2"/>
        <v>0</v>
      </c>
      <c r="M2618" s="14">
        <v>4500.0</v>
      </c>
      <c r="N2618" s="14">
        <f t="shared" si="3"/>
        <v>4500</v>
      </c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  <c r="Z2618" s="9"/>
      <c r="AA2618" s="9"/>
      <c r="AB2618" s="9"/>
      <c r="AC2618" s="9"/>
    </row>
    <row r="2619" ht="15.75" customHeight="1">
      <c r="A2619" s="10">
        <v>2618.0</v>
      </c>
      <c r="B2619" s="10" t="s">
        <v>15</v>
      </c>
      <c r="C2619" s="10" t="str">
        <f>VLOOKUP($E2619,'Определяем вид'!$A$2:$B$16,2,0)</f>
        <v>Услуга</v>
      </c>
      <c r="D2619" s="10" t="s">
        <v>16</v>
      </c>
      <c r="E2619" s="10" t="s">
        <v>21</v>
      </c>
      <c r="F2619" s="11">
        <v>45746.0</v>
      </c>
      <c r="G2619" s="12">
        <f t="shared" si="1"/>
        <v>3</v>
      </c>
      <c r="H2619" s="10"/>
      <c r="I2619" s="10" t="str">
        <f>IFNA(VLOOKUP($H2619,'Промокоды'!$A$2:$B$115,2,0),"")</f>
        <v/>
      </c>
      <c r="J2619" s="10" t="str">
        <f>IFNA(VLOOKUP($I2619,'Промокоды'!$E$2:$F$8,2,0),"")</f>
        <v/>
      </c>
      <c r="K2619" s="10" t="str">
        <f>IFNA(VLOOKUP($H2619,'Промокоды'!$A$2:$C$115,3,0),"")</f>
        <v/>
      </c>
      <c r="L2619" s="13">
        <f t="shared" si="2"/>
        <v>0</v>
      </c>
      <c r="M2619" s="14">
        <v>5500.0</v>
      </c>
      <c r="N2619" s="14">
        <f t="shared" si="3"/>
        <v>5500</v>
      </c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  <c r="Z2619" s="9"/>
      <c r="AA2619" s="9"/>
      <c r="AB2619" s="9"/>
      <c r="AC2619" s="9"/>
    </row>
    <row r="2620" ht="15.75" customHeight="1">
      <c r="A2620" s="10">
        <v>2619.0</v>
      </c>
      <c r="B2620" s="10" t="s">
        <v>15</v>
      </c>
      <c r="C2620" s="10" t="str">
        <f>VLOOKUP($E2620,'Определяем вид'!$A$2:$B$16,2,0)</f>
        <v>Услуга</v>
      </c>
      <c r="D2620" s="10" t="s">
        <v>16</v>
      </c>
      <c r="E2620" s="10" t="s">
        <v>17</v>
      </c>
      <c r="F2620" s="11">
        <v>45746.0</v>
      </c>
      <c r="G2620" s="12">
        <f t="shared" si="1"/>
        <v>3</v>
      </c>
      <c r="H2620" s="10"/>
      <c r="I2620" s="10" t="str">
        <f>IFNA(VLOOKUP($H2620,'Промокоды'!$A$2:$B$115,2,0),"")</f>
        <v/>
      </c>
      <c r="J2620" s="10" t="str">
        <f>IFNA(VLOOKUP($I2620,'Промокоды'!$E$2:$F$8,2,0),"")</f>
        <v/>
      </c>
      <c r="K2620" s="10" t="str">
        <f>IFNA(VLOOKUP($H2620,'Промокоды'!$A$2:$C$115,3,0),"")</f>
        <v/>
      </c>
      <c r="L2620" s="13">
        <f t="shared" si="2"/>
        <v>0</v>
      </c>
      <c r="M2620" s="14">
        <v>4500.0</v>
      </c>
      <c r="N2620" s="14">
        <f t="shared" si="3"/>
        <v>4500</v>
      </c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  <c r="Z2620" s="9"/>
      <c r="AA2620" s="9"/>
      <c r="AB2620" s="9"/>
      <c r="AC2620" s="9"/>
    </row>
    <row r="2621" ht="15.75" customHeight="1">
      <c r="A2621" s="10">
        <v>2620.0</v>
      </c>
      <c r="B2621" s="10" t="s">
        <v>15</v>
      </c>
      <c r="C2621" s="10" t="str">
        <f>VLOOKUP($E2621,'Определяем вид'!$A$2:$B$16,2,0)</f>
        <v>Услуга</v>
      </c>
      <c r="D2621" s="10" t="s">
        <v>16</v>
      </c>
      <c r="E2621" s="10" t="s">
        <v>17</v>
      </c>
      <c r="F2621" s="11">
        <v>45746.0</v>
      </c>
      <c r="G2621" s="12">
        <f t="shared" si="1"/>
        <v>3</v>
      </c>
      <c r="H2621" s="10"/>
      <c r="I2621" s="10" t="str">
        <f>IFNA(VLOOKUP($H2621,'Промокоды'!$A$2:$B$115,2,0),"")</f>
        <v/>
      </c>
      <c r="J2621" s="10" t="str">
        <f>IFNA(VLOOKUP($I2621,'Промокоды'!$E$2:$F$8,2,0),"")</f>
        <v/>
      </c>
      <c r="K2621" s="10" t="str">
        <f>IFNA(VLOOKUP($H2621,'Промокоды'!$A$2:$C$115,3,0),"")</f>
        <v/>
      </c>
      <c r="L2621" s="13">
        <f t="shared" si="2"/>
        <v>0</v>
      </c>
      <c r="M2621" s="14">
        <v>4500.0</v>
      </c>
      <c r="N2621" s="14">
        <f t="shared" si="3"/>
        <v>4500</v>
      </c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  <c r="Z2621" s="9"/>
      <c r="AA2621" s="9"/>
      <c r="AB2621" s="9"/>
      <c r="AC2621" s="9"/>
    </row>
    <row r="2622" ht="15.75" customHeight="1">
      <c r="A2622" s="10">
        <v>2621.0</v>
      </c>
      <c r="B2622" s="10" t="s">
        <v>15</v>
      </c>
      <c r="C2622" s="10" t="str">
        <f>VLOOKUP($E2622,'Определяем вид'!$A$2:$B$16,2,0)</f>
        <v>Услуга</v>
      </c>
      <c r="D2622" s="10" t="s">
        <v>16</v>
      </c>
      <c r="E2622" s="10" t="s">
        <v>21</v>
      </c>
      <c r="F2622" s="11">
        <v>45746.0</v>
      </c>
      <c r="G2622" s="12">
        <f t="shared" si="1"/>
        <v>3</v>
      </c>
      <c r="H2622" s="10"/>
      <c r="I2622" s="10" t="str">
        <f>IFNA(VLOOKUP($H2622,'Промокоды'!$A$2:$B$115,2,0),"")</f>
        <v/>
      </c>
      <c r="J2622" s="10" t="str">
        <f>IFNA(VLOOKUP($I2622,'Промокоды'!$E$2:$F$8,2,0),"")</f>
        <v/>
      </c>
      <c r="K2622" s="10" t="str">
        <f>IFNA(VLOOKUP($H2622,'Промокоды'!$A$2:$C$115,3,0),"")</f>
        <v/>
      </c>
      <c r="L2622" s="13">
        <f t="shared" si="2"/>
        <v>0</v>
      </c>
      <c r="M2622" s="14">
        <v>5500.0</v>
      </c>
      <c r="N2622" s="14">
        <f t="shared" si="3"/>
        <v>5500</v>
      </c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  <c r="Z2622" s="9"/>
      <c r="AA2622" s="9"/>
      <c r="AB2622" s="9"/>
      <c r="AC2622" s="9"/>
    </row>
    <row r="2623" ht="15.75" customHeight="1">
      <c r="A2623" s="10">
        <v>2622.0</v>
      </c>
      <c r="B2623" s="10" t="s">
        <v>15</v>
      </c>
      <c r="C2623" s="10" t="str">
        <f>VLOOKUP($E2623,'Определяем вид'!$A$2:$B$16,2,0)</f>
        <v>Услуга</v>
      </c>
      <c r="D2623" s="10" t="s">
        <v>16</v>
      </c>
      <c r="E2623" s="10" t="s">
        <v>21</v>
      </c>
      <c r="F2623" s="11">
        <v>45746.0</v>
      </c>
      <c r="G2623" s="12">
        <f t="shared" si="1"/>
        <v>3</v>
      </c>
      <c r="H2623" s="10"/>
      <c r="I2623" s="10" t="str">
        <f>IFNA(VLOOKUP($H2623,'Промокоды'!$A$2:$B$115,2,0),"")</f>
        <v/>
      </c>
      <c r="J2623" s="10" t="str">
        <f>IFNA(VLOOKUP($I2623,'Промокоды'!$E$2:$F$8,2,0),"")</f>
        <v/>
      </c>
      <c r="K2623" s="10" t="str">
        <f>IFNA(VLOOKUP($H2623,'Промокоды'!$A$2:$C$115,3,0),"")</f>
        <v/>
      </c>
      <c r="L2623" s="13">
        <f t="shared" si="2"/>
        <v>0</v>
      </c>
      <c r="M2623" s="14">
        <v>5500.0</v>
      </c>
      <c r="N2623" s="14">
        <f t="shared" si="3"/>
        <v>5500</v>
      </c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  <c r="Z2623" s="9"/>
      <c r="AA2623" s="9"/>
      <c r="AB2623" s="9"/>
      <c r="AC2623" s="9"/>
    </row>
    <row r="2624" ht="15.75" customHeight="1">
      <c r="A2624" s="10">
        <v>2623.0</v>
      </c>
      <c r="B2624" s="10" t="s">
        <v>15</v>
      </c>
      <c r="C2624" s="10" t="str">
        <f>VLOOKUP($E2624,'Определяем вид'!$A$2:$B$16,2,0)</f>
        <v>Услуга</v>
      </c>
      <c r="D2624" s="10" t="s">
        <v>16</v>
      </c>
      <c r="E2624" s="10" t="s">
        <v>18</v>
      </c>
      <c r="F2624" s="11">
        <v>45746.0</v>
      </c>
      <c r="G2624" s="12">
        <f t="shared" si="1"/>
        <v>3</v>
      </c>
      <c r="H2624" s="10"/>
      <c r="I2624" s="10" t="str">
        <f>IFNA(VLOOKUP($H2624,'Промокоды'!$A$2:$B$115,2,0),"")</f>
        <v/>
      </c>
      <c r="J2624" s="10" t="str">
        <f>IFNA(VLOOKUP($I2624,'Промокоды'!$E$2:$F$8,2,0),"")</f>
        <v/>
      </c>
      <c r="K2624" s="10" t="str">
        <f>IFNA(VLOOKUP($H2624,'Промокоды'!$A$2:$C$115,3,0),"")</f>
        <v/>
      </c>
      <c r="L2624" s="13">
        <f t="shared" si="2"/>
        <v>0</v>
      </c>
      <c r="M2624" s="14">
        <v>3500.0</v>
      </c>
      <c r="N2624" s="14">
        <f t="shared" si="3"/>
        <v>3500</v>
      </c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  <c r="Z2624" s="9"/>
      <c r="AA2624" s="9"/>
      <c r="AB2624" s="9"/>
      <c r="AC2624" s="9"/>
    </row>
    <row r="2625" ht="15.75" customHeight="1">
      <c r="A2625" s="10">
        <v>2624.0</v>
      </c>
      <c r="B2625" s="10" t="s">
        <v>15</v>
      </c>
      <c r="C2625" s="10" t="str">
        <f>VLOOKUP($E2625,'Определяем вид'!$A$2:$B$16,2,0)</f>
        <v>Услуга</v>
      </c>
      <c r="D2625" s="10" t="s">
        <v>19</v>
      </c>
      <c r="E2625" s="10" t="s">
        <v>21</v>
      </c>
      <c r="F2625" s="11">
        <v>45746.0</v>
      </c>
      <c r="G2625" s="12">
        <f t="shared" si="1"/>
        <v>3</v>
      </c>
      <c r="H2625" s="10"/>
      <c r="I2625" s="10" t="str">
        <f>IFNA(VLOOKUP($H2625,'Промокоды'!$A$2:$B$115,2,0),"")</f>
        <v/>
      </c>
      <c r="J2625" s="10" t="str">
        <f>IFNA(VLOOKUP($I2625,'Промокоды'!$E$2:$F$8,2,0),"")</f>
        <v/>
      </c>
      <c r="K2625" s="10" t="str">
        <f>IFNA(VLOOKUP($H2625,'Промокоды'!$A$2:$C$115,3,0),"")</f>
        <v/>
      </c>
      <c r="L2625" s="13">
        <f t="shared" si="2"/>
        <v>0</v>
      </c>
      <c r="M2625" s="14">
        <v>5500.0</v>
      </c>
      <c r="N2625" s="14">
        <f t="shared" si="3"/>
        <v>5500</v>
      </c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  <c r="Z2625" s="9"/>
      <c r="AA2625" s="9"/>
      <c r="AB2625" s="9"/>
      <c r="AC2625" s="9"/>
    </row>
    <row r="2626" ht="15.75" customHeight="1">
      <c r="A2626" s="10">
        <v>2625.0</v>
      </c>
      <c r="B2626" s="10" t="s">
        <v>15</v>
      </c>
      <c r="C2626" s="10" t="str">
        <f>VLOOKUP($E2626,'Определяем вид'!$A$2:$B$16,2,0)</f>
        <v>Услуга</v>
      </c>
      <c r="D2626" s="10" t="s">
        <v>16</v>
      </c>
      <c r="E2626" s="10" t="s">
        <v>17</v>
      </c>
      <c r="F2626" s="11">
        <v>45746.0</v>
      </c>
      <c r="G2626" s="12">
        <f t="shared" si="1"/>
        <v>3</v>
      </c>
      <c r="H2626" s="10" t="s">
        <v>128</v>
      </c>
      <c r="I2626" s="10">
        <f>IFNA(VLOOKUP($H2626,'Промокоды'!$A$2:$B$115,2,0),"")</f>
        <v>5</v>
      </c>
      <c r="J2626" s="10" t="str">
        <f>IFNA(VLOOKUP($I2626,'Промокоды'!$E$2:$F$8,2,0),"")</f>
        <v>Посты в VK</v>
      </c>
      <c r="K2626" s="10">
        <f>IFNA(VLOOKUP($H2626,'Промокоды'!$A$2:$C$115,3,0),"")</f>
        <v>0.15</v>
      </c>
      <c r="L2626" s="13">
        <f t="shared" si="2"/>
        <v>675</v>
      </c>
      <c r="M2626" s="14">
        <v>4500.0</v>
      </c>
      <c r="N2626" s="14">
        <f t="shared" si="3"/>
        <v>3825</v>
      </c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  <c r="Z2626" s="9"/>
      <c r="AA2626" s="9"/>
      <c r="AB2626" s="9"/>
      <c r="AC2626" s="9"/>
    </row>
    <row r="2627" ht="15.75" customHeight="1">
      <c r="A2627" s="10">
        <v>2626.0</v>
      </c>
      <c r="B2627" s="10" t="s">
        <v>15</v>
      </c>
      <c r="C2627" s="10" t="str">
        <f>VLOOKUP($E2627,'Определяем вид'!$A$2:$B$16,2,0)</f>
        <v>Услуга</v>
      </c>
      <c r="D2627" s="10" t="s">
        <v>16</v>
      </c>
      <c r="E2627" s="10" t="s">
        <v>21</v>
      </c>
      <c r="F2627" s="11">
        <v>45746.0</v>
      </c>
      <c r="G2627" s="12">
        <f t="shared" si="1"/>
        <v>3</v>
      </c>
      <c r="H2627" s="10"/>
      <c r="I2627" s="10" t="str">
        <f>IFNA(VLOOKUP($H2627,'Промокоды'!$A$2:$B$115,2,0),"")</f>
        <v/>
      </c>
      <c r="J2627" s="10" t="str">
        <f>IFNA(VLOOKUP($I2627,'Промокоды'!$E$2:$F$8,2,0),"")</f>
        <v/>
      </c>
      <c r="K2627" s="10" t="str">
        <f>IFNA(VLOOKUP($H2627,'Промокоды'!$A$2:$C$115,3,0),"")</f>
        <v/>
      </c>
      <c r="L2627" s="13">
        <f t="shared" si="2"/>
        <v>0</v>
      </c>
      <c r="M2627" s="14">
        <v>5500.0</v>
      </c>
      <c r="N2627" s="14">
        <f t="shared" si="3"/>
        <v>5500</v>
      </c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  <c r="Z2627" s="9"/>
      <c r="AA2627" s="9"/>
      <c r="AB2627" s="9"/>
      <c r="AC2627" s="9"/>
    </row>
    <row r="2628" ht="15.75" customHeight="1">
      <c r="A2628" s="10">
        <v>2627.0</v>
      </c>
      <c r="B2628" s="10" t="s">
        <v>25</v>
      </c>
      <c r="C2628" s="10" t="str">
        <f>VLOOKUP($E2628,'Определяем вид'!$A$2:$B$16,2,0)</f>
        <v>Услуга</v>
      </c>
      <c r="D2628" s="10" t="s">
        <v>16</v>
      </c>
      <c r="E2628" s="10" t="s">
        <v>26</v>
      </c>
      <c r="F2628" s="11">
        <v>45746.0</v>
      </c>
      <c r="G2628" s="12">
        <f t="shared" si="1"/>
        <v>3</v>
      </c>
      <c r="H2628" s="10"/>
      <c r="I2628" s="10" t="str">
        <f>IFNA(VLOOKUP($H2628,'Промокоды'!$A$2:$B$115,2,0),"")</f>
        <v/>
      </c>
      <c r="J2628" s="10" t="str">
        <f>IFNA(VLOOKUP($I2628,'Промокоды'!$E$2:$F$8,2,0),"")</f>
        <v/>
      </c>
      <c r="K2628" s="10" t="str">
        <f>IFNA(VLOOKUP($H2628,'Промокоды'!$A$2:$C$115,3,0),"")</f>
        <v/>
      </c>
      <c r="L2628" s="13">
        <f t="shared" si="2"/>
        <v>0</v>
      </c>
      <c r="M2628" s="14">
        <v>50000.0</v>
      </c>
      <c r="N2628" s="14">
        <f t="shared" si="3"/>
        <v>50000</v>
      </c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  <c r="Z2628" s="9"/>
      <c r="AA2628" s="9"/>
      <c r="AB2628" s="9"/>
      <c r="AC2628" s="9"/>
    </row>
    <row r="2629" ht="15.75" customHeight="1">
      <c r="A2629" s="10">
        <v>2628.0</v>
      </c>
      <c r="B2629" s="10" t="s">
        <v>15</v>
      </c>
      <c r="C2629" s="10" t="str">
        <f>VLOOKUP($E2629,'Определяем вид'!$A$2:$B$16,2,0)</f>
        <v>Услуга</v>
      </c>
      <c r="D2629" s="10" t="s">
        <v>16</v>
      </c>
      <c r="E2629" s="10" t="s">
        <v>17</v>
      </c>
      <c r="F2629" s="11">
        <v>45746.0</v>
      </c>
      <c r="G2629" s="12">
        <f t="shared" si="1"/>
        <v>3</v>
      </c>
      <c r="H2629" s="10"/>
      <c r="I2629" s="10" t="str">
        <f>IFNA(VLOOKUP($H2629,'Промокоды'!$A$2:$B$115,2,0),"")</f>
        <v/>
      </c>
      <c r="J2629" s="10" t="str">
        <f>IFNA(VLOOKUP($I2629,'Промокоды'!$E$2:$F$8,2,0),"")</f>
        <v/>
      </c>
      <c r="K2629" s="10" t="str">
        <f>IFNA(VLOOKUP($H2629,'Промокоды'!$A$2:$C$115,3,0),"")</f>
        <v/>
      </c>
      <c r="L2629" s="13">
        <f t="shared" si="2"/>
        <v>0</v>
      </c>
      <c r="M2629" s="14">
        <v>4500.0</v>
      </c>
      <c r="N2629" s="14">
        <f t="shared" si="3"/>
        <v>4500</v>
      </c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  <c r="Z2629" s="9"/>
      <c r="AA2629" s="9"/>
      <c r="AB2629" s="9"/>
      <c r="AC2629" s="9"/>
    </row>
    <row r="2630" ht="15.75" customHeight="1">
      <c r="A2630" s="10">
        <v>2629.0</v>
      </c>
      <c r="B2630" s="10" t="s">
        <v>15</v>
      </c>
      <c r="C2630" s="10" t="str">
        <f>VLOOKUP($E2630,'Определяем вид'!$A$2:$B$16,2,0)</f>
        <v>Услуга</v>
      </c>
      <c r="D2630" s="10" t="s">
        <v>16</v>
      </c>
      <c r="E2630" s="10" t="s">
        <v>18</v>
      </c>
      <c r="F2630" s="11">
        <v>45746.0</v>
      </c>
      <c r="G2630" s="12">
        <f t="shared" si="1"/>
        <v>3</v>
      </c>
      <c r="H2630" s="10"/>
      <c r="I2630" s="10" t="str">
        <f>IFNA(VLOOKUP($H2630,'Промокоды'!$A$2:$B$115,2,0),"")</f>
        <v/>
      </c>
      <c r="J2630" s="10" t="str">
        <f>IFNA(VLOOKUP($I2630,'Промокоды'!$E$2:$F$8,2,0),"")</f>
        <v/>
      </c>
      <c r="K2630" s="10" t="str">
        <f>IFNA(VLOOKUP($H2630,'Промокоды'!$A$2:$C$115,3,0),"")</f>
        <v/>
      </c>
      <c r="L2630" s="13">
        <f t="shared" si="2"/>
        <v>0</v>
      </c>
      <c r="M2630" s="14">
        <v>3500.0</v>
      </c>
      <c r="N2630" s="14">
        <f t="shared" si="3"/>
        <v>3500</v>
      </c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  <c r="Z2630" s="9"/>
      <c r="AA2630" s="9"/>
      <c r="AB2630" s="9"/>
      <c r="AC2630" s="9"/>
    </row>
    <row r="2631" ht="15.75" customHeight="1">
      <c r="A2631" s="10">
        <v>2630.0</v>
      </c>
      <c r="B2631" s="10" t="s">
        <v>15</v>
      </c>
      <c r="C2631" s="10" t="str">
        <f>VLOOKUP($E2631,'Определяем вид'!$A$2:$B$16,2,0)</f>
        <v>Услуга</v>
      </c>
      <c r="D2631" s="10" t="s">
        <v>19</v>
      </c>
      <c r="E2631" s="10" t="s">
        <v>21</v>
      </c>
      <c r="F2631" s="11">
        <v>45746.0</v>
      </c>
      <c r="G2631" s="12">
        <f t="shared" si="1"/>
        <v>3</v>
      </c>
      <c r="H2631" s="10" t="s">
        <v>129</v>
      </c>
      <c r="I2631" s="10">
        <f>IFNA(VLOOKUP($H2631,'Промокоды'!$A$2:$B$115,2,0),"")</f>
        <v>4</v>
      </c>
      <c r="J2631" s="10" t="str">
        <f>IFNA(VLOOKUP($I2631,'Промокоды'!$E$2:$F$8,2,0),"")</f>
        <v>Посты в Telegram</v>
      </c>
      <c r="K2631" s="10">
        <f>IFNA(VLOOKUP($H2631,'Промокоды'!$A$2:$C$115,3,0),"")</f>
        <v>0.5</v>
      </c>
      <c r="L2631" s="13">
        <f t="shared" si="2"/>
        <v>2750</v>
      </c>
      <c r="M2631" s="14">
        <v>5500.0</v>
      </c>
      <c r="N2631" s="14">
        <f t="shared" si="3"/>
        <v>2750</v>
      </c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  <c r="Z2631" s="9"/>
      <c r="AA2631" s="9"/>
      <c r="AB2631" s="9"/>
      <c r="AC2631" s="9"/>
    </row>
    <row r="2632" ht="15.75" customHeight="1">
      <c r="A2632" s="10">
        <v>2631.0</v>
      </c>
      <c r="B2632" s="10" t="s">
        <v>15</v>
      </c>
      <c r="C2632" s="10" t="str">
        <f>VLOOKUP($E2632,'Определяем вид'!$A$2:$B$16,2,0)</f>
        <v>Услуга</v>
      </c>
      <c r="D2632" s="10" t="s">
        <v>16</v>
      </c>
      <c r="E2632" s="10" t="s">
        <v>18</v>
      </c>
      <c r="F2632" s="11">
        <v>45746.0</v>
      </c>
      <c r="G2632" s="12">
        <f t="shared" si="1"/>
        <v>3</v>
      </c>
      <c r="H2632" s="10"/>
      <c r="I2632" s="10" t="str">
        <f>IFNA(VLOOKUP($H2632,'Промокоды'!$A$2:$B$115,2,0),"")</f>
        <v/>
      </c>
      <c r="J2632" s="10" t="str">
        <f>IFNA(VLOOKUP($I2632,'Промокоды'!$E$2:$F$8,2,0),"")</f>
        <v/>
      </c>
      <c r="K2632" s="10" t="str">
        <f>IFNA(VLOOKUP($H2632,'Промокоды'!$A$2:$C$115,3,0),"")</f>
        <v/>
      </c>
      <c r="L2632" s="13">
        <f t="shared" si="2"/>
        <v>0</v>
      </c>
      <c r="M2632" s="14">
        <v>3500.0</v>
      </c>
      <c r="N2632" s="14">
        <f t="shared" si="3"/>
        <v>3500</v>
      </c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  <c r="Z2632" s="9"/>
      <c r="AA2632" s="9"/>
      <c r="AB2632" s="9"/>
      <c r="AC2632" s="9"/>
    </row>
    <row r="2633" ht="15.75" customHeight="1">
      <c r="A2633" s="10">
        <v>2632.0</v>
      </c>
      <c r="B2633" s="10" t="s">
        <v>15</v>
      </c>
      <c r="C2633" s="10" t="str">
        <f>VLOOKUP($E2633,'Определяем вид'!$A$2:$B$16,2,0)</f>
        <v>Услуга</v>
      </c>
      <c r="D2633" s="10" t="s">
        <v>16</v>
      </c>
      <c r="E2633" s="10" t="s">
        <v>18</v>
      </c>
      <c r="F2633" s="11">
        <v>45746.0</v>
      </c>
      <c r="G2633" s="12">
        <f t="shared" si="1"/>
        <v>3</v>
      </c>
      <c r="H2633" s="10"/>
      <c r="I2633" s="10" t="str">
        <f>IFNA(VLOOKUP($H2633,'Промокоды'!$A$2:$B$115,2,0),"")</f>
        <v/>
      </c>
      <c r="J2633" s="10" t="str">
        <f>IFNA(VLOOKUP($I2633,'Промокоды'!$E$2:$F$8,2,0),"")</f>
        <v/>
      </c>
      <c r="K2633" s="10" t="str">
        <f>IFNA(VLOOKUP($H2633,'Промокоды'!$A$2:$C$115,3,0),"")</f>
        <v/>
      </c>
      <c r="L2633" s="13">
        <f t="shared" si="2"/>
        <v>0</v>
      </c>
      <c r="M2633" s="14">
        <v>3500.0</v>
      </c>
      <c r="N2633" s="14">
        <f t="shared" si="3"/>
        <v>3500</v>
      </c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  <c r="Z2633" s="9"/>
      <c r="AA2633" s="9"/>
      <c r="AB2633" s="9"/>
      <c r="AC2633" s="9"/>
    </row>
    <row r="2634" ht="15.75" customHeight="1">
      <c r="A2634" s="10">
        <v>2633.0</v>
      </c>
      <c r="B2634" s="10" t="s">
        <v>15</v>
      </c>
      <c r="C2634" s="10" t="str">
        <f>VLOOKUP($E2634,'Определяем вид'!$A$2:$B$16,2,0)</f>
        <v>Услуга</v>
      </c>
      <c r="D2634" s="10" t="s">
        <v>16</v>
      </c>
      <c r="E2634" s="10" t="s">
        <v>21</v>
      </c>
      <c r="F2634" s="11">
        <v>45746.0</v>
      </c>
      <c r="G2634" s="12">
        <f t="shared" si="1"/>
        <v>3</v>
      </c>
      <c r="H2634" s="10"/>
      <c r="I2634" s="10" t="str">
        <f>IFNA(VLOOKUP($H2634,'Промокоды'!$A$2:$B$115,2,0),"")</f>
        <v/>
      </c>
      <c r="J2634" s="10" t="str">
        <f>IFNA(VLOOKUP($I2634,'Промокоды'!$E$2:$F$8,2,0),"")</f>
        <v/>
      </c>
      <c r="K2634" s="10" t="str">
        <f>IFNA(VLOOKUP($H2634,'Промокоды'!$A$2:$C$115,3,0),"")</f>
        <v/>
      </c>
      <c r="L2634" s="13">
        <f t="shared" si="2"/>
        <v>0</v>
      </c>
      <c r="M2634" s="14">
        <v>5500.0</v>
      </c>
      <c r="N2634" s="14">
        <f t="shared" si="3"/>
        <v>5500</v>
      </c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  <c r="Z2634" s="9"/>
      <c r="AA2634" s="9"/>
      <c r="AB2634" s="9"/>
      <c r="AC2634" s="9"/>
    </row>
    <row r="2635" ht="15.75" customHeight="1">
      <c r="A2635" s="10">
        <v>2634.0</v>
      </c>
      <c r="B2635" s="10" t="s">
        <v>15</v>
      </c>
      <c r="C2635" s="10" t="str">
        <f>VLOOKUP($E2635,'Определяем вид'!$A$2:$B$16,2,0)</f>
        <v>Услуга</v>
      </c>
      <c r="D2635" s="10" t="s">
        <v>16</v>
      </c>
      <c r="E2635" s="10" t="s">
        <v>17</v>
      </c>
      <c r="F2635" s="11">
        <v>45746.0</v>
      </c>
      <c r="G2635" s="12">
        <f t="shared" si="1"/>
        <v>3</v>
      </c>
      <c r="H2635" s="10"/>
      <c r="I2635" s="10" t="str">
        <f>IFNA(VLOOKUP($H2635,'Промокоды'!$A$2:$B$115,2,0),"")</f>
        <v/>
      </c>
      <c r="J2635" s="10" t="str">
        <f>IFNA(VLOOKUP($I2635,'Промокоды'!$E$2:$F$8,2,0),"")</f>
        <v/>
      </c>
      <c r="K2635" s="10" t="str">
        <f>IFNA(VLOOKUP($H2635,'Промокоды'!$A$2:$C$115,3,0),"")</f>
        <v/>
      </c>
      <c r="L2635" s="13">
        <f t="shared" si="2"/>
        <v>0</v>
      </c>
      <c r="M2635" s="14">
        <v>4500.0</v>
      </c>
      <c r="N2635" s="14">
        <f t="shared" si="3"/>
        <v>4500</v>
      </c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  <c r="Z2635" s="9"/>
      <c r="AA2635" s="9"/>
      <c r="AB2635" s="9"/>
      <c r="AC2635" s="9"/>
    </row>
    <row r="2636" ht="15.75" customHeight="1">
      <c r="A2636" s="10">
        <v>2635.0</v>
      </c>
      <c r="B2636" s="10" t="s">
        <v>15</v>
      </c>
      <c r="C2636" s="10" t="str">
        <f>VLOOKUP($E2636,'Определяем вид'!$A$2:$B$16,2,0)</f>
        <v>Услуга</v>
      </c>
      <c r="D2636" s="10" t="s">
        <v>16</v>
      </c>
      <c r="E2636" s="10" t="s">
        <v>21</v>
      </c>
      <c r="F2636" s="11">
        <v>45746.0</v>
      </c>
      <c r="G2636" s="12">
        <f t="shared" si="1"/>
        <v>3</v>
      </c>
      <c r="H2636" s="10"/>
      <c r="I2636" s="10" t="str">
        <f>IFNA(VLOOKUP($H2636,'Промокоды'!$A$2:$B$115,2,0),"")</f>
        <v/>
      </c>
      <c r="J2636" s="10" t="str">
        <f>IFNA(VLOOKUP($I2636,'Промокоды'!$E$2:$F$8,2,0),"")</f>
        <v/>
      </c>
      <c r="K2636" s="10" t="str">
        <f>IFNA(VLOOKUP($H2636,'Промокоды'!$A$2:$C$115,3,0),"")</f>
        <v/>
      </c>
      <c r="L2636" s="13">
        <f t="shared" si="2"/>
        <v>0</v>
      </c>
      <c r="M2636" s="14">
        <v>5500.0</v>
      </c>
      <c r="N2636" s="14">
        <f t="shared" si="3"/>
        <v>5500</v>
      </c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  <c r="Z2636" s="9"/>
      <c r="AA2636" s="9"/>
      <c r="AB2636" s="9"/>
      <c r="AC2636" s="9"/>
    </row>
    <row r="2637" ht="15.75" customHeight="1">
      <c r="A2637" s="10">
        <v>2636.0</v>
      </c>
      <c r="B2637" s="10" t="s">
        <v>15</v>
      </c>
      <c r="C2637" s="10" t="str">
        <f>VLOOKUP($E2637,'Определяем вид'!$A$2:$B$16,2,0)</f>
        <v>Услуга</v>
      </c>
      <c r="D2637" s="10" t="s">
        <v>19</v>
      </c>
      <c r="E2637" s="10" t="s">
        <v>17</v>
      </c>
      <c r="F2637" s="11">
        <v>45746.0</v>
      </c>
      <c r="G2637" s="12">
        <f t="shared" si="1"/>
        <v>3</v>
      </c>
      <c r="H2637" s="10"/>
      <c r="I2637" s="10" t="str">
        <f>IFNA(VLOOKUP($H2637,'Промокоды'!$A$2:$B$115,2,0),"")</f>
        <v/>
      </c>
      <c r="J2637" s="10" t="str">
        <f>IFNA(VLOOKUP($I2637,'Промокоды'!$E$2:$F$8,2,0),"")</f>
        <v/>
      </c>
      <c r="K2637" s="10" t="str">
        <f>IFNA(VLOOKUP($H2637,'Промокоды'!$A$2:$C$115,3,0),"")</f>
        <v/>
      </c>
      <c r="L2637" s="13">
        <f t="shared" si="2"/>
        <v>0</v>
      </c>
      <c r="M2637" s="14">
        <v>4500.0</v>
      </c>
      <c r="N2637" s="14">
        <f t="shared" si="3"/>
        <v>4500</v>
      </c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  <c r="Z2637" s="9"/>
      <c r="AA2637" s="9"/>
      <c r="AB2637" s="9"/>
      <c r="AC2637" s="9"/>
    </row>
    <row r="2638" ht="15.75" customHeight="1">
      <c r="A2638" s="10">
        <v>2637.0</v>
      </c>
      <c r="B2638" s="10" t="s">
        <v>15</v>
      </c>
      <c r="C2638" s="10" t="str">
        <f>VLOOKUP($E2638,'Определяем вид'!$A$2:$B$16,2,0)</f>
        <v>Услуга</v>
      </c>
      <c r="D2638" s="10" t="s">
        <v>19</v>
      </c>
      <c r="E2638" s="10" t="s">
        <v>17</v>
      </c>
      <c r="F2638" s="11">
        <v>45746.0</v>
      </c>
      <c r="G2638" s="12">
        <f t="shared" si="1"/>
        <v>3</v>
      </c>
      <c r="H2638" s="10"/>
      <c r="I2638" s="10" t="str">
        <f>IFNA(VLOOKUP($H2638,'Промокоды'!$A$2:$B$115,2,0),"")</f>
        <v/>
      </c>
      <c r="J2638" s="10" t="str">
        <f>IFNA(VLOOKUP($I2638,'Промокоды'!$E$2:$F$8,2,0),"")</f>
        <v/>
      </c>
      <c r="K2638" s="10" t="str">
        <f>IFNA(VLOOKUP($H2638,'Промокоды'!$A$2:$C$115,3,0),"")</f>
        <v/>
      </c>
      <c r="L2638" s="13">
        <f t="shared" si="2"/>
        <v>0</v>
      </c>
      <c r="M2638" s="14">
        <v>4500.0</v>
      </c>
      <c r="N2638" s="14">
        <f t="shared" si="3"/>
        <v>4500</v>
      </c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  <c r="Z2638" s="9"/>
      <c r="AA2638" s="9"/>
      <c r="AB2638" s="9"/>
      <c r="AC2638" s="9"/>
    </row>
    <row r="2639" ht="15.75" customHeight="1">
      <c r="A2639" s="10">
        <v>2638.0</v>
      </c>
      <c r="B2639" s="10" t="s">
        <v>15</v>
      </c>
      <c r="C2639" s="10" t="str">
        <f>VLOOKUP($E2639,'Определяем вид'!$A$2:$B$16,2,0)</f>
        <v>Услуга</v>
      </c>
      <c r="D2639" s="10" t="s">
        <v>16</v>
      </c>
      <c r="E2639" s="10" t="s">
        <v>18</v>
      </c>
      <c r="F2639" s="11">
        <v>45747.0</v>
      </c>
      <c r="G2639" s="12">
        <f t="shared" si="1"/>
        <v>3</v>
      </c>
      <c r="H2639" s="10"/>
      <c r="I2639" s="10" t="str">
        <f>IFNA(VLOOKUP($H2639,'Промокоды'!$A$2:$B$115,2,0),"")</f>
        <v/>
      </c>
      <c r="J2639" s="10" t="str">
        <f>IFNA(VLOOKUP($I2639,'Промокоды'!$E$2:$F$8,2,0),"")</f>
        <v/>
      </c>
      <c r="K2639" s="10" t="str">
        <f>IFNA(VLOOKUP($H2639,'Промокоды'!$A$2:$C$115,3,0),"")</f>
        <v/>
      </c>
      <c r="L2639" s="13">
        <f t="shared" si="2"/>
        <v>0</v>
      </c>
      <c r="M2639" s="14">
        <v>3500.0</v>
      </c>
      <c r="N2639" s="14">
        <f t="shared" si="3"/>
        <v>3500</v>
      </c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  <c r="Z2639" s="9"/>
      <c r="AA2639" s="9"/>
      <c r="AB2639" s="9"/>
      <c r="AC2639" s="9"/>
    </row>
    <row r="2640" ht="15.75" customHeight="1">
      <c r="A2640" s="10">
        <v>2639.0</v>
      </c>
      <c r="B2640" s="10" t="s">
        <v>15</v>
      </c>
      <c r="C2640" s="10" t="str">
        <f>VLOOKUP($E2640,'Определяем вид'!$A$2:$B$16,2,0)</f>
        <v>Услуга</v>
      </c>
      <c r="D2640" s="10" t="s">
        <v>16</v>
      </c>
      <c r="E2640" s="10" t="s">
        <v>21</v>
      </c>
      <c r="F2640" s="11">
        <v>45747.0</v>
      </c>
      <c r="G2640" s="12">
        <f t="shared" si="1"/>
        <v>3</v>
      </c>
      <c r="H2640" s="10"/>
      <c r="I2640" s="10" t="str">
        <f>IFNA(VLOOKUP($H2640,'Промокоды'!$A$2:$B$115,2,0),"")</f>
        <v/>
      </c>
      <c r="J2640" s="10" t="str">
        <f>IFNA(VLOOKUP($I2640,'Промокоды'!$E$2:$F$8,2,0),"")</f>
        <v/>
      </c>
      <c r="K2640" s="10" t="str">
        <f>IFNA(VLOOKUP($H2640,'Промокоды'!$A$2:$C$115,3,0),"")</f>
        <v/>
      </c>
      <c r="L2640" s="13">
        <f t="shared" si="2"/>
        <v>0</v>
      </c>
      <c r="M2640" s="14">
        <v>5500.0</v>
      </c>
      <c r="N2640" s="14">
        <f t="shared" si="3"/>
        <v>5500</v>
      </c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  <c r="Z2640" s="9"/>
      <c r="AA2640" s="9"/>
      <c r="AB2640" s="9"/>
      <c r="AC2640" s="9"/>
    </row>
    <row r="2641" ht="15.75" customHeight="1">
      <c r="A2641" s="10">
        <v>2640.0</v>
      </c>
      <c r="B2641" s="10" t="s">
        <v>15</v>
      </c>
      <c r="C2641" s="10" t="str">
        <f>VLOOKUP($E2641,'Определяем вид'!$A$2:$B$16,2,0)</f>
        <v>Услуга</v>
      </c>
      <c r="D2641" s="10" t="s">
        <v>19</v>
      </c>
      <c r="E2641" s="10" t="s">
        <v>18</v>
      </c>
      <c r="F2641" s="11">
        <v>45747.0</v>
      </c>
      <c r="G2641" s="12">
        <f t="shared" si="1"/>
        <v>3</v>
      </c>
      <c r="H2641" s="10"/>
      <c r="I2641" s="10" t="str">
        <f>IFNA(VLOOKUP($H2641,'Промокоды'!$A$2:$B$115,2,0),"")</f>
        <v/>
      </c>
      <c r="J2641" s="10" t="str">
        <f>IFNA(VLOOKUP($I2641,'Промокоды'!$E$2:$F$8,2,0),"")</f>
        <v/>
      </c>
      <c r="K2641" s="10" t="str">
        <f>IFNA(VLOOKUP($H2641,'Промокоды'!$A$2:$C$115,3,0),"")</f>
        <v/>
      </c>
      <c r="L2641" s="13">
        <f t="shared" si="2"/>
        <v>0</v>
      </c>
      <c r="M2641" s="14">
        <v>3500.0</v>
      </c>
      <c r="N2641" s="14">
        <f t="shared" si="3"/>
        <v>3500</v>
      </c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  <c r="Z2641" s="9"/>
      <c r="AA2641" s="9"/>
      <c r="AB2641" s="9"/>
      <c r="AC2641" s="9"/>
    </row>
    <row r="2642" ht="15.75" customHeight="1">
      <c r="A2642" s="10">
        <v>2641.0</v>
      </c>
      <c r="B2642" s="10" t="s">
        <v>25</v>
      </c>
      <c r="C2642" s="10" t="str">
        <f>VLOOKUP($E2642,'Определяем вид'!$A$2:$B$16,2,0)</f>
        <v>Товар</v>
      </c>
      <c r="D2642" s="10" t="s">
        <v>16</v>
      </c>
      <c r="E2642" s="10" t="s">
        <v>33</v>
      </c>
      <c r="F2642" s="11">
        <v>45747.0</v>
      </c>
      <c r="G2642" s="12">
        <f t="shared" si="1"/>
        <v>3</v>
      </c>
      <c r="H2642" s="10"/>
      <c r="I2642" s="10" t="str">
        <f>IFNA(VLOOKUP($H2642,'Промокоды'!$A$2:$B$115,2,0),"")</f>
        <v/>
      </c>
      <c r="J2642" s="10" t="str">
        <f>IFNA(VLOOKUP($I2642,'Промокоды'!$E$2:$F$8,2,0),"")</f>
        <v/>
      </c>
      <c r="K2642" s="10" t="str">
        <f>IFNA(VLOOKUP($H2642,'Промокоды'!$A$2:$C$115,3,0),"")</f>
        <v/>
      </c>
      <c r="L2642" s="13">
        <f t="shared" si="2"/>
        <v>0</v>
      </c>
      <c r="M2642" s="14">
        <v>1000.0</v>
      </c>
      <c r="N2642" s="14">
        <f t="shared" si="3"/>
        <v>1000</v>
      </c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  <c r="Z2642" s="9"/>
      <c r="AA2642" s="9"/>
      <c r="AB2642" s="9"/>
      <c r="AC2642" s="9"/>
    </row>
    <row r="2643" ht="15.75" customHeight="1">
      <c r="A2643" s="10">
        <v>2642.0</v>
      </c>
      <c r="B2643" s="10" t="s">
        <v>25</v>
      </c>
      <c r="C2643" s="10" t="str">
        <f>VLOOKUP($E2643,'Определяем вид'!$A$2:$B$16,2,0)</f>
        <v>Товар</v>
      </c>
      <c r="D2643" s="10" t="s">
        <v>16</v>
      </c>
      <c r="E2643" s="10" t="s">
        <v>33</v>
      </c>
      <c r="F2643" s="11">
        <v>45747.0</v>
      </c>
      <c r="G2643" s="12">
        <f t="shared" si="1"/>
        <v>3</v>
      </c>
      <c r="H2643" s="10"/>
      <c r="I2643" s="10" t="str">
        <f>IFNA(VLOOKUP($H2643,'Промокоды'!$A$2:$B$115,2,0),"")</f>
        <v/>
      </c>
      <c r="J2643" s="10" t="str">
        <f>IFNA(VLOOKUP($I2643,'Промокоды'!$E$2:$F$8,2,0),"")</f>
        <v/>
      </c>
      <c r="K2643" s="10" t="str">
        <f>IFNA(VLOOKUP($H2643,'Промокоды'!$A$2:$C$115,3,0),"")</f>
        <v/>
      </c>
      <c r="L2643" s="13">
        <f t="shared" si="2"/>
        <v>0</v>
      </c>
      <c r="M2643" s="14">
        <v>1000.0</v>
      </c>
      <c r="N2643" s="14">
        <f t="shared" si="3"/>
        <v>1000</v>
      </c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  <c r="Z2643" s="9"/>
      <c r="AA2643" s="9"/>
      <c r="AB2643" s="9"/>
      <c r="AC2643" s="9"/>
    </row>
    <row r="2644" ht="15.75" customHeight="1">
      <c r="A2644" s="10">
        <v>2643.0</v>
      </c>
      <c r="B2644" s="10" t="s">
        <v>15</v>
      </c>
      <c r="C2644" s="10" t="str">
        <f>VLOOKUP($E2644,'Определяем вид'!$A$2:$B$16,2,0)</f>
        <v>Услуга</v>
      </c>
      <c r="D2644" s="10" t="s">
        <v>16</v>
      </c>
      <c r="E2644" s="10" t="s">
        <v>18</v>
      </c>
      <c r="F2644" s="11">
        <v>45747.0</v>
      </c>
      <c r="G2644" s="12">
        <f t="shared" si="1"/>
        <v>3</v>
      </c>
      <c r="H2644" s="10"/>
      <c r="I2644" s="10" t="str">
        <f>IFNA(VLOOKUP($H2644,'Промокоды'!$A$2:$B$115,2,0),"")</f>
        <v/>
      </c>
      <c r="J2644" s="10" t="str">
        <f>IFNA(VLOOKUP($I2644,'Промокоды'!$E$2:$F$8,2,0),"")</f>
        <v/>
      </c>
      <c r="K2644" s="10" t="str">
        <f>IFNA(VLOOKUP($H2644,'Промокоды'!$A$2:$C$115,3,0),"")</f>
        <v/>
      </c>
      <c r="L2644" s="13">
        <f t="shared" si="2"/>
        <v>0</v>
      </c>
      <c r="M2644" s="14">
        <v>3500.0</v>
      </c>
      <c r="N2644" s="14">
        <f t="shared" si="3"/>
        <v>3500</v>
      </c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  <c r="Z2644" s="9"/>
      <c r="AA2644" s="9"/>
      <c r="AB2644" s="9"/>
      <c r="AC2644" s="9"/>
    </row>
    <row r="2645" ht="15.75" customHeight="1">
      <c r="A2645" s="10">
        <v>2644.0</v>
      </c>
      <c r="B2645" s="10" t="s">
        <v>15</v>
      </c>
      <c r="C2645" s="10" t="str">
        <f>VLOOKUP($E2645,'Определяем вид'!$A$2:$B$16,2,0)</f>
        <v>Услуга</v>
      </c>
      <c r="D2645" s="10" t="s">
        <v>19</v>
      </c>
      <c r="E2645" s="10" t="s">
        <v>21</v>
      </c>
      <c r="F2645" s="11">
        <v>45747.0</v>
      </c>
      <c r="G2645" s="12">
        <f t="shared" si="1"/>
        <v>3</v>
      </c>
      <c r="H2645" s="10" t="s">
        <v>130</v>
      </c>
      <c r="I2645" s="10">
        <f>IFNA(VLOOKUP($H2645,'Промокоды'!$A$2:$B$115,2,0),"")</f>
        <v>7</v>
      </c>
      <c r="J2645" s="10" t="str">
        <f>IFNA(VLOOKUP($I2645,'Промокоды'!$E$2:$F$8,2,0),"")</f>
        <v>Сторис в VK</v>
      </c>
      <c r="K2645" s="10">
        <f>IFNA(VLOOKUP($H2645,'Промокоды'!$A$2:$C$115,3,0),"")</f>
        <v>0.15</v>
      </c>
      <c r="L2645" s="13">
        <f t="shared" si="2"/>
        <v>825</v>
      </c>
      <c r="M2645" s="14">
        <v>5500.0</v>
      </c>
      <c r="N2645" s="14">
        <f t="shared" si="3"/>
        <v>4675</v>
      </c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  <c r="Z2645" s="9"/>
      <c r="AA2645" s="9"/>
      <c r="AB2645" s="9"/>
      <c r="AC2645" s="9"/>
    </row>
    <row r="2646" ht="15.75" customHeight="1">
      <c r="A2646" s="10">
        <v>2645.0</v>
      </c>
      <c r="B2646" s="10" t="s">
        <v>15</v>
      </c>
      <c r="C2646" s="10" t="str">
        <f>VLOOKUP($E2646,'Определяем вид'!$A$2:$B$16,2,0)</f>
        <v>Услуга</v>
      </c>
      <c r="D2646" s="10" t="s">
        <v>16</v>
      </c>
      <c r="E2646" s="10" t="s">
        <v>18</v>
      </c>
      <c r="F2646" s="11">
        <v>45747.0</v>
      </c>
      <c r="G2646" s="12">
        <f t="shared" si="1"/>
        <v>3</v>
      </c>
      <c r="H2646" s="10" t="s">
        <v>131</v>
      </c>
      <c r="I2646" s="10">
        <f>IFNA(VLOOKUP($H2646,'Промокоды'!$A$2:$B$115,2,0),"")</f>
        <v>7</v>
      </c>
      <c r="J2646" s="10" t="str">
        <f>IFNA(VLOOKUP($I2646,'Промокоды'!$E$2:$F$8,2,0),"")</f>
        <v>Сторис в VK</v>
      </c>
      <c r="K2646" s="10">
        <f>IFNA(VLOOKUP($H2646,'Промокоды'!$A$2:$C$115,3,0),"")</f>
        <v>0.15</v>
      </c>
      <c r="L2646" s="13">
        <f t="shared" si="2"/>
        <v>525</v>
      </c>
      <c r="M2646" s="14">
        <v>3500.0</v>
      </c>
      <c r="N2646" s="14">
        <f t="shared" si="3"/>
        <v>2975</v>
      </c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  <c r="Z2646" s="9"/>
      <c r="AA2646" s="9"/>
      <c r="AB2646" s="9"/>
      <c r="AC2646" s="9"/>
    </row>
    <row r="2647" ht="15.75" customHeight="1">
      <c r="A2647" s="10">
        <v>2646.0</v>
      </c>
      <c r="B2647" s="10" t="s">
        <v>15</v>
      </c>
      <c r="C2647" s="10" t="str">
        <f>VLOOKUP($E2647,'Определяем вид'!$A$2:$B$16,2,0)</f>
        <v>Услуга</v>
      </c>
      <c r="D2647" s="10" t="s">
        <v>16</v>
      </c>
      <c r="E2647" s="10" t="s">
        <v>21</v>
      </c>
      <c r="F2647" s="11">
        <v>45747.0</v>
      </c>
      <c r="G2647" s="12">
        <f t="shared" si="1"/>
        <v>3</v>
      </c>
      <c r="H2647" s="10"/>
      <c r="I2647" s="10" t="str">
        <f>IFNA(VLOOKUP($H2647,'Промокоды'!$A$2:$B$115,2,0),"")</f>
        <v/>
      </c>
      <c r="J2647" s="10" t="str">
        <f>IFNA(VLOOKUP($I2647,'Промокоды'!$E$2:$F$8,2,0),"")</f>
        <v/>
      </c>
      <c r="K2647" s="10" t="str">
        <f>IFNA(VLOOKUP($H2647,'Промокоды'!$A$2:$C$115,3,0),"")</f>
        <v/>
      </c>
      <c r="L2647" s="13">
        <f t="shared" si="2"/>
        <v>0</v>
      </c>
      <c r="M2647" s="14">
        <v>5500.0</v>
      </c>
      <c r="N2647" s="14">
        <f t="shared" si="3"/>
        <v>5500</v>
      </c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  <c r="Z2647" s="9"/>
      <c r="AA2647" s="9"/>
      <c r="AB2647" s="9"/>
      <c r="AC2647" s="9"/>
    </row>
    <row r="2648" ht="15.75" customHeight="1">
      <c r="A2648" s="10">
        <v>2647.0</v>
      </c>
      <c r="B2648" s="10" t="s">
        <v>15</v>
      </c>
      <c r="C2648" s="10" t="str">
        <f>VLOOKUP($E2648,'Определяем вид'!$A$2:$B$16,2,0)</f>
        <v>Товар</v>
      </c>
      <c r="D2648" s="10" t="s">
        <v>16</v>
      </c>
      <c r="E2648" s="10" t="s">
        <v>23</v>
      </c>
      <c r="F2648" s="11">
        <v>45747.0</v>
      </c>
      <c r="G2648" s="12">
        <f t="shared" si="1"/>
        <v>3</v>
      </c>
      <c r="H2648" s="10"/>
      <c r="I2648" s="10" t="str">
        <f>IFNA(VLOOKUP($H2648,'Промокоды'!$A$2:$B$115,2,0),"")</f>
        <v/>
      </c>
      <c r="J2648" s="10" t="str">
        <f>IFNA(VLOOKUP($I2648,'Промокоды'!$E$2:$F$8,2,0),"")</f>
        <v/>
      </c>
      <c r="K2648" s="10" t="str">
        <f>IFNA(VLOOKUP($H2648,'Промокоды'!$A$2:$C$115,3,0),"")</f>
        <v/>
      </c>
      <c r="L2648" s="13">
        <f t="shared" si="2"/>
        <v>0</v>
      </c>
      <c r="M2648" s="14">
        <v>1000.0</v>
      </c>
      <c r="N2648" s="14">
        <f t="shared" si="3"/>
        <v>1000</v>
      </c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  <c r="Z2648" s="9"/>
      <c r="AA2648" s="9"/>
      <c r="AB2648" s="9"/>
      <c r="AC2648" s="9"/>
    </row>
    <row r="2649" ht="15.75" customHeight="1">
      <c r="A2649" s="10">
        <v>2648.0</v>
      </c>
      <c r="B2649" s="10" t="s">
        <v>15</v>
      </c>
      <c r="C2649" s="10" t="str">
        <f>VLOOKUP($E2649,'Определяем вид'!$A$2:$B$16,2,0)</f>
        <v>Услуга</v>
      </c>
      <c r="D2649" s="10" t="s">
        <v>19</v>
      </c>
      <c r="E2649" s="10" t="s">
        <v>18</v>
      </c>
      <c r="F2649" s="11">
        <v>45747.0</v>
      </c>
      <c r="G2649" s="12">
        <f t="shared" si="1"/>
        <v>3</v>
      </c>
      <c r="H2649" s="10"/>
      <c r="I2649" s="10" t="str">
        <f>IFNA(VLOOKUP($H2649,'Промокоды'!$A$2:$B$115,2,0),"")</f>
        <v/>
      </c>
      <c r="J2649" s="10" t="str">
        <f>IFNA(VLOOKUP($I2649,'Промокоды'!$E$2:$F$8,2,0),"")</f>
        <v/>
      </c>
      <c r="K2649" s="10" t="str">
        <f>IFNA(VLOOKUP($H2649,'Промокоды'!$A$2:$C$115,3,0),"")</f>
        <v/>
      </c>
      <c r="L2649" s="13">
        <f t="shared" si="2"/>
        <v>0</v>
      </c>
      <c r="M2649" s="14">
        <v>3500.0</v>
      </c>
      <c r="N2649" s="14">
        <f t="shared" si="3"/>
        <v>3500</v>
      </c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  <c r="Z2649" s="9"/>
      <c r="AA2649" s="9"/>
      <c r="AB2649" s="9"/>
      <c r="AC2649" s="9"/>
    </row>
    <row r="2650" ht="15.75" customHeight="1">
      <c r="A2650" s="10">
        <v>2649.0</v>
      </c>
      <c r="B2650" s="10" t="s">
        <v>15</v>
      </c>
      <c r="C2650" s="10" t="str">
        <f>VLOOKUP($E2650,'Определяем вид'!$A$2:$B$16,2,0)</f>
        <v>Услуга</v>
      </c>
      <c r="D2650" s="10" t="s">
        <v>16</v>
      </c>
      <c r="E2650" s="10" t="s">
        <v>18</v>
      </c>
      <c r="F2650" s="11">
        <v>45747.0</v>
      </c>
      <c r="G2650" s="12">
        <f t="shared" si="1"/>
        <v>3</v>
      </c>
      <c r="H2650" s="10"/>
      <c r="I2650" s="10" t="str">
        <f>IFNA(VLOOKUP($H2650,'Промокоды'!$A$2:$B$115,2,0),"")</f>
        <v/>
      </c>
      <c r="J2650" s="10" t="str">
        <f>IFNA(VLOOKUP($I2650,'Промокоды'!$E$2:$F$8,2,0),"")</f>
        <v/>
      </c>
      <c r="K2650" s="10" t="str">
        <f>IFNA(VLOOKUP($H2650,'Промокоды'!$A$2:$C$115,3,0),"")</f>
        <v/>
      </c>
      <c r="L2650" s="13">
        <f t="shared" si="2"/>
        <v>0</v>
      </c>
      <c r="M2650" s="14">
        <v>3500.0</v>
      </c>
      <c r="N2650" s="14">
        <f t="shared" si="3"/>
        <v>3500</v>
      </c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  <c r="AB2650" s="9"/>
      <c r="AC2650" s="9"/>
    </row>
    <row r="2651" ht="15.75" customHeight="1">
      <c r="A2651" s="10">
        <v>2650.0</v>
      </c>
      <c r="B2651" s="10" t="s">
        <v>15</v>
      </c>
      <c r="C2651" s="10" t="str">
        <f>VLOOKUP($E2651,'Определяем вид'!$A$2:$B$16,2,0)</f>
        <v>Услуга</v>
      </c>
      <c r="D2651" s="10" t="s">
        <v>16</v>
      </c>
      <c r="E2651" s="10" t="s">
        <v>18</v>
      </c>
      <c r="F2651" s="11">
        <v>45747.0</v>
      </c>
      <c r="G2651" s="12">
        <f t="shared" si="1"/>
        <v>3</v>
      </c>
      <c r="H2651" s="10"/>
      <c r="I2651" s="10" t="str">
        <f>IFNA(VLOOKUP($H2651,'Промокоды'!$A$2:$B$115,2,0),"")</f>
        <v/>
      </c>
      <c r="J2651" s="10" t="str">
        <f>IFNA(VLOOKUP($I2651,'Промокоды'!$E$2:$F$8,2,0),"")</f>
        <v/>
      </c>
      <c r="K2651" s="10" t="str">
        <f>IFNA(VLOOKUP($H2651,'Промокоды'!$A$2:$C$115,3,0),"")</f>
        <v/>
      </c>
      <c r="L2651" s="13">
        <f t="shared" si="2"/>
        <v>0</v>
      </c>
      <c r="M2651" s="14">
        <v>3500.0</v>
      </c>
      <c r="N2651" s="14">
        <f t="shared" si="3"/>
        <v>3500</v>
      </c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  <c r="Z2651" s="9"/>
      <c r="AA2651" s="9"/>
      <c r="AB2651" s="9"/>
      <c r="AC2651" s="9"/>
    </row>
    <row r="2652" ht="15.75" customHeight="1">
      <c r="A2652" s="10">
        <v>2651.0</v>
      </c>
      <c r="B2652" s="10" t="s">
        <v>15</v>
      </c>
      <c r="C2652" s="10" t="str">
        <f>VLOOKUP($E2652,'Определяем вид'!$A$2:$B$16,2,0)</f>
        <v>Услуга</v>
      </c>
      <c r="D2652" s="10" t="s">
        <v>16</v>
      </c>
      <c r="E2652" s="10" t="s">
        <v>21</v>
      </c>
      <c r="F2652" s="11">
        <v>45747.0</v>
      </c>
      <c r="G2652" s="12">
        <f t="shared" si="1"/>
        <v>3</v>
      </c>
      <c r="H2652" s="10"/>
      <c r="I2652" s="10" t="str">
        <f>IFNA(VLOOKUP($H2652,'Промокоды'!$A$2:$B$115,2,0),"")</f>
        <v/>
      </c>
      <c r="J2652" s="10" t="str">
        <f>IFNA(VLOOKUP($I2652,'Промокоды'!$E$2:$F$8,2,0),"")</f>
        <v/>
      </c>
      <c r="K2652" s="10" t="str">
        <f>IFNA(VLOOKUP($H2652,'Промокоды'!$A$2:$C$115,3,0),"")</f>
        <v/>
      </c>
      <c r="L2652" s="13">
        <f t="shared" si="2"/>
        <v>0</v>
      </c>
      <c r="M2652" s="14">
        <v>5500.0</v>
      </c>
      <c r="N2652" s="14">
        <f t="shared" si="3"/>
        <v>5500</v>
      </c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  <c r="Z2652" s="9"/>
      <c r="AA2652" s="9"/>
      <c r="AB2652" s="9"/>
      <c r="AC2652" s="9"/>
    </row>
    <row r="2653" ht="15.75" customHeight="1">
      <c r="A2653" s="10">
        <v>2652.0</v>
      </c>
      <c r="B2653" s="10" t="s">
        <v>15</v>
      </c>
      <c r="C2653" s="10" t="str">
        <f>VLOOKUP($E2653,'Определяем вид'!$A$2:$B$16,2,0)</f>
        <v>Услуга</v>
      </c>
      <c r="D2653" s="10" t="s">
        <v>16</v>
      </c>
      <c r="E2653" s="10" t="s">
        <v>18</v>
      </c>
      <c r="F2653" s="11">
        <v>45747.0</v>
      </c>
      <c r="G2653" s="12">
        <f t="shared" si="1"/>
        <v>3</v>
      </c>
      <c r="H2653" s="10"/>
      <c r="I2653" s="10" t="str">
        <f>IFNA(VLOOKUP($H2653,'Промокоды'!$A$2:$B$115,2,0),"")</f>
        <v/>
      </c>
      <c r="J2653" s="10" t="str">
        <f>IFNA(VLOOKUP($I2653,'Промокоды'!$E$2:$F$8,2,0),"")</f>
        <v/>
      </c>
      <c r="K2653" s="10" t="str">
        <f>IFNA(VLOOKUP($H2653,'Промокоды'!$A$2:$C$115,3,0),"")</f>
        <v/>
      </c>
      <c r="L2653" s="13">
        <f t="shared" si="2"/>
        <v>0</v>
      </c>
      <c r="M2653" s="14">
        <v>3500.0</v>
      </c>
      <c r="N2653" s="14">
        <f t="shared" si="3"/>
        <v>3500</v>
      </c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  <c r="Z2653" s="9"/>
      <c r="AA2653" s="9"/>
      <c r="AB2653" s="9"/>
      <c r="AC2653" s="9"/>
    </row>
    <row r="2654" ht="15.75" customHeight="1">
      <c r="A2654" s="10">
        <v>2653.0</v>
      </c>
      <c r="B2654" s="10" t="s">
        <v>15</v>
      </c>
      <c r="C2654" s="10" t="str">
        <f>VLOOKUP($E2654,'Определяем вид'!$A$2:$B$16,2,0)</f>
        <v>Услуга</v>
      </c>
      <c r="D2654" s="10" t="s">
        <v>16</v>
      </c>
      <c r="E2654" s="10" t="s">
        <v>18</v>
      </c>
      <c r="F2654" s="11">
        <v>45747.0</v>
      </c>
      <c r="G2654" s="12">
        <f t="shared" si="1"/>
        <v>3</v>
      </c>
      <c r="H2654" s="10"/>
      <c r="I2654" s="10" t="str">
        <f>IFNA(VLOOKUP($H2654,'Промокоды'!$A$2:$B$115,2,0),"")</f>
        <v/>
      </c>
      <c r="J2654" s="10" t="str">
        <f>IFNA(VLOOKUP($I2654,'Промокоды'!$E$2:$F$8,2,0),"")</f>
        <v/>
      </c>
      <c r="K2654" s="10" t="str">
        <f>IFNA(VLOOKUP($H2654,'Промокоды'!$A$2:$C$115,3,0),"")</f>
        <v/>
      </c>
      <c r="L2654" s="13">
        <f t="shared" si="2"/>
        <v>0</v>
      </c>
      <c r="M2654" s="14">
        <v>3500.0</v>
      </c>
      <c r="N2654" s="14">
        <f t="shared" si="3"/>
        <v>3500</v>
      </c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  <c r="Z2654" s="9"/>
      <c r="AA2654" s="9"/>
      <c r="AB2654" s="9"/>
      <c r="AC2654" s="9"/>
    </row>
    <row r="2655" ht="15.75" customHeight="1">
      <c r="A2655" s="10">
        <v>2654.0</v>
      </c>
      <c r="B2655" s="10" t="s">
        <v>25</v>
      </c>
      <c r="C2655" s="10" t="str">
        <f>VLOOKUP($E2655,'Определяем вид'!$A$2:$B$16,2,0)</f>
        <v>Товар</v>
      </c>
      <c r="D2655" s="10" t="s">
        <v>16</v>
      </c>
      <c r="E2655" s="10" t="s">
        <v>33</v>
      </c>
      <c r="F2655" s="11">
        <v>45747.0</v>
      </c>
      <c r="G2655" s="12">
        <f t="shared" si="1"/>
        <v>3</v>
      </c>
      <c r="H2655" s="10"/>
      <c r="I2655" s="10" t="str">
        <f>IFNA(VLOOKUP($H2655,'Промокоды'!$A$2:$B$115,2,0),"")</f>
        <v/>
      </c>
      <c r="J2655" s="10" t="str">
        <f>IFNA(VLOOKUP($I2655,'Промокоды'!$E$2:$F$8,2,0),"")</f>
        <v/>
      </c>
      <c r="K2655" s="10" t="str">
        <f>IFNA(VLOOKUP($H2655,'Промокоды'!$A$2:$C$115,3,0),"")</f>
        <v/>
      </c>
      <c r="L2655" s="13">
        <f t="shared" si="2"/>
        <v>0</v>
      </c>
      <c r="M2655" s="14">
        <v>1000.0</v>
      </c>
      <c r="N2655" s="14">
        <f t="shared" si="3"/>
        <v>1000</v>
      </c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  <c r="Z2655" s="9"/>
      <c r="AA2655" s="9"/>
      <c r="AB2655" s="9"/>
      <c r="AC2655" s="9"/>
    </row>
    <row r="2656" ht="15.75" customHeight="1">
      <c r="A2656" s="10">
        <v>2655.0</v>
      </c>
      <c r="B2656" s="10" t="s">
        <v>15</v>
      </c>
      <c r="C2656" s="10" t="str">
        <f>VLOOKUP($E2656,'Определяем вид'!$A$2:$B$16,2,0)</f>
        <v>Услуга</v>
      </c>
      <c r="D2656" s="10" t="s">
        <v>16</v>
      </c>
      <c r="E2656" s="10" t="s">
        <v>21</v>
      </c>
      <c r="F2656" s="11">
        <v>45747.0</v>
      </c>
      <c r="G2656" s="12">
        <f t="shared" si="1"/>
        <v>3</v>
      </c>
      <c r="H2656" s="10"/>
      <c r="I2656" s="10" t="str">
        <f>IFNA(VLOOKUP($H2656,'Промокоды'!$A$2:$B$115,2,0),"")</f>
        <v/>
      </c>
      <c r="J2656" s="10" t="str">
        <f>IFNA(VLOOKUP($I2656,'Промокоды'!$E$2:$F$8,2,0),"")</f>
        <v/>
      </c>
      <c r="K2656" s="10" t="str">
        <f>IFNA(VLOOKUP($H2656,'Промокоды'!$A$2:$C$115,3,0),"")</f>
        <v/>
      </c>
      <c r="L2656" s="13">
        <f t="shared" si="2"/>
        <v>0</v>
      </c>
      <c r="M2656" s="14">
        <v>5500.0</v>
      </c>
      <c r="N2656" s="14">
        <f t="shared" si="3"/>
        <v>5500</v>
      </c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  <c r="Z2656" s="9"/>
      <c r="AA2656" s="9"/>
      <c r="AB2656" s="9"/>
      <c r="AC2656" s="9"/>
    </row>
    <row r="2657" ht="15.75" customHeight="1">
      <c r="A2657" s="10">
        <v>2656.0</v>
      </c>
      <c r="B2657" s="10" t="s">
        <v>15</v>
      </c>
      <c r="C2657" s="10" t="str">
        <f>VLOOKUP($E2657,'Определяем вид'!$A$2:$B$16,2,0)</f>
        <v>Услуга</v>
      </c>
      <c r="D2657" s="10" t="s">
        <v>16</v>
      </c>
      <c r="E2657" s="10" t="s">
        <v>17</v>
      </c>
      <c r="F2657" s="11">
        <v>45747.0</v>
      </c>
      <c r="G2657" s="12">
        <f t="shared" si="1"/>
        <v>3</v>
      </c>
      <c r="H2657" s="10" t="s">
        <v>132</v>
      </c>
      <c r="I2657" s="10">
        <f>IFNA(VLOOKUP($H2657,'Промокоды'!$A$2:$B$115,2,0),"")</f>
        <v>6</v>
      </c>
      <c r="J2657" s="10" t="str">
        <f>IFNA(VLOOKUP($I2657,'Промокоды'!$E$2:$F$8,2,0),"")</f>
        <v>Реклама в VK</v>
      </c>
      <c r="K2657" s="10">
        <f>IFNA(VLOOKUP($H2657,'Промокоды'!$A$2:$C$115,3,0),"")</f>
        <v>0.2</v>
      </c>
      <c r="L2657" s="13">
        <f t="shared" si="2"/>
        <v>900</v>
      </c>
      <c r="M2657" s="14">
        <v>4500.0</v>
      </c>
      <c r="N2657" s="14">
        <f t="shared" si="3"/>
        <v>3600</v>
      </c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  <c r="Z2657" s="9"/>
      <c r="AA2657" s="9"/>
      <c r="AB2657" s="9"/>
      <c r="AC2657" s="9"/>
    </row>
    <row r="2658" ht="15.75" customHeight="1">
      <c r="A2658" s="10">
        <v>2657.0</v>
      </c>
      <c r="B2658" s="10" t="s">
        <v>15</v>
      </c>
      <c r="C2658" s="10" t="str">
        <f>VLOOKUP($E2658,'Определяем вид'!$A$2:$B$16,2,0)</f>
        <v>Услуга</v>
      </c>
      <c r="D2658" s="10" t="s">
        <v>16</v>
      </c>
      <c r="E2658" s="10" t="s">
        <v>17</v>
      </c>
      <c r="F2658" s="11">
        <v>45747.0</v>
      </c>
      <c r="G2658" s="12">
        <f t="shared" si="1"/>
        <v>3</v>
      </c>
      <c r="H2658" s="10"/>
      <c r="I2658" s="10" t="str">
        <f>IFNA(VLOOKUP($H2658,'Промокоды'!$A$2:$B$115,2,0),"")</f>
        <v/>
      </c>
      <c r="J2658" s="10" t="str">
        <f>IFNA(VLOOKUP($I2658,'Промокоды'!$E$2:$F$8,2,0),"")</f>
        <v/>
      </c>
      <c r="K2658" s="10" t="str">
        <f>IFNA(VLOOKUP($H2658,'Промокоды'!$A$2:$C$115,3,0),"")</f>
        <v/>
      </c>
      <c r="L2658" s="13">
        <f t="shared" si="2"/>
        <v>0</v>
      </c>
      <c r="M2658" s="14">
        <v>4500.0</v>
      </c>
      <c r="N2658" s="14">
        <f t="shared" si="3"/>
        <v>4500</v>
      </c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  <c r="Z2658" s="9"/>
      <c r="AA2658" s="9"/>
      <c r="AB2658" s="9"/>
      <c r="AC2658" s="9"/>
    </row>
    <row r="2659" ht="15.75" customHeight="1">
      <c r="A2659" s="10">
        <v>2658.0</v>
      </c>
      <c r="B2659" s="10" t="s">
        <v>15</v>
      </c>
      <c r="C2659" s="10" t="str">
        <f>VLOOKUP($E2659,'Определяем вид'!$A$2:$B$16,2,0)</f>
        <v>Услуга</v>
      </c>
      <c r="D2659" s="10" t="s">
        <v>16</v>
      </c>
      <c r="E2659" s="10" t="s">
        <v>17</v>
      </c>
      <c r="F2659" s="11">
        <v>45747.0</v>
      </c>
      <c r="G2659" s="12">
        <f t="shared" si="1"/>
        <v>3</v>
      </c>
      <c r="H2659" s="10" t="s">
        <v>133</v>
      </c>
      <c r="I2659" s="10">
        <f>IFNA(VLOOKUP($H2659,'Промокоды'!$A$2:$B$115,2,0),"")</f>
        <v>5</v>
      </c>
      <c r="J2659" s="10" t="str">
        <f>IFNA(VLOOKUP($I2659,'Промокоды'!$E$2:$F$8,2,0),"")</f>
        <v>Посты в VK</v>
      </c>
      <c r="K2659" s="10">
        <f>IFNA(VLOOKUP($H2659,'Промокоды'!$A$2:$C$115,3,0),"")</f>
        <v>0.15</v>
      </c>
      <c r="L2659" s="13">
        <f t="shared" si="2"/>
        <v>675</v>
      </c>
      <c r="M2659" s="14">
        <v>4500.0</v>
      </c>
      <c r="N2659" s="14">
        <f t="shared" si="3"/>
        <v>3825</v>
      </c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  <c r="Z2659" s="9"/>
      <c r="AA2659" s="9"/>
      <c r="AB2659" s="9"/>
      <c r="AC2659" s="9"/>
    </row>
    <row r="2660" ht="15.75" customHeight="1">
      <c r="A2660" s="10">
        <v>2659.0</v>
      </c>
      <c r="B2660" s="10" t="s">
        <v>15</v>
      </c>
      <c r="C2660" s="10" t="str">
        <f>VLOOKUP($E2660,'Определяем вид'!$A$2:$B$16,2,0)</f>
        <v>Услуга</v>
      </c>
      <c r="D2660" s="10" t="s">
        <v>16</v>
      </c>
      <c r="E2660" s="10" t="s">
        <v>17</v>
      </c>
      <c r="F2660" s="11">
        <v>45747.0</v>
      </c>
      <c r="G2660" s="12">
        <f t="shared" si="1"/>
        <v>3</v>
      </c>
      <c r="H2660" s="10"/>
      <c r="I2660" s="10" t="str">
        <f>IFNA(VLOOKUP($H2660,'Промокоды'!$A$2:$B$115,2,0),"")</f>
        <v/>
      </c>
      <c r="J2660" s="10" t="str">
        <f>IFNA(VLOOKUP($I2660,'Промокоды'!$E$2:$F$8,2,0),"")</f>
        <v/>
      </c>
      <c r="K2660" s="10" t="str">
        <f>IFNA(VLOOKUP($H2660,'Промокоды'!$A$2:$C$115,3,0),"")</f>
        <v/>
      </c>
      <c r="L2660" s="13">
        <f t="shared" si="2"/>
        <v>0</v>
      </c>
      <c r="M2660" s="14">
        <v>4500.0</v>
      </c>
      <c r="N2660" s="14">
        <f t="shared" si="3"/>
        <v>4500</v>
      </c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  <c r="Z2660" s="9"/>
      <c r="AA2660" s="9"/>
      <c r="AB2660" s="9"/>
      <c r="AC2660" s="9"/>
    </row>
    <row r="2661" ht="15.75" customHeight="1">
      <c r="A2661" s="10">
        <v>2660.0</v>
      </c>
      <c r="B2661" s="10" t="s">
        <v>25</v>
      </c>
      <c r="C2661" s="10" t="str">
        <f>VLOOKUP($E2661,'Определяем вид'!$A$2:$B$16,2,0)</f>
        <v>Товар</v>
      </c>
      <c r="D2661" s="10" t="s">
        <v>16</v>
      </c>
      <c r="E2661" s="10" t="s">
        <v>33</v>
      </c>
      <c r="F2661" s="11">
        <v>45747.0</v>
      </c>
      <c r="G2661" s="12">
        <f t="shared" si="1"/>
        <v>3</v>
      </c>
      <c r="H2661" s="10"/>
      <c r="I2661" s="10" t="str">
        <f>IFNA(VLOOKUP($H2661,'Промокоды'!$A$2:$B$115,2,0),"")</f>
        <v/>
      </c>
      <c r="J2661" s="10" t="str">
        <f>IFNA(VLOOKUP($I2661,'Промокоды'!$E$2:$F$8,2,0),"")</f>
        <v/>
      </c>
      <c r="K2661" s="10" t="str">
        <f>IFNA(VLOOKUP($H2661,'Промокоды'!$A$2:$C$115,3,0),"")</f>
        <v/>
      </c>
      <c r="L2661" s="13">
        <f t="shared" si="2"/>
        <v>0</v>
      </c>
      <c r="M2661" s="14">
        <v>1000.0</v>
      </c>
      <c r="N2661" s="14">
        <f t="shared" si="3"/>
        <v>1000</v>
      </c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  <c r="Z2661" s="9"/>
      <c r="AA2661" s="9"/>
      <c r="AB2661" s="9"/>
      <c r="AC2661" s="9"/>
    </row>
    <row r="2662" ht="15.75" customHeight="1">
      <c r="A2662" s="10">
        <v>2661.0</v>
      </c>
      <c r="B2662" s="10" t="s">
        <v>15</v>
      </c>
      <c r="C2662" s="10" t="str">
        <f>VLOOKUP($E2662,'Определяем вид'!$A$2:$B$16,2,0)</f>
        <v>Услуга</v>
      </c>
      <c r="D2662" s="10" t="s">
        <v>16</v>
      </c>
      <c r="E2662" s="10" t="s">
        <v>17</v>
      </c>
      <c r="F2662" s="11">
        <v>45747.0</v>
      </c>
      <c r="G2662" s="12">
        <f t="shared" si="1"/>
        <v>3</v>
      </c>
      <c r="H2662" s="10" t="s">
        <v>134</v>
      </c>
      <c r="I2662" s="10">
        <f>IFNA(VLOOKUP($H2662,'Промокоды'!$A$2:$B$115,2,0),"")</f>
        <v>1</v>
      </c>
      <c r="J2662" s="10" t="str">
        <f>IFNA(VLOOKUP($I2662,'Промокоды'!$E$2:$F$8,2,0),"")</f>
        <v>Обещаем скидки</v>
      </c>
      <c r="K2662" s="10">
        <f>IFNA(VLOOKUP($H2662,'Промокоды'!$A$2:$C$115,3,0),"")</f>
        <v>0.1</v>
      </c>
      <c r="L2662" s="13">
        <f t="shared" si="2"/>
        <v>450</v>
      </c>
      <c r="M2662" s="14">
        <v>4500.0</v>
      </c>
      <c r="N2662" s="14">
        <f t="shared" si="3"/>
        <v>4050</v>
      </c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  <c r="Z2662" s="9"/>
      <c r="AA2662" s="9"/>
      <c r="AB2662" s="9"/>
      <c r="AC2662" s="9"/>
    </row>
    <row r="2663" ht="15.75" customHeight="1">
      <c r="A2663" s="10">
        <v>2662.0</v>
      </c>
      <c r="B2663" s="10" t="s">
        <v>15</v>
      </c>
      <c r="C2663" s="10" t="str">
        <f>VLOOKUP($E2663,'Определяем вид'!$A$2:$B$16,2,0)</f>
        <v>Товар</v>
      </c>
      <c r="D2663" s="10" t="s">
        <v>16</v>
      </c>
      <c r="E2663" s="10" t="s">
        <v>20</v>
      </c>
      <c r="F2663" s="11">
        <v>45747.0</v>
      </c>
      <c r="G2663" s="12">
        <f t="shared" si="1"/>
        <v>3</v>
      </c>
      <c r="H2663" s="10"/>
      <c r="I2663" s="10" t="str">
        <f>IFNA(VLOOKUP($H2663,'Промокоды'!$A$2:$B$115,2,0),"")</f>
        <v/>
      </c>
      <c r="J2663" s="10" t="str">
        <f>IFNA(VLOOKUP($I2663,'Промокоды'!$E$2:$F$8,2,0),"")</f>
        <v/>
      </c>
      <c r="K2663" s="10" t="str">
        <f>IFNA(VLOOKUP($H2663,'Промокоды'!$A$2:$C$115,3,0),"")</f>
        <v/>
      </c>
      <c r="L2663" s="13">
        <f t="shared" si="2"/>
        <v>0</v>
      </c>
      <c r="M2663" s="14">
        <v>500.0</v>
      </c>
      <c r="N2663" s="14">
        <f t="shared" si="3"/>
        <v>500</v>
      </c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  <c r="Z2663" s="9"/>
      <c r="AA2663" s="9"/>
      <c r="AB2663" s="9"/>
      <c r="AC2663" s="9"/>
    </row>
    <row r="2664" ht="15.75" customHeight="1">
      <c r="A2664" s="10">
        <v>2663.0</v>
      </c>
      <c r="B2664" s="10" t="s">
        <v>15</v>
      </c>
      <c r="C2664" s="10" t="str">
        <f>VLOOKUP($E2664,'Определяем вид'!$A$2:$B$16,2,0)</f>
        <v>Услуга</v>
      </c>
      <c r="D2664" s="10" t="s">
        <v>19</v>
      </c>
      <c r="E2664" s="10" t="s">
        <v>17</v>
      </c>
      <c r="F2664" s="11">
        <v>45747.0</v>
      </c>
      <c r="G2664" s="12">
        <f t="shared" si="1"/>
        <v>3</v>
      </c>
      <c r="H2664" s="10"/>
      <c r="I2664" s="10" t="str">
        <f>IFNA(VLOOKUP($H2664,'Промокоды'!$A$2:$B$115,2,0),"")</f>
        <v/>
      </c>
      <c r="J2664" s="10" t="str">
        <f>IFNA(VLOOKUP($I2664,'Промокоды'!$E$2:$F$8,2,0),"")</f>
        <v/>
      </c>
      <c r="K2664" s="10" t="str">
        <f>IFNA(VLOOKUP($H2664,'Промокоды'!$A$2:$C$115,3,0),"")</f>
        <v/>
      </c>
      <c r="L2664" s="13">
        <f t="shared" si="2"/>
        <v>0</v>
      </c>
      <c r="M2664" s="14">
        <v>4500.0</v>
      </c>
      <c r="N2664" s="14">
        <f t="shared" si="3"/>
        <v>4500</v>
      </c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  <c r="Z2664" s="9"/>
      <c r="AA2664" s="9"/>
      <c r="AB2664" s="9"/>
      <c r="AC2664" s="9"/>
    </row>
    <row r="2665" ht="15.75" customHeight="1">
      <c r="A2665" s="10">
        <v>2664.0</v>
      </c>
      <c r="B2665" s="10" t="s">
        <v>15</v>
      </c>
      <c r="C2665" s="10" t="str">
        <f>VLOOKUP($E2665,'Определяем вид'!$A$2:$B$16,2,0)</f>
        <v>Услуга</v>
      </c>
      <c r="D2665" s="10" t="s">
        <v>16</v>
      </c>
      <c r="E2665" s="10" t="s">
        <v>21</v>
      </c>
      <c r="F2665" s="11">
        <v>45747.0</v>
      </c>
      <c r="G2665" s="12">
        <f t="shared" si="1"/>
        <v>3</v>
      </c>
      <c r="H2665" s="10"/>
      <c r="I2665" s="10" t="str">
        <f>IFNA(VLOOKUP($H2665,'Промокоды'!$A$2:$B$115,2,0),"")</f>
        <v/>
      </c>
      <c r="J2665" s="10" t="str">
        <f>IFNA(VLOOKUP($I2665,'Промокоды'!$E$2:$F$8,2,0),"")</f>
        <v/>
      </c>
      <c r="K2665" s="10" t="str">
        <f>IFNA(VLOOKUP($H2665,'Промокоды'!$A$2:$C$115,3,0),"")</f>
        <v/>
      </c>
      <c r="L2665" s="13">
        <f t="shared" si="2"/>
        <v>0</v>
      </c>
      <c r="M2665" s="14">
        <v>5500.0</v>
      </c>
      <c r="N2665" s="14">
        <f t="shared" si="3"/>
        <v>5500</v>
      </c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  <c r="Z2665" s="9"/>
      <c r="AA2665" s="9"/>
      <c r="AB2665" s="9"/>
      <c r="AC2665" s="9"/>
    </row>
    <row r="2666" ht="15.75" customHeight="1">
      <c r="A2666" s="10">
        <v>2665.0</v>
      </c>
      <c r="B2666" s="10" t="s">
        <v>15</v>
      </c>
      <c r="C2666" s="10" t="str">
        <f>VLOOKUP($E2666,'Определяем вид'!$A$2:$B$16,2,0)</f>
        <v>Товар</v>
      </c>
      <c r="D2666" s="10" t="s">
        <v>16</v>
      </c>
      <c r="E2666" s="10" t="s">
        <v>23</v>
      </c>
      <c r="F2666" s="11">
        <v>45747.0</v>
      </c>
      <c r="G2666" s="12">
        <f t="shared" si="1"/>
        <v>3</v>
      </c>
      <c r="H2666" s="10"/>
      <c r="I2666" s="10" t="str">
        <f>IFNA(VLOOKUP($H2666,'Промокоды'!$A$2:$B$115,2,0),"")</f>
        <v/>
      </c>
      <c r="J2666" s="10" t="str">
        <f>IFNA(VLOOKUP($I2666,'Промокоды'!$E$2:$F$8,2,0),"")</f>
        <v/>
      </c>
      <c r="K2666" s="10" t="str">
        <f>IFNA(VLOOKUP($H2666,'Промокоды'!$A$2:$C$115,3,0),"")</f>
        <v/>
      </c>
      <c r="L2666" s="13">
        <f t="shared" si="2"/>
        <v>0</v>
      </c>
      <c r="M2666" s="14">
        <v>1000.0</v>
      </c>
      <c r="N2666" s="14">
        <f t="shared" si="3"/>
        <v>1000</v>
      </c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  <c r="Z2666" s="9"/>
      <c r="AA2666" s="9"/>
      <c r="AB2666" s="9"/>
      <c r="AC2666" s="9"/>
    </row>
    <row r="2667" ht="15.75" customHeight="1">
      <c r="A2667" s="10">
        <v>2666.0</v>
      </c>
      <c r="B2667" s="10" t="s">
        <v>15</v>
      </c>
      <c r="C2667" s="10" t="str">
        <f>VLOOKUP($E2667,'Определяем вид'!$A$2:$B$16,2,0)</f>
        <v>Услуга</v>
      </c>
      <c r="D2667" s="10" t="s">
        <v>16</v>
      </c>
      <c r="E2667" s="10" t="s">
        <v>18</v>
      </c>
      <c r="F2667" s="11">
        <v>45747.0</v>
      </c>
      <c r="G2667" s="12">
        <f t="shared" si="1"/>
        <v>3</v>
      </c>
      <c r="H2667" s="10"/>
      <c r="I2667" s="10" t="str">
        <f>IFNA(VLOOKUP($H2667,'Промокоды'!$A$2:$B$115,2,0),"")</f>
        <v/>
      </c>
      <c r="J2667" s="10" t="str">
        <f>IFNA(VLOOKUP($I2667,'Промокоды'!$E$2:$F$8,2,0),"")</f>
        <v/>
      </c>
      <c r="K2667" s="10" t="str">
        <f>IFNA(VLOOKUP($H2667,'Промокоды'!$A$2:$C$115,3,0),"")</f>
        <v/>
      </c>
      <c r="L2667" s="13">
        <f t="shared" si="2"/>
        <v>0</v>
      </c>
      <c r="M2667" s="14">
        <v>3500.0</v>
      </c>
      <c r="N2667" s="14">
        <f t="shared" si="3"/>
        <v>3500</v>
      </c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  <c r="Z2667" s="9"/>
      <c r="AA2667" s="9"/>
      <c r="AB2667" s="9"/>
      <c r="AC2667" s="9"/>
    </row>
    <row r="2668" ht="15.75" customHeight="1">
      <c r="A2668" s="10">
        <v>2667.0</v>
      </c>
      <c r="B2668" s="10" t="s">
        <v>15</v>
      </c>
      <c r="C2668" s="10" t="str">
        <f>VLOOKUP($E2668,'Определяем вид'!$A$2:$B$16,2,0)</f>
        <v>Услуга</v>
      </c>
      <c r="D2668" s="10" t="s">
        <v>16</v>
      </c>
      <c r="E2668" s="10" t="s">
        <v>17</v>
      </c>
      <c r="F2668" s="11">
        <v>45747.0</v>
      </c>
      <c r="G2668" s="12">
        <f t="shared" si="1"/>
        <v>3</v>
      </c>
      <c r="H2668" s="10"/>
      <c r="I2668" s="10" t="str">
        <f>IFNA(VLOOKUP($H2668,'Промокоды'!$A$2:$B$115,2,0),"")</f>
        <v/>
      </c>
      <c r="J2668" s="10" t="str">
        <f>IFNA(VLOOKUP($I2668,'Промокоды'!$E$2:$F$8,2,0),"")</f>
        <v/>
      </c>
      <c r="K2668" s="10" t="str">
        <f>IFNA(VLOOKUP($H2668,'Промокоды'!$A$2:$C$115,3,0),"")</f>
        <v/>
      </c>
      <c r="L2668" s="13">
        <f t="shared" si="2"/>
        <v>0</v>
      </c>
      <c r="M2668" s="14">
        <v>4500.0</v>
      </c>
      <c r="N2668" s="14">
        <f t="shared" si="3"/>
        <v>4500</v>
      </c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  <c r="Z2668" s="9"/>
      <c r="AA2668" s="9"/>
      <c r="AB2668" s="9"/>
      <c r="AC2668" s="9"/>
    </row>
    <row r="2669" ht="15.75" customHeight="1">
      <c r="A2669" s="10">
        <v>2668.0</v>
      </c>
      <c r="B2669" s="10" t="s">
        <v>15</v>
      </c>
      <c r="C2669" s="10" t="str">
        <f>VLOOKUP($E2669,'Определяем вид'!$A$2:$B$16,2,0)</f>
        <v>Услуга</v>
      </c>
      <c r="D2669" s="10" t="s">
        <v>16</v>
      </c>
      <c r="E2669" s="10" t="s">
        <v>18</v>
      </c>
      <c r="F2669" s="18">
        <f>IF(F2668&gt;F2637,F2668,F2668+1)</f>
        <v>45747</v>
      </c>
      <c r="G2669" s="12">
        <f t="shared" si="1"/>
        <v>3</v>
      </c>
      <c r="H2669" s="10" t="s">
        <v>135</v>
      </c>
      <c r="I2669" s="10">
        <f>IFNA(VLOOKUP($H2669,'Промокоды'!$A$2:$B$115,2,0),"")</f>
        <v>2</v>
      </c>
      <c r="J2669" s="10" t="str">
        <f>IFNA(VLOOKUP($I2669,'Промокоды'!$E$2:$F$8,2,0),"")</f>
        <v>Поисковые запросы в Гугле</v>
      </c>
      <c r="K2669" s="10">
        <f>IFNA(VLOOKUP($H2669,'Промокоды'!$A$2:$C$115,3,0),"")</f>
        <v>0.1</v>
      </c>
      <c r="L2669" s="13">
        <f t="shared" si="2"/>
        <v>350</v>
      </c>
      <c r="M2669" s="14">
        <v>3500.0</v>
      </c>
      <c r="N2669" s="14">
        <f t="shared" si="3"/>
        <v>3150</v>
      </c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  <c r="Z2669" s="9"/>
      <c r="AA2669" s="9"/>
      <c r="AB2669" s="9"/>
      <c r="AC2669" s="9"/>
    </row>
    <row r="2670" ht="15.75" customHeight="1">
      <c r="A2670" s="10">
        <v>2669.0</v>
      </c>
      <c r="B2670" s="10" t="s">
        <v>15</v>
      </c>
      <c r="C2670" s="10" t="str">
        <f>VLOOKUP($E2670,'Определяем вид'!$A$2:$B$16,2,0)</f>
        <v>Товар</v>
      </c>
      <c r="D2670" s="10" t="s">
        <v>16</v>
      </c>
      <c r="E2670" s="10" t="s">
        <v>20</v>
      </c>
      <c r="F2670" s="11">
        <v>45748.0</v>
      </c>
      <c r="G2670" s="12">
        <f t="shared" si="1"/>
        <v>4</v>
      </c>
      <c r="H2670" s="10"/>
      <c r="I2670" s="10" t="str">
        <f>IFNA(VLOOKUP($H2670,'Промокоды'!$A$2:$B$115,2,0),"")</f>
        <v/>
      </c>
      <c r="J2670" s="10" t="str">
        <f>IFNA(VLOOKUP($I2670,'Промокоды'!$E$2:$F$8,2,0),"")</f>
        <v/>
      </c>
      <c r="K2670" s="10" t="str">
        <f>IFNA(VLOOKUP($H2670,'Промокоды'!$A$2:$C$115,3,0),"")</f>
        <v/>
      </c>
      <c r="L2670" s="13">
        <f t="shared" si="2"/>
        <v>0</v>
      </c>
      <c r="M2670" s="14">
        <v>500.0</v>
      </c>
      <c r="N2670" s="14">
        <f t="shared" si="3"/>
        <v>500</v>
      </c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  <c r="Z2670" s="9"/>
      <c r="AA2670" s="9"/>
      <c r="AB2670" s="9"/>
      <c r="AC2670" s="9"/>
    </row>
    <row r="2671" ht="15.75" customHeight="1">
      <c r="A2671" s="10">
        <v>2670.0</v>
      </c>
      <c r="B2671" s="10" t="s">
        <v>15</v>
      </c>
      <c r="C2671" s="10" t="str">
        <f>VLOOKUP($E2671,'Определяем вид'!$A$2:$B$16,2,0)</f>
        <v>Услуга</v>
      </c>
      <c r="D2671" s="10" t="s">
        <v>19</v>
      </c>
      <c r="E2671" s="10" t="s">
        <v>17</v>
      </c>
      <c r="F2671" s="11">
        <v>45748.0</v>
      </c>
      <c r="G2671" s="12">
        <f t="shared" si="1"/>
        <v>4</v>
      </c>
      <c r="H2671" s="10"/>
      <c r="I2671" s="10" t="str">
        <f>IFNA(VLOOKUP($H2671,'Промокоды'!$A$2:$B$115,2,0),"")</f>
        <v/>
      </c>
      <c r="J2671" s="10" t="str">
        <f>IFNA(VLOOKUP($I2671,'Промокоды'!$E$2:$F$8,2,0),"")</f>
        <v/>
      </c>
      <c r="K2671" s="10" t="str">
        <f>IFNA(VLOOKUP($H2671,'Промокоды'!$A$2:$C$115,3,0),"")</f>
        <v/>
      </c>
      <c r="L2671" s="13">
        <f t="shared" si="2"/>
        <v>0</v>
      </c>
      <c r="M2671" s="14">
        <v>4500.0</v>
      </c>
      <c r="N2671" s="14">
        <f t="shared" si="3"/>
        <v>4500</v>
      </c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  <c r="Z2671" s="9"/>
      <c r="AA2671" s="9"/>
      <c r="AB2671" s="9"/>
      <c r="AC2671" s="9"/>
    </row>
    <row r="2672" ht="15.75" customHeight="1">
      <c r="A2672" s="10">
        <v>2671.0</v>
      </c>
      <c r="B2672" s="10" t="s">
        <v>25</v>
      </c>
      <c r="C2672" s="10" t="str">
        <f>VLOOKUP($E2672,'Определяем вид'!$A$2:$B$16,2,0)</f>
        <v>Товар</v>
      </c>
      <c r="D2672" s="10" t="s">
        <v>16</v>
      </c>
      <c r="E2672" s="10" t="s">
        <v>33</v>
      </c>
      <c r="F2672" s="11">
        <v>45748.0</v>
      </c>
      <c r="G2672" s="12">
        <f t="shared" si="1"/>
        <v>4</v>
      </c>
      <c r="H2672" s="10"/>
      <c r="I2672" s="10" t="str">
        <f>IFNA(VLOOKUP($H2672,'Промокоды'!$A$2:$B$115,2,0),"")</f>
        <v/>
      </c>
      <c r="J2672" s="10" t="str">
        <f>IFNA(VLOOKUP($I2672,'Промокоды'!$E$2:$F$8,2,0),"")</f>
        <v/>
      </c>
      <c r="K2672" s="10" t="str">
        <f>IFNA(VLOOKUP($H2672,'Промокоды'!$A$2:$C$115,3,0),"")</f>
        <v/>
      </c>
      <c r="L2672" s="13">
        <f t="shared" si="2"/>
        <v>0</v>
      </c>
      <c r="M2672" s="14">
        <v>1000.0</v>
      </c>
      <c r="N2672" s="14">
        <f t="shared" si="3"/>
        <v>1000</v>
      </c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  <c r="Z2672" s="9"/>
      <c r="AA2672" s="9"/>
      <c r="AB2672" s="9"/>
      <c r="AC2672" s="9"/>
    </row>
    <row r="2673" ht="15.75" customHeight="1">
      <c r="A2673" s="10">
        <v>2672.0</v>
      </c>
      <c r="B2673" s="10" t="s">
        <v>15</v>
      </c>
      <c r="C2673" s="10" t="str">
        <f>VLOOKUP($E2673,'Определяем вид'!$A$2:$B$16,2,0)</f>
        <v>Услуга</v>
      </c>
      <c r="D2673" s="10" t="s">
        <v>16</v>
      </c>
      <c r="E2673" s="10" t="s">
        <v>17</v>
      </c>
      <c r="F2673" s="11">
        <v>45748.0</v>
      </c>
      <c r="G2673" s="12">
        <f t="shared" si="1"/>
        <v>4</v>
      </c>
      <c r="H2673" s="10"/>
      <c r="I2673" s="10" t="str">
        <f>IFNA(VLOOKUP($H2673,'Промокоды'!$A$2:$B$115,2,0),"")</f>
        <v/>
      </c>
      <c r="J2673" s="10" t="str">
        <f>IFNA(VLOOKUP($I2673,'Промокоды'!$E$2:$F$8,2,0),"")</f>
        <v/>
      </c>
      <c r="K2673" s="10" t="str">
        <f>IFNA(VLOOKUP($H2673,'Промокоды'!$A$2:$C$115,3,0),"")</f>
        <v/>
      </c>
      <c r="L2673" s="13">
        <f t="shared" si="2"/>
        <v>0</v>
      </c>
      <c r="M2673" s="14">
        <v>4500.0</v>
      </c>
      <c r="N2673" s="14">
        <f t="shared" si="3"/>
        <v>4500</v>
      </c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  <c r="Z2673" s="9"/>
      <c r="AA2673" s="9"/>
      <c r="AB2673" s="9"/>
      <c r="AC2673" s="9"/>
    </row>
    <row r="2674" ht="15.75" customHeight="1">
      <c r="A2674" s="10">
        <v>2673.0</v>
      </c>
      <c r="B2674" s="10" t="s">
        <v>15</v>
      </c>
      <c r="C2674" s="10" t="str">
        <f>VLOOKUP($E2674,'Определяем вид'!$A$2:$B$16,2,0)</f>
        <v>Услуга</v>
      </c>
      <c r="D2674" s="10" t="s">
        <v>16</v>
      </c>
      <c r="E2674" s="10" t="s">
        <v>18</v>
      </c>
      <c r="F2674" s="11">
        <v>45748.0</v>
      </c>
      <c r="G2674" s="12">
        <f t="shared" si="1"/>
        <v>4</v>
      </c>
      <c r="H2674" s="10"/>
      <c r="I2674" s="10" t="str">
        <f>IFNA(VLOOKUP($H2674,'Промокоды'!$A$2:$B$115,2,0),"")</f>
        <v/>
      </c>
      <c r="J2674" s="10" t="str">
        <f>IFNA(VLOOKUP($I2674,'Промокоды'!$E$2:$F$8,2,0),"")</f>
        <v/>
      </c>
      <c r="K2674" s="10" t="str">
        <f>IFNA(VLOOKUP($H2674,'Промокоды'!$A$2:$C$115,3,0),"")</f>
        <v/>
      </c>
      <c r="L2674" s="13">
        <f t="shared" si="2"/>
        <v>0</v>
      </c>
      <c r="M2674" s="14">
        <v>3500.0</v>
      </c>
      <c r="N2674" s="14">
        <f t="shared" si="3"/>
        <v>3500</v>
      </c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  <c r="Z2674" s="9"/>
      <c r="AA2674" s="9"/>
      <c r="AB2674" s="9"/>
      <c r="AC2674" s="9"/>
    </row>
    <row r="2675" ht="15.75" customHeight="1">
      <c r="A2675" s="10">
        <v>2674.0</v>
      </c>
      <c r="B2675" s="10" t="s">
        <v>25</v>
      </c>
      <c r="C2675" s="10" t="str">
        <f>VLOOKUP($E2675,'Определяем вид'!$A$2:$B$16,2,0)</f>
        <v>Товар</v>
      </c>
      <c r="D2675" s="10" t="s">
        <v>16</v>
      </c>
      <c r="E2675" s="10" t="s">
        <v>30</v>
      </c>
      <c r="F2675" s="11">
        <v>45748.0</v>
      </c>
      <c r="G2675" s="12">
        <f t="shared" si="1"/>
        <v>4</v>
      </c>
      <c r="H2675" s="10"/>
      <c r="I2675" s="10" t="str">
        <f>IFNA(VLOOKUP($H2675,'Промокоды'!$A$2:$B$115,2,0),"")</f>
        <v/>
      </c>
      <c r="J2675" s="10" t="str">
        <f>IFNA(VLOOKUP($I2675,'Промокоды'!$E$2:$F$8,2,0),"")</f>
        <v/>
      </c>
      <c r="K2675" s="10" t="str">
        <f>IFNA(VLOOKUP($H2675,'Промокоды'!$A$2:$C$115,3,0),"")</f>
        <v/>
      </c>
      <c r="L2675" s="13">
        <f t="shared" si="2"/>
        <v>0</v>
      </c>
      <c r="M2675" s="14">
        <v>300.0</v>
      </c>
      <c r="N2675" s="14">
        <f t="shared" si="3"/>
        <v>300</v>
      </c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  <c r="Z2675" s="9"/>
      <c r="AA2675" s="9"/>
      <c r="AB2675" s="9"/>
      <c r="AC2675" s="9"/>
    </row>
    <row r="2676" ht="15.75" customHeight="1">
      <c r="A2676" s="10">
        <v>2675.0</v>
      </c>
      <c r="B2676" s="10" t="s">
        <v>15</v>
      </c>
      <c r="C2676" s="10" t="str">
        <f>VLOOKUP($E2676,'Определяем вид'!$A$2:$B$16,2,0)</f>
        <v>Услуга</v>
      </c>
      <c r="D2676" s="10" t="s">
        <v>16</v>
      </c>
      <c r="E2676" s="10" t="s">
        <v>17</v>
      </c>
      <c r="F2676" s="11">
        <v>45748.0</v>
      </c>
      <c r="G2676" s="12">
        <f t="shared" si="1"/>
        <v>4</v>
      </c>
      <c r="H2676" s="10"/>
      <c r="I2676" s="10" t="str">
        <f>IFNA(VLOOKUP($H2676,'Промокоды'!$A$2:$B$115,2,0),"")</f>
        <v/>
      </c>
      <c r="J2676" s="10" t="str">
        <f>IFNA(VLOOKUP($I2676,'Промокоды'!$E$2:$F$8,2,0),"")</f>
        <v/>
      </c>
      <c r="K2676" s="10" t="str">
        <f>IFNA(VLOOKUP($H2676,'Промокоды'!$A$2:$C$115,3,0),"")</f>
        <v/>
      </c>
      <c r="L2676" s="13">
        <f t="shared" si="2"/>
        <v>0</v>
      </c>
      <c r="M2676" s="14">
        <v>4500.0</v>
      </c>
      <c r="N2676" s="14">
        <f t="shared" si="3"/>
        <v>4500</v>
      </c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  <c r="Z2676" s="9"/>
      <c r="AA2676" s="9"/>
      <c r="AB2676" s="9"/>
      <c r="AC2676" s="9"/>
    </row>
    <row r="2677" ht="15.75" customHeight="1">
      <c r="A2677" s="10">
        <v>2676.0</v>
      </c>
      <c r="B2677" s="10" t="s">
        <v>15</v>
      </c>
      <c r="C2677" s="10" t="str">
        <f>VLOOKUP($E2677,'Определяем вид'!$A$2:$B$16,2,0)</f>
        <v>Услуга</v>
      </c>
      <c r="D2677" s="10" t="s">
        <v>16</v>
      </c>
      <c r="E2677" s="10" t="s">
        <v>21</v>
      </c>
      <c r="F2677" s="11">
        <v>45748.0</v>
      </c>
      <c r="G2677" s="12">
        <f t="shared" si="1"/>
        <v>4</v>
      </c>
      <c r="H2677" s="10"/>
      <c r="I2677" s="10" t="str">
        <f>IFNA(VLOOKUP($H2677,'Промокоды'!$A$2:$B$115,2,0),"")</f>
        <v/>
      </c>
      <c r="J2677" s="10" t="str">
        <f>IFNA(VLOOKUP($I2677,'Промокоды'!$E$2:$F$8,2,0),"")</f>
        <v/>
      </c>
      <c r="K2677" s="10" t="str">
        <f>IFNA(VLOOKUP($H2677,'Промокоды'!$A$2:$C$115,3,0),"")</f>
        <v/>
      </c>
      <c r="L2677" s="13">
        <f t="shared" si="2"/>
        <v>0</v>
      </c>
      <c r="M2677" s="14">
        <v>5500.0</v>
      </c>
      <c r="N2677" s="14">
        <f t="shared" si="3"/>
        <v>5500</v>
      </c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  <c r="Z2677" s="9"/>
      <c r="AA2677" s="9"/>
      <c r="AB2677" s="9"/>
      <c r="AC2677" s="9"/>
    </row>
    <row r="2678" ht="15.75" customHeight="1">
      <c r="A2678" s="10">
        <v>2677.0</v>
      </c>
      <c r="B2678" s="10" t="s">
        <v>15</v>
      </c>
      <c r="C2678" s="10" t="str">
        <f>VLOOKUP($E2678,'Определяем вид'!$A$2:$B$16,2,0)</f>
        <v>Услуга</v>
      </c>
      <c r="D2678" s="10" t="s">
        <v>16</v>
      </c>
      <c r="E2678" s="10" t="s">
        <v>21</v>
      </c>
      <c r="F2678" s="11">
        <v>45748.0</v>
      </c>
      <c r="G2678" s="12">
        <f t="shared" si="1"/>
        <v>4</v>
      </c>
      <c r="H2678" s="10"/>
      <c r="I2678" s="10" t="str">
        <f>IFNA(VLOOKUP($H2678,'Промокоды'!$A$2:$B$115,2,0),"")</f>
        <v/>
      </c>
      <c r="J2678" s="10" t="str">
        <f>IFNA(VLOOKUP($I2678,'Промокоды'!$E$2:$F$8,2,0),"")</f>
        <v/>
      </c>
      <c r="K2678" s="10" t="str">
        <f>IFNA(VLOOKUP($H2678,'Промокоды'!$A$2:$C$115,3,0),"")</f>
        <v/>
      </c>
      <c r="L2678" s="13">
        <f t="shared" si="2"/>
        <v>0</v>
      </c>
      <c r="M2678" s="14">
        <v>5500.0</v>
      </c>
      <c r="N2678" s="14">
        <f t="shared" si="3"/>
        <v>5500</v>
      </c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  <c r="Z2678" s="9"/>
      <c r="AA2678" s="9"/>
      <c r="AB2678" s="9"/>
      <c r="AC2678" s="9"/>
    </row>
    <row r="2679" ht="15.75" customHeight="1">
      <c r="A2679" s="10">
        <v>2678.0</v>
      </c>
      <c r="B2679" s="10" t="s">
        <v>15</v>
      </c>
      <c r="C2679" s="10" t="str">
        <f>VLOOKUP($E2679,'Определяем вид'!$A$2:$B$16,2,0)</f>
        <v>Услуга</v>
      </c>
      <c r="D2679" s="10" t="s">
        <v>19</v>
      </c>
      <c r="E2679" s="10" t="s">
        <v>21</v>
      </c>
      <c r="F2679" s="11">
        <v>45748.0</v>
      </c>
      <c r="G2679" s="12">
        <f t="shared" si="1"/>
        <v>4</v>
      </c>
      <c r="H2679" s="10"/>
      <c r="I2679" s="10" t="str">
        <f>IFNA(VLOOKUP($H2679,'Промокоды'!$A$2:$B$115,2,0),"")</f>
        <v/>
      </c>
      <c r="J2679" s="10" t="str">
        <f>IFNA(VLOOKUP($I2679,'Промокоды'!$E$2:$F$8,2,0),"")</f>
        <v/>
      </c>
      <c r="K2679" s="10" t="str">
        <f>IFNA(VLOOKUP($H2679,'Промокоды'!$A$2:$C$115,3,0),"")</f>
        <v/>
      </c>
      <c r="L2679" s="13">
        <f t="shared" si="2"/>
        <v>0</v>
      </c>
      <c r="M2679" s="14">
        <v>5500.0</v>
      </c>
      <c r="N2679" s="14">
        <f t="shared" si="3"/>
        <v>5500</v>
      </c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  <c r="Z2679" s="9"/>
      <c r="AA2679" s="9"/>
      <c r="AB2679" s="9"/>
      <c r="AC2679" s="9"/>
    </row>
    <row r="2680" ht="15.75" customHeight="1">
      <c r="A2680" s="10">
        <v>2679.0</v>
      </c>
      <c r="B2680" s="10" t="s">
        <v>25</v>
      </c>
      <c r="C2680" s="10" t="str">
        <f>VLOOKUP($E2680,'Определяем вид'!$A$2:$B$16,2,0)</f>
        <v>Товар</v>
      </c>
      <c r="D2680" s="10" t="s">
        <v>16</v>
      </c>
      <c r="E2680" s="10" t="s">
        <v>33</v>
      </c>
      <c r="F2680" s="11">
        <v>45748.0</v>
      </c>
      <c r="G2680" s="12">
        <f t="shared" si="1"/>
        <v>4</v>
      </c>
      <c r="H2680" s="10"/>
      <c r="I2680" s="10" t="str">
        <f>IFNA(VLOOKUP($H2680,'Промокоды'!$A$2:$B$115,2,0),"")</f>
        <v/>
      </c>
      <c r="J2680" s="10" t="str">
        <f>IFNA(VLOOKUP($I2680,'Промокоды'!$E$2:$F$8,2,0),"")</f>
        <v/>
      </c>
      <c r="K2680" s="10" t="str">
        <f>IFNA(VLOOKUP($H2680,'Промокоды'!$A$2:$C$115,3,0),"")</f>
        <v/>
      </c>
      <c r="L2680" s="13">
        <f t="shared" si="2"/>
        <v>0</v>
      </c>
      <c r="M2680" s="14">
        <v>1000.0</v>
      </c>
      <c r="N2680" s="14">
        <f t="shared" si="3"/>
        <v>1000</v>
      </c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  <c r="Z2680" s="9"/>
      <c r="AA2680" s="9"/>
      <c r="AB2680" s="9"/>
      <c r="AC2680" s="9"/>
    </row>
    <row r="2681" ht="15.75" customHeight="1">
      <c r="A2681" s="10">
        <v>2680.0</v>
      </c>
      <c r="B2681" s="10" t="s">
        <v>15</v>
      </c>
      <c r="C2681" s="10" t="str">
        <f>VLOOKUP($E2681,'Определяем вид'!$A$2:$B$16,2,0)</f>
        <v>Услуга</v>
      </c>
      <c r="D2681" s="10" t="s">
        <v>16</v>
      </c>
      <c r="E2681" s="10" t="s">
        <v>21</v>
      </c>
      <c r="F2681" s="11">
        <v>45748.0</v>
      </c>
      <c r="G2681" s="12">
        <f t="shared" si="1"/>
        <v>4</v>
      </c>
      <c r="H2681" s="10"/>
      <c r="I2681" s="10" t="str">
        <f>IFNA(VLOOKUP($H2681,'Промокоды'!$A$2:$B$115,2,0),"")</f>
        <v/>
      </c>
      <c r="J2681" s="10" t="str">
        <f>IFNA(VLOOKUP($I2681,'Промокоды'!$E$2:$F$8,2,0),"")</f>
        <v/>
      </c>
      <c r="K2681" s="10" t="str">
        <f>IFNA(VLOOKUP($H2681,'Промокоды'!$A$2:$C$115,3,0),"")</f>
        <v/>
      </c>
      <c r="L2681" s="13">
        <f t="shared" si="2"/>
        <v>0</v>
      </c>
      <c r="M2681" s="14">
        <v>5500.0</v>
      </c>
      <c r="N2681" s="14">
        <f t="shared" si="3"/>
        <v>5500</v>
      </c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  <c r="Z2681" s="9"/>
      <c r="AA2681" s="9"/>
      <c r="AB2681" s="9"/>
      <c r="AC2681" s="9"/>
    </row>
    <row r="2682" ht="15.75" customHeight="1">
      <c r="A2682" s="10">
        <v>2681.0</v>
      </c>
      <c r="B2682" s="10" t="s">
        <v>15</v>
      </c>
      <c r="C2682" s="10" t="str">
        <f>VLOOKUP($E2682,'Определяем вид'!$A$2:$B$16,2,0)</f>
        <v>Услуга</v>
      </c>
      <c r="D2682" s="10" t="s">
        <v>16</v>
      </c>
      <c r="E2682" s="10" t="s">
        <v>17</v>
      </c>
      <c r="F2682" s="11">
        <v>45748.0</v>
      </c>
      <c r="G2682" s="12">
        <f t="shared" si="1"/>
        <v>4</v>
      </c>
      <c r="H2682" s="10"/>
      <c r="I2682" s="10" t="str">
        <f>IFNA(VLOOKUP($H2682,'Промокоды'!$A$2:$B$115,2,0),"")</f>
        <v/>
      </c>
      <c r="J2682" s="10" t="str">
        <f>IFNA(VLOOKUP($I2682,'Промокоды'!$E$2:$F$8,2,0),"")</f>
        <v/>
      </c>
      <c r="K2682" s="10" t="str">
        <f>IFNA(VLOOKUP($H2682,'Промокоды'!$A$2:$C$115,3,0),"")</f>
        <v/>
      </c>
      <c r="L2682" s="13">
        <f t="shared" si="2"/>
        <v>0</v>
      </c>
      <c r="M2682" s="14">
        <v>4500.0</v>
      </c>
      <c r="N2682" s="14">
        <f t="shared" si="3"/>
        <v>4500</v>
      </c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  <c r="Z2682" s="9"/>
      <c r="AA2682" s="9"/>
      <c r="AB2682" s="9"/>
      <c r="AC2682" s="9"/>
    </row>
    <row r="2683" ht="15.75" customHeight="1">
      <c r="A2683" s="10">
        <v>2682.0</v>
      </c>
      <c r="B2683" s="10" t="s">
        <v>15</v>
      </c>
      <c r="C2683" s="10" t="str">
        <f>VLOOKUP($E2683,'Определяем вид'!$A$2:$B$16,2,0)</f>
        <v>Услуга</v>
      </c>
      <c r="D2683" s="10" t="s">
        <v>19</v>
      </c>
      <c r="E2683" s="10" t="s">
        <v>17</v>
      </c>
      <c r="F2683" s="11">
        <v>45748.0</v>
      </c>
      <c r="G2683" s="12">
        <f t="shared" si="1"/>
        <v>4</v>
      </c>
      <c r="H2683" s="10"/>
      <c r="I2683" s="10" t="str">
        <f>IFNA(VLOOKUP($H2683,'Промокоды'!$A$2:$B$115,2,0),"")</f>
        <v/>
      </c>
      <c r="J2683" s="10" t="str">
        <f>IFNA(VLOOKUP($I2683,'Промокоды'!$E$2:$F$8,2,0),"")</f>
        <v/>
      </c>
      <c r="K2683" s="10" t="str">
        <f>IFNA(VLOOKUP($H2683,'Промокоды'!$A$2:$C$115,3,0),"")</f>
        <v/>
      </c>
      <c r="L2683" s="13">
        <f t="shared" si="2"/>
        <v>0</v>
      </c>
      <c r="M2683" s="14">
        <v>4500.0</v>
      </c>
      <c r="N2683" s="14">
        <f t="shared" si="3"/>
        <v>4500</v>
      </c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  <c r="Z2683" s="9"/>
      <c r="AA2683" s="9"/>
      <c r="AB2683" s="9"/>
      <c r="AC2683" s="9"/>
    </row>
    <row r="2684" ht="15.75" customHeight="1">
      <c r="A2684" s="10">
        <v>2683.0</v>
      </c>
      <c r="B2684" s="10" t="s">
        <v>15</v>
      </c>
      <c r="C2684" s="10" t="str">
        <f>VLOOKUP($E2684,'Определяем вид'!$A$2:$B$16,2,0)</f>
        <v>Товар</v>
      </c>
      <c r="D2684" s="10" t="s">
        <v>16</v>
      </c>
      <c r="E2684" s="10" t="s">
        <v>23</v>
      </c>
      <c r="F2684" s="11">
        <v>45748.0</v>
      </c>
      <c r="G2684" s="12">
        <f t="shared" si="1"/>
        <v>4</v>
      </c>
      <c r="H2684" s="10"/>
      <c r="I2684" s="10" t="str">
        <f>IFNA(VLOOKUP($H2684,'Промокоды'!$A$2:$B$115,2,0),"")</f>
        <v/>
      </c>
      <c r="J2684" s="10" t="str">
        <f>IFNA(VLOOKUP($I2684,'Промокоды'!$E$2:$F$8,2,0),"")</f>
        <v/>
      </c>
      <c r="K2684" s="10" t="str">
        <f>IFNA(VLOOKUP($H2684,'Промокоды'!$A$2:$C$115,3,0),"")</f>
        <v/>
      </c>
      <c r="L2684" s="13">
        <f t="shared" si="2"/>
        <v>0</v>
      </c>
      <c r="M2684" s="14">
        <v>1000.0</v>
      </c>
      <c r="N2684" s="14">
        <f t="shared" si="3"/>
        <v>1000</v>
      </c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  <c r="Z2684" s="9"/>
      <c r="AA2684" s="9"/>
      <c r="AB2684" s="9"/>
      <c r="AC2684" s="9"/>
    </row>
    <row r="2685" ht="15.75" customHeight="1">
      <c r="A2685" s="10">
        <v>2684.0</v>
      </c>
      <c r="B2685" s="10" t="s">
        <v>15</v>
      </c>
      <c r="C2685" s="10" t="str">
        <f>VLOOKUP($E2685,'Определяем вид'!$A$2:$B$16,2,0)</f>
        <v>Товар</v>
      </c>
      <c r="D2685" s="10" t="s">
        <v>16</v>
      </c>
      <c r="E2685" s="10" t="s">
        <v>20</v>
      </c>
      <c r="F2685" s="11">
        <v>45748.0</v>
      </c>
      <c r="G2685" s="12">
        <f t="shared" si="1"/>
        <v>4</v>
      </c>
      <c r="H2685" s="10"/>
      <c r="I2685" s="10" t="str">
        <f>IFNA(VLOOKUP($H2685,'Промокоды'!$A$2:$B$115,2,0),"")</f>
        <v/>
      </c>
      <c r="J2685" s="10" t="str">
        <f>IFNA(VLOOKUP($I2685,'Промокоды'!$E$2:$F$8,2,0),"")</f>
        <v/>
      </c>
      <c r="K2685" s="10" t="str">
        <f>IFNA(VLOOKUP($H2685,'Промокоды'!$A$2:$C$115,3,0),"")</f>
        <v/>
      </c>
      <c r="L2685" s="13">
        <f t="shared" si="2"/>
        <v>0</v>
      </c>
      <c r="M2685" s="14">
        <v>500.0</v>
      </c>
      <c r="N2685" s="14">
        <f t="shared" si="3"/>
        <v>500</v>
      </c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  <c r="Z2685" s="9"/>
      <c r="AA2685" s="9"/>
      <c r="AB2685" s="9"/>
      <c r="AC2685" s="9"/>
    </row>
    <row r="2686" ht="15.75" customHeight="1">
      <c r="A2686" s="10">
        <v>2685.0</v>
      </c>
      <c r="B2686" s="10" t="s">
        <v>15</v>
      </c>
      <c r="C2686" s="10" t="str">
        <f>VLOOKUP($E2686,'Определяем вид'!$A$2:$B$16,2,0)</f>
        <v>Услуга</v>
      </c>
      <c r="D2686" s="10" t="s">
        <v>16</v>
      </c>
      <c r="E2686" s="10" t="s">
        <v>21</v>
      </c>
      <c r="F2686" s="11">
        <v>45748.0</v>
      </c>
      <c r="G2686" s="12">
        <f t="shared" si="1"/>
        <v>4</v>
      </c>
      <c r="H2686" s="10"/>
      <c r="I2686" s="10" t="str">
        <f>IFNA(VLOOKUP($H2686,'Промокоды'!$A$2:$B$115,2,0),"")</f>
        <v/>
      </c>
      <c r="J2686" s="10" t="str">
        <f>IFNA(VLOOKUP($I2686,'Промокоды'!$E$2:$F$8,2,0),"")</f>
        <v/>
      </c>
      <c r="K2686" s="10" t="str">
        <f>IFNA(VLOOKUP($H2686,'Промокоды'!$A$2:$C$115,3,0),"")</f>
        <v/>
      </c>
      <c r="L2686" s="13">
        <f t="shared" si="2"/>
        <v>0</v>
      </c>
      <c r="M2686" s="14">
        <v>5500.0</v>
      </c>
      <c r="N2686" s="14">
        <f t="shared" si="3"/>
        <v>5500</v>
      </c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  <c r="Z2686" s="9"/>
      <c r="AA2686" s="9"/>
      <c r="AB2686" s="9"/>
      <c r="AC2686" s="9"/>
    </row>
    <row r="2687" ht="15.75" customHeight="1">
      <c r="A2687" s="10">
        <v>2686.0</v>
      </c>
      <c r="B2687" s="10" t="s">
        <v>15</v>
      </c>
      <c r="C2687" s="10" t="str">
        <f>VLOOKUP($E2687,'Определяем вид'!$A$2:$B$16,2,0)</f>
        <v>Товар</v>
      </c>
      <c r="D2687" s="10" t="s">
        <v>16</v>
      </c>
      <c r="E2687" s="10" t="s">
        <v>28</v>
      </c>
      <c r="F2687" s="11">
        <v>45748.0</v>
      </c>
      <c r="G2687" s="12">
        <f t="shared" si="1"/>
        <v>4</v>
      </c>
      <c r="H2687" s="10"/>
      <c r="I2687" s="10" t="str">
        <f>IFNA(VLOOKUP($H2687,'Промокоды'!$A$2:$B$115,2,0),"")</f>
        <v/>
      </c>
      <c r="J2687" s="10" t="str">
        <f>IFNA(VLOOKUP($I2687,'Промокоды'!$E$2:$F$8,2,0),"")</f>
        <v/>
      </c>
      <c r="K2687" s="10" t="str">
        <f>IFNA(VLOOKUP($H2687,'Промокоды'!$A$2:$C$115,3,0),"")</f>
        <v/>
      </c>
      <c r="L2687" s="13">
        <f t="shared" si="2"/>
        <v>0</v>
      </c>
      <c r="M2687" s="14">
        <v>300.0</v>
      </c>
      <c r="N2687" s="14">
        <f t="shared" si="3"/>
        <v>300</v>
      </c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  <c r="Z2687" s="9"/>
      <c r="AA2687" s="9"/>
      <c r="AB2687" s="9"/>
      <c r="AC2687" s="9"/>
    </row>
    <row r="2688" ht="15.75" customHeight="1">
      <c r="A2688" s="10">
        <v>2687.0</v>
      </c>
      <c r="B2688" s="10" t="s">
        <v>15</v>
      </c>
      <c r="C2688" s="10" t="str">
        <f>VLOOKUP($E2688,'Определяем вид'!$A$2:$B$16,2,0)</f>
        <v>Товар</v>
      </c>
      <c r="D2688" s="10" t="s">
        <v>16</v>
      </c>
      <c r="E2688" s="10" t="s">
        <v>23</v>
      </c>
      <c r="F2688" s="11">
        <v>45748.0</v>
      </c>
      <c r="G2688" s="12">
        <f t="shared" si="1"/>
        <v>4</v>
      </c>
      <c r="H2688" s="10"/>
      <c r="I2688" s="10" t="str">
        <f>IFNA(VLOOKUP($H2688,'Промокоды'!$A$2:$B$115,2,0),"")</f>
        <v/>
      </c>
      <c r="J2688" s="10" t="str">
        <f>IFNA(VLOOKUP($I2688,'Промокоды'!$E$2:$F$8,2,0),"")</f>
        <v/>
      </c>
      <c r="K2688" s="10" t="str">
        <f>IFNA(VLOOKUP($H2688,'Промокоды'!$A$2:$C$115,3,0),"")</f>
        <v/>
      </c>
      <c r="L2688" s="13">
        <f t="shared" si="2"/>
        <v>0</v>
      </c>
      <c r="M2688" s="14">
        <v>1000.0</v>
      </c>
      <c r="N2688" s="14">
        <f t="shared" si="3"/>
        <v>1000</v>
      </c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  <c r="Z2688" s="9"/>
      <c r="AA2688" s="9"/>
      <c r="AB2688" s="9"/>
      <c r="AC2688" s="9"/>
    </row>
    <row r="2689" ht="15.75" customHeight="1">
      <c r="A2689" s="10">
        <v>2688.0</v>
      </c>
      <c r="B2689" s="10" t="s">
        <v>15</v>
      </c>
      <c r="C2689" s="10" t="str">
        <f>VLOOKUP($E2689,'Определяем вид'!$A$2:$B$16,2,0)</f>
        <v>Услуга</v>
      </c>
      <c r="D2689" s="10" t="s">
        <v>16</v>
      </c>
      <c r="E2689" s="10" t="s">
        <v>18</v>
      </c>
      <c r="F2689" s="11">
        <v>45748.0</v>
      </c>
      <c r="G2689" s="12">
        <f t="shared" si="1"/>
        <v>4</v>
      </c>
      <c r="H2689" s="10"/>
      <c r="I2689" s="10" t="str">
        <f>IFNA(VLOOKUP($H2689,'Промокоды'!$A$2:$B$115,2,0),"")</f>
        <v/>
      </c>
      <c r="J2689" s="10" t="str">
        <f>IFNA(VLOOKUP($I2689,'Промокоды'!$E$2:$F$8,2,0),"")</f>
        <v/>
      </c>
      <c r="K2689" s="10" t="str">
        <f>IFNA(VLOOKUP($H2689,'Промокоды'!$A$2:$C$115,3,0),"")</f>
        <v/>
      </c>
      <c r="L2689" s="13">
        <f t="shared" si="2"/>
        <v>0</v>
      </c>
      <c r="M2689" s="14">
        <v>3500.0</v>
      </c>
      <c r="N2689" s="14">
        <f t="shared" si="3"/>
        <v>3500</v>
      </c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  <c r="Z2689" s="9"/>
      <c r="AA2689" s="9"/>
      <c r="AB2689" s="9"/>
      <c r="AC2689" s="9"/>
    </row>
    <row r="2690" ht="15.75" customHeight="1">
      <c r="A2690" s="10">
        <v>2689.0</v>
      </c>
      <c r="B2690" s="10" t="s">
        <v>15</v>
      </c>
      <c r="C2690" s="10" t="str">
        <f>VLOOKUP($E2690,'Определяем вид'!$A$2:$B$16,2,0)</f>
        <v>Товар</v>
      </c>
      <c r="D2690" s="10" t="s">
        <v>16</v>
      </c>
      <c r="E2690" s="10" t="s">
        <v>23</v>
      </c>
      <c r="F2690" s="11">
        <v>45748.0</v>
      </c>
      <c r="G2690" s="12">
        <f t="shared" si="1"/>
        <v>4</v>
      </c>
      <c r="H2690" s="10"/>
      <c r="I2690" s="10" t="str">
        <f>IFNA(VLOOKUP($H2690,'Промокоды'!$A$2:$B$115,2,0),"")</f>
        <v/>
      </c>
      <c r="J2690" s="10" t="str">
        <f>IFNA(VLOOKUP($I2690,'Промокоды'!$E$2:$F$8,2,0),"")</f>
        <v/>
      </c>
      <c r="K2690" s="10" t="str">
        <f>IFNA(VLOOKUP($H2690,'Промокоды'!$A$2:$C$115,3,0),"")</f>
        <v/>
      </c>
      <c r="L2690" s="13">
        <f t="shared" si="2"/>
        <v>0</v>
      </c>
      <c r="M2690" s="14">
        <v>1000.0</v>
      </c>
      <c r="N2690" s="14">
        <f t="shared" si="3"/>
        <v>1000</v>
      </c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  <c r="Z2690" s="9"/>
      <c r="AA2690" s="9"/>
      <c r="AB2690" s="9"/>
      <c r="AC2690" s="9"/>
    </row>
    <row r="2691" ht="15.75" customHeight="1">
      <c r="A2691" s="10">
        <v>2690.0</v>
      </c>
      <c r="B2691" s="10" t="s">
        <v>15</v>
      </c>
      <c r="C2691" s="10" t="str">
        <f>VLOOKUP($E2691,'Определяем вид'!$A$2:$B$16,2,0)</f>
        <v>Услуга</v>
      </c>
      <c r="D2691" s="10" t="s">
        <v>16</v>
      </c>
      <c r="E2691" s="10" t="s">
        <v>21</v>
      </c>
      <c r="F2691" s="11">
        <v>45748.0</v>
      </c>
      <c r="G2691" s="12">
        <f t="shared" si="1"/>
        <v>4</v>
      </c>
      <c r="H2691" s="10"/>
      <c r="I2691" s="10" t="str">
        <f>IFNA(VLOOKUP($H2691,'Промокоды'!$A$2:$B$115,2,0),"")</f>
        <v/>
      </c>
      <c r="J2691" s="10" t="str">
        <f>IFNA(VLOOKUP($I2691,'Промокоды'!$E$2:$F$8,2,0),"")</f>
        <v/>
      </c>
      <c r="K2691" s="10" t="str">
        <f>IFNA(VLOOKUP($H2691,'Промокоды'!$A$2:$C$115,3,0),"")</f>
        <v/>
      </c>
      <c r="L2691" s="13">
        <f t="shared" si="2"/>
        <v>0</v>
      </c>
      <c r="M2691" s="14">
        <v>5500.0</v>
      </c>
      <c r="N2691" s="14">
        <f t="shared" si="3"/>
        <v>5500</v>
      </c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  <c r="Z2691" s="9"/>
      <c r="AA2691" s="9"/>
      <c r="AB2691" s="9"/>
      <c r="AC2691" s="9"/>
    </row>
    <row r="2692" ht="15.75" customHeight="1">
      <c r="A2692" s="10">
        <v>2691.0</v>
      </c>
      <c r="B2692" s="10" t="s">
        <v>15</v>
      </c>
      <c r="C2692" s="10" t="str">
        <f>VLOOKUP($E2692,'Определяем вид'!$A$2:$B$16,2,0)</f>
        <v>Услуга</v>
      </c>
      <c r="D2692" s="10" t="s">
        <v>16</v>
      </c>
      <c r="E2692" s="10" t="s">
        <v>17</v>
      </c>
      <c r="F2692" s="11">
        <v>45748.0</v>
      </c>
      <c r="G2692" s="12">
        <f t="shared" si="1"/>
        <v>4</v>
      </c>
      <c r="H2692" s="10" t="s">
        <v>136</v>
      </c>
      <c r="I2692" s="10">
        <f>IFNA(VLOOKUP($H2692,'Промокоды'!$A$2:$B$115,2,0),"")</f>
        <v>4</v>
      </c>
      <c r="J2692" s="10" t="str">
        <f>IFNA(VLOOKUP($I2692,'Промокоды'!$E$2:$F$8,2,0),"")</f>
        <v>Посты в Telegram</v>
      </c>
      <c r="K2692" s="10">
        <f>IFNA(VLOOKUP($H2692,'Промокоды'!$A$2:$C$115,3,0),"")</f>
        <v>0.5</v>
      </c>
      <c r="L2692" s="13">
        <f t="shared" si="2"/>
        <v>2250</v>
      </c>
      <c r="M2692" s="14">
        <v>4500.0</v>
      </c>
      <c r="N2692" s="14">
        <f t="shared" si="3"/>
        <v>2250</v>
      </c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  <c r="Z2692" s="9"/>
      <c r="AA2692" s="9"/>
      <c r="AB2692" s="9"/>
      <c r="AC2692" s="9"/>
    </row>
    <row r="2693" ht="15.75" customHeight="1">
      <c r="A2693" s="10">
        <v>2692.0</v>
      </c>
      <c r="B2693" s="10" t="s">
        <v>15</v>
      </c>
      <c r="C2693" s="10" t="str">
        <f>VLOOKUP($E2693,'Определяем вид'!$A$2:$B$16,2,0)</f>
        <v>Услуга</v>
      </c>
      <c r="D2693" s="10" t="s">
        <v>19</v>
      </c>
      <c r="E2693" s="10" t="s">
        <v>18</v>
      </c>
      <c r="F2693" s="11">
        <v>45748.0</v>
      </c>
      <c r="G2693" s="12">
        <f t="shared" si="1"/>
        <v>4</v>
      </c>
      <c r="H2693" s="10"/>
      <c r="I2693" s="10" t="str">
        <f>IFNA(VLOOKUP($H2693,'Промокоды'!$A$2:$B$115,2,0),"")</f>
        <v/>
      </c>
      <c r="J2693" s="10" t="str">
        <f>IFNA(VLOOKUP($I2693,'Промокоды'!$E$2:$F$8,2,0),"")</f>
        <v/>
      </c>
      <c r="K2693" s="10" t="str">
        <f>IFNA(VLOOKUP($H2693,'Промокоды'!$A$2:$C$115,3,0),"")</f>
        <v/>
      </c>
      <c r="L2693" s="13">
        <f t="shared" si="2"/>
        <v>0</v>
      </c>
      <c r="M2693" s="14">
        <v>3500.0</v>
      </c>
      <c r="N2693" s="14">
        <f t="shared" si="3"/>
        <v>3500</v>
      </c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  <c r="Z2693" s="9"/>
      <c r="AA2693" s="9"/>
      <c r="AB2693" s="9"/>
      <c r="AC2693" s="9"/>
    </row>
    <row r="2694" ht="15.75" customHeight="1">
      <c r="A2694" s="10">
        <v>2693.0</v>
      </c>
      <c r="B2694" s="10" t="s">
        <v>15</v>
      </c>
      <c r="C2694" s="10" t="str">
        <f>VLOOKUP($E2694,'Определяем вид'!$A$2:$B$16,2,0)</f>
        <v>Услуга</v>
      </c>
      <c r="D2694" s="10" t="s">
        <v>16</v>
      </c>
      <c r="E2694" s="10" t="s">
        <v>18</v>
      </c>
      <c r="F2694" s="11">
        <v>45748.0</v>
      </c>
      <c r="G2694" s="12">
        <f t="shared" si="1"/>
        <v>4</v>
      </c>
      <c r="H2694" s="10"/>
      <c r="I2694" s="10" t="str">
        <f>IFNA(VLOOKUP($H2694,'Промокоды'!$A$2:$B$115,2,0),"")</f>
        <v/>
      </c>
      <c r="J2694" s="10" t="str">
        <f>IFNA(VLOOKUP($I2694,'Промокоды'!$E$2:$F$8,2,0),"")</f>
        <v/>
      </c>
      <c r="K2694" s="10" t="str">
        <f>IFNA(VLOOKUP($H2694,'Промокоды'!$A$2:$C$115,3,0),"")</f>
        <v/>
      </c>
      <c r="L2694" s="13">
        <f t="shared" si="2"/>
        <v>0</v>
      </c>
      <c r="M2694" s="14">
        <v>3500.0</v>
      </c>
      <c r="N2694" s="14">
        <f t="shared" si="3"/>
        <v>3500</v>
      </c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  <c r="Z2694" s="9"/>
      <c r="AA2694" s="9"/>
      <c r="AB2694" s="9"/>
      <c r="AC2694" s="9"/>
    </row>
    <row r="2695" ht="15.75" customHeight="1">
      <c r="A2695" s="10">
        <v>2694.0</v>
      </c>
      <c r="B2695" s="10" t="s">
        <v>15</v>
      </c>
      <c r="C2695" s="10" t="str">
        <f>VLOOKUP($E2695,'Определяем вид'!$A$2:$B$16,2,0)</f>
        <v>Услуга</v>
      </c>
      <c r="D2695" s="10" t="s">
        <v>19</v>
      </c>
      <c r="E2695" s="10" t="s">
        <v>17</v>
      </c>
      <c r="F2695" s="11">
        <v>45748.0</v>
      </c>
      <c r="G2695" s="12">
        <f t="shared" si="1"/>
        <v>4</v>
      </c>
      <c r="H2695" s="10"/>
      <c r="I2695" s="10" t="str">
        <f>IFNA(VLOOKUP($H2695,'Промокоды'!$A$2:$B$115,2,0),"")</f>
        <v/>
      </c>
      <c r="J2695" s="10" t="str">
        <f>IFNA(VLOOKUP($I2695,'Промокоды'!$E$2:$F$8,2,0),"")</f>
        <v/>
      </c>
      <c r="K2695" s="10" t="str">
        <f>IFNA(VLOOKUP($H2695,'Промокоды'!$A$2:$C$115,3,0),"")</f>
        <v/>
      </c>
      <c r="L2695" s="13">
        <f t="shared" si="2"/>
        <v>0</v>
      </c>
      <c r="M2695" s="14">
        <v>4500.0</v>
      </c>
      <c r="N2695" s="14">
        <f t="shared" si="3"/>
        <v>4500</v>
      </c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  <c r="Z2695" s="9"/>
      <c r="AA2695" s="9"/>
      <c r="AB2695" s="9"/>
      <c r="AC2695" s="9"/>
    </row>
    <row r="2696" ht="15.75" customHeight="1">
      <c r="A2696" s="10">
        <v>2695.0</v>
      </c>
      <c r="B2696" s="10" t="s">
        <v>15</v>
      </c>
      <c r="C2696" s="10" t="str">
        <f>VLOOKUP($E2696,'Определяем вид'!$A$2:$B$16,2,0)</f>
        <v>Услуга</v>
      </c>
      <c r="D2696" s="10" t="s">
        <v>19</v>
      </c>
      <c r="E2696" s="10" t="s">
        <v>21</v>
      </c>
      <c r="F2696" s="11">
        <v>45749.0</v>
      </c>
      <c r="G2696" s="12">
        <f t="shared" si="1"/>
        <v>4</v>
      </c>
      <c r="H2696" s="10"/>
      <c r="I2696" s="10" t="str">
        <f>IFNA(VLOOKUP($H2696,'Промокоды'!$A$2:$B$115,2,0),"")</f>
        <v/>
      </c>
      <c r="J2696" s="10" t="str">
        <f>IFNA(VLOOKUP($I2696,'Промокоды'!$E$2:$F$8,2,0),"")</f>
        <v/>
      </c>
      <c r="K2696" s="10" t="str">
        <f>IFNA(VLOOKUP($H2696,'Промокоды'!$A$2:$C$115,3,0),"")</f>
        <v/>
      </c>
      <c r="L2696" s="13">
        <f t="shared" si="2"/>
        <v>0</v>
      </c>
      <c r="M2696" s="14">
        <v>5500.0</v>
      </c>
      <c r="N2696" s="14">
        <f t="shared" si="3"/>
        <v>5500</v>
      </c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  <c r="Z2696" s="9"/>
      <c r="AA2696" s="9"/>
      <c r="AB2696" s="9"/>
      <c r="AC2696" s="9"/>
    </row>
    <row r="2697" ht="15.75" customHeight="1">
      <c r="A2697" s="10">
        <v>2696.0</v>
      </c>
      <c r="B2697" s="10" t="s">
        <v>25</v>
      </c>
      <c r="C2697" s="10" t="str">
        <f>VLOOKUP($E2697,'Определяем вид'!$A$2:$B$16,2,0)</f>
        <v>Товар</v>
      </c>
      <c r="D2697" s="10" t="s">
        <v>16</v>
      </c>
      <c r="E2697" s="10" t="s">
        <v>35</v>
      </c>
      <c r="F2697" s="11">
        <v>45749.0</v>
      </c>
      <c r="G2697" s="12">
        <f t="shared" si="1"/>
        <v>4</v>
      </c>
      <c r="H2697" s="10"/>
      <c r="I2697" s="10" t="str">
        <f>IFNA(VLOOKUP($H2697,'Промокоды'!$A$2:$B$115,2,0),"")</f>
        <v/>
      </c>
      <c r="J2697" s="10" t="str">
        <f>IFNA(VLOOKUP($I2697,'Промокоды'!$E$2:$F$8,2,0),"")</f>
        <v/>
      </c>
      <c r="K2697" s="10" t="str">
        <f>IFNA(VLOOKUP($H2697,'Промокоды'!$A$2:$C$115,3,0),"")</f>
        <v/>
      </c>
      <c r="L2697" s="13">
        <f t="shared" si="2"/>
        <v>0</v>
      </c>
      <c r="M2697" s="14">
        <v>500.0</v>
      </c>
      <c r="N2697" s="14">
        <f t="shared" si="3"/>
        <v>500</v>
      </c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  <c r="Z2697" s="9"/>
      <c r="AA2697" s="9"/>
      <c r="AB2697" s="9"/>
      <c r="AC2697" s="9"/>
    </row>
    <row r="2698" ht="15.75" customHeight="1">
      <c r="A2698" s="10">
        <v>2697.0</v>
      </c>
      <c r="B2698" s="10" t="s">
        <v>15</v>
      </c>
      <c r="C2698" s="10" t="str">
        <f>VLOOKUP($E2698,'Определяем вид'!$A$2:$B$16,2,0)</f>
        <v>Услуга</v>
      </c>
      <c r="D2698" s="10" t="s">
        <v>16</v>
      </c>
      <c r="E2698" s="10" t="s">
        <v>18</v>
      </c>
      <c r="F2698" s="11">
        <v>45749.0</v>
      </c>
      <c r="G2698" s="12">
        <f t="shared" si="1"/>
        <v>4</v>
      </c>
      <c r="H2698" s="10"/>
      <c r="I2698" s="10" t="str">
        <f>IFNA(VLOOKUP($H2698,'Промокоды'!$A$2:$B$115,2,0),"")</f>
        <v/>
      </c>
      <c r="J2698" s="10" t="str">
        <f>IFNA(VLOOKUP($I2698,'Промокоды'!$E$2:$F$8,2,0),"")</f>
        <v/>
      </c>
      <c r="K2698" s="10" t="str">
        <f>IFNA(VLOOKUP($H2698,'Промокоды'!$A$2:$C$115,3,0),"")</f>
        <v/>
      </c>
      <c r="L2698" s="13">
        <f t="shared" si="2"/>
        <v>0</v>
      </c>
      <c r="M2698" s="14">
        <v>3500.0</v>
      </c>
      <c r="N2698" s="14">
        <f t="shared" si="3"/>
        <v>3500</v>
      </c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  <c r="Z2698" s="9"/>
      <c r="AA2698" s="9"/>
      <c r="AB2698" s="9"/>
      <c r="AC2698" s="9"/>
    </row>
    <row r="2699" ht="15.75" customHeight="1">
      <c r="A2699" s="10">
        <v>2698.0</v>
      </c>
      <c r="B2699" s="10" t="s">
        <v>15</v>
      </c>
      <c r="C2699" s="10" t="str">
        <f>VLOOKUP($E2699,'Определяем вид'!$A$2:$B$16,2,0)</f>
        <v>Услуга</v>
      </c>
      <c r="D2699" s="10" t="s">
        <v>16</v>
      </c>
      <c r="E2699" s="10" t="s">
        <v>17</v>
      </c>
      <c r="F2699" s="11">
        <v>45749.0</v>
      </c>
      <c r="G2699" s="12">
        <f t="shared" si="1"/>
        <v>4</v>
      </c>
      <c r="H2699" s="10"/>
      <c r="I2699" s="10" t="str">
        <f>IFNA(VLOOKUP($H2699,'Промокоды'!$A$2:$B$115,2,0),"")</f>
        <v/>
      </c>
      <c r="J2699" s="10" t="str">
        <f>IFNA(VLOOKUP($I2699,'Промокоды'!$E$2:$F$8,2,0),"")</f>
        <v/>
      </c>
      <c r="K2699" s="10" t="str">
        <f>IFNA(VLOOKUP($H2699,'Промокоды'!$A$2:$C$115,3,0),"")</f>
        <v/>
      </c>
      <c r="L2699" s="13">
        <f t="shared" si="2"/>
        <v>0</v>
      </c>
      <c r="M2699" s="14">
        <v>4500.0</v>
      </c>
      <c r="N2699" s="14">
        <f t="shared" si="3"/>
        <v>4500</v>
      </c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  <c r="Z2699" s="9"/>
      <c r="AA2699" s="9"/>
      <c r="AB2699" s="9"/>
      <c r="AC2699" s="9"/>
    </row>
    <row r="2700" ht="15.75" customHeight="1">
      <c r="A2700" s="10">
        <v>2699.0</v>
      </c>
      <c r="B2700" s="10" t="s">
        <v>15</v>
      </c>
      <c r="C2700" s="10" t="str">
        <f>VLOOKUP($E2700,'Определяем вид'!$A$2:$B$16,2,0)</f>
        <v>Услуга</v>
      </c>
      <c r="D2700" s="10" t="s">
        <v>16</v>
      </c>
      <c r="E2700" s="10" t="s">
        <v>17</v>
      </c>
      <c r="F2700" s="11">
        <v>45749.0</v>
      </c>
      <c r="G2700" s="12">
        <f t="shared" si="1"/>
        <v>4</v>
      </c>
      <c r="H2700" s="10"/>
      <c r="I2700" s="10" t="str">
        <f>IFNA(VLOOKUP($H2700,'Промокоды'!$A$2:$B$115,2,0),"")</f>
        <v/>
      </c>
      <c r="J2700" s="10" t="str">
        <f>IFNA(VLOOKUP($I2700,'Промокоды'!$E$2:$F$8,2,0),"")</f>
        <v/>
      </c>
      <c r="K2700" s="10" t="str">
        <f>IFNA(VLOOKUP($H2700,'Промокоды'!$A$2:$C$115,3,0),"")</f>
        <v/>
      </c>
      <c r="L2700" s="13">
        <f t="shared" si="2"/>
        <v>0</v>
      </c>
      <c r="M2700" s="14">
        <v>4500.0</v>
      </c>
      <c r="N2700" s="14">
        <f t="shared" si="3"/>
        <v>4500</v>
      </c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  <c r="Z2700" s="9"/>
      <c r="AA2700" s="9"/>
      <c r="AB2700" s="9"/>
      <c r="AC2700" s="9"/>
    </row>
    <row r="2701" ht="15.75" customHeight="1">
      <c r="A2701" s="10">
        <v>2700.0</v>
      </c>
      <c r="B2701" s="10" t="s">
        <v>25</v>
      </c>
      <c r="C2701" s="10" t="str">
        <f>VLOOKUP($E2701,'Определяем вид'!$A$2:$B$16,2,0)</f>
        <v>Товар</v>
      </c>
      <c r="D2701" s="10" t="s">
        <v>16</v>
      </c>
      <c r="E2701" s="10" t="s">
        <v>33</v>
      </c>
      <c r="F2701" s="11">
        <v>45749.0</v>
      </c>
      <c r="G2701" s="12">
        <f t="shared" si="1"/>
        <v>4</v>
      </c>
      <c r="H2701" s="10"/>
      <c r="I2701" s="10" t="str">
        <f>IFNA(VLOOKUP($H2701,'Промокоды'!$A$2:$B$115,2,0),"")</f>
        <v/>
      </c>
      <c r="J2701" s="10" t="str">
        <f>IFNA(VLOOKUP($I2701,'Промокоды'!$E$2:$F$8,2,0),"")</f>
        <v/>
      </c>
      <c r="K2701" s="10" t="str">
        <f>IFNA(VLOOKUP($H2701,'Промокоды'!$A$2:$C$115,3,0),"")</f>
        <v/>
      </c>
      <c r="L2701" s="13">
        <f t="shared" si="2"/>
        <v>0</v>
      </c>
      <c r="M2701" s="14">
        <v>1000.0</v>
      </c>
      <c r="N2701" s="14">
        <f t="shared" si="3"/>
        <v>1000</v>
      </c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  <c r="Z2701" s="9"/>
      <c r="AA2701" s="9"/>
      <c r="AB2701" s="9"/>
      <c r="AC2701" s="9"/>
    </row>
    <row r="2702" ht="15.75" customHeight="1">
      <c r="A2702" s="10">
        <v>2701.0</v>
      </c>
      <c r="B2702" s="10" t="s">
        <v>15</v>
      </c>
      <c r="C2702" s="10" t="str">
        <f>VLOOKUP($E2702,'Определяем вид'!$A$2:$B$16,2,0)</f>
        <v>Услуга</v>
      </c>
      <c r="D2702" s="10" t="s">
        <v>16</v>
      </c>
      <c r="E2702" s="10" t="s">
        <v>21</v>
      </c>
      <c r="F2702" s="11">
        <v>45749.0</v>
      </c>
      <c r="G2702" s="12">
        <f t="shared" si="1"/>
        <v>4</v>
      </c>
      <c r="H2702" s="10" t="s">
        <v>137</v>
      </c>
      <c r="I2702" s="10">
        <f>IFNA(VLOOKUP($H2702,'Промокоды'!$A$2:$B$115,2,0),"")</f>
        <v>3</v>
      </c>
      <c r="J2702" s="10" t="str">
        <f>IFNA(VLOOKUP($I2702,'Промокоды'!$E$2:$F$8,2,0),"")</f>
        <v>Поисковые запросы в Яндексе</v>
      </c>
      <c r="K2702" s="10">
        <f>IFNA(VLOOKUP($H2702,'Промокоды'!$A$2:$C$115,3,0),"")</f>
        <v>0.05</v>
      </c>
      <c r="L2702" s="13">
        <f t="shared" si="2"/>
        <v>275</v>
      </c>
      <c r="M2702" s="14">
        <v>5500.0</v>
      </c>
      <c r="N2702" s="14">
        <f t="shared" si="3"/>
        <v>5225</v>
      </c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  <c r="Z2702" s="9"/>
      <c r="AA2702" s="9"/>
      <c r="AB2702" s="9"/>
      <c r="AC2702" s="9"/>
    </row>
    <row r="2703" ht="15.75" customHeight="1">
      <c r="A2703" s="10">
        <v>2702.0</v>
      </c>
      <c r="B2703" s="10" t="s">
        <v>15</v>
      </c>
      <c r="C2703" s="10" t="str">
        <f>VLOOKUP($E2703,'Определяем вид'!$A$2:$B$16,2,0)</f>
        <v>Услуга</v>
      </c>
      <c r="D2703" s="10" t="s">
        <v>16</v>
      </c>
      <c r="E2703" s="10" t="s">
        <v>21</v>
      </c>
      <c r="F2703" s="11">
        <v>45749.0</v>
      </c>
      <c r="G2703" s="12">
        <f t="shared" si="1"/>
        <v>4</v>
      </c>
      <c r="H2703" s="10"/>
      <c r="I2703" s="10" t="str">
        <f>IFNA(VLOOKUP($H2703,'Промокоды'!$A$2:$B$115,2,0),"")</f>
        <v/>
      </c>
      <c r="J2703" s="10" t="str">
        <f>IFNA(VLOOKUP($I2703,'Промокоды'!$E$2:$F$8,2,0),"")</f>
        <v/>
      </c>
      <c r="K2703" s="10" t="str">
        <f>IFNA(VLOOKUP($H2703,'Промокоды'!$A$2:$C$115,3,0),"")</f>
        <v/>
      </c>
      <c r="L2703" s="13">
        <f t="shared" si="2"/>
        <v>0</v>
      </c>
      <c r="M2703" s="14">
        <v>5500.0</v>
      </c>
      <c r="N2703" s="14">
        <f t="shared" si="3"/>
        <v>5500</v>
      </c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  <c r="AB2703" s="9"/>
      <c r="AC2703" s="9"/>
    </row>
    <row r="2704" ht="15.75" customHeight="1">
      <c r="A2704" s="10">
        <v>2703.0</v>
      </c>
      <c r="B2704" s="10" t="s">
        <v>15</v>
      </c>
      <c r="C2704" s="10" t="str">
        <f>VLOOKUP($E2704,'Определяем вид'!$A$2:$B$16,2,0)</f>
        <v>Услуга</v>
      </c>
      <c r="D2704" s="10" t="s">
        <v>16</v>
      </c>
      <c r="E2704" s="10" t="s">
        <v>18</v>
      </c>
      <c r="F2704" s="11">
        <v>45749.0</v>
      </c>
      <c r="G2704" s="12">
        <f t="shared" si="1"/>
        <v>4</v>
      </c>
      <c r="H2704" s="10" t="s">
        <v>138</v>
      </c>
      <c r="I2704" s="10">
        <f>IFNA(VLOOKUP($H2704,'Промокоды'!$A$2:$B$115,2,0),"")</f>
        <v>3</v>
      </c>
      <c r="J2704" s="10" t="str">
        <f>IFNA(VLOOKUP($I2704,'Промокоды'!$E$2:$F$8,2,0),"")</f>
        <v>Поисковые запросы в Яндексе</v>
      </c>
      <c r="K2704" s="10">
        <f>IFNA(VLOOKUP($H2704,'Промокоды'!$A$2:$C$115,3,0),"")</f>
        <v>0.05</v>
      </c>
      <c r="L2704" s="13">
        <f t="shared" si="2"/>
        <v>175</v>
      </c>
      <c r="M2704" s="14">
        <v>3500.0</v>
      </c>
      <c r="N2704" s="14">
        <f t="shared" si="3"/>
        <v>3325</v>
      </c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  <c r="AB2704" s="9"/>
      <c r="AC2704" s="9"/>
    </row>
    <row r="2705" ht="15.75" customHeight="1">
      <c r="A2705" s="10">
        <v>2704.0</v>
      </c>
      <c r="B2705" s="10" t="s">
        <v>15</v>
      </c>
      <c r="C2705" s="10" t="str">
        <f>VLOOKUP($E2705,'Определяем вид'!$A$2:$B$16,2,0)</f>
        <v>Услуга</v>
      </c>
      <c r="D2705" s="10" t="s">
        <v>16</v>
      </c>
      <c r="E2705" s="10" t="s">
        <v>18</v>
      </c>
      <c r="F2705" s="11">
        <v>45749.0</v>
      </c>
      <c r="G2705" s="12">
        <f t="shared" si="1"/>
        <v>4</v>
      </c>
      <c r="H2705" s="10"/>
      <c r="I2705" s="10" t="str">
        <f>IFNA(VLOOKUP($H2705,'Промокоды'!$A$2:$B$115,2,0),"")</f>
        <v/>
      </c>
      <c r="J2705" s="10" t="str">
        <f>IFNA(VLOOKUP($I2705,'Промокоды'!$E$2:$F$8,2,0),"")</f>
        <v/>
      </c>
      <c r="K2705" s="10" t="str">
        <f>IFNA(VLOOKUP($H2705,'Промокоды'!$A$2:$C$115,3,0),"")</f>
        <v/>
      </c>
      <c r="L2705" s="13">
        <f t="shared" si="2"/>
        <v>0</v>
      </c>
      <c r="M2705" s="14">
        <v>3500.0</v>
      </c>
      <c r="N2705" s="14">
        <f t="shared" si="3"/>
        <v>3500</v>
      </c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  <c r="Z2705" s="9"/>
      <c r="AA2705" s="9"/>
      <c r="AB2705" s="9"/>
      <c r="AC2705" s="9"/>
    </row>
    <row r="2706" ht="15.75" customHeight="1">
      <c r="A2706" s="10">
        <v>2705.0</v>
      </c>
      <c r="B2706" s="10" t="s">
        <v>15</v>
      </c>
      <c r="C2706" s="10" t="str">
        <f>VLOOKUP($E2706,'Определяем вид'!$A$2:$B$16,2,0)</f>
        <v>Товар</v>
      </c>
      <c r="D2706" s="10" t="s">
        <v>16</v>
      </c>
      <c r="E2706" s="10" t="s">
        <v>20</v>
      </c>
      <c r="F2706" s="11">
        <v>45749.0</v>
      </c>
      <c r="G2706" s="12">
        <f t="shared" si="1"/>
        <v>4</v>
      </c>
      <c r="H2706" s="10"/>
      <c r="I2706" s="10" t="str">
        <f>IFNA(VLOOKUP($H2706,'Промокоды'!$A$2:$B$115,2,0),"")</f>
        <v/>
      </c>
      <c r="J2706" s="10" t="str">
        <f>IFNA(VLOOKUP($I2706,'Промокоды'!$E$2:$F$8,2,0),"")</f>
        <v/>
      </c>
      <c r="K2706" s="10" t="str">
        <f>IFNA(VLOOKUP($H2706,'Промокоды'!$A$2:$C$115,3,0),"")</f>
        <v/>
      </c>
      <c r="L2706" s="13">
        <f t="shared" si="2"/>
        <v>0</v>
      </c>
      <c r="M2706" s="14">
        <v>500.0</v>
      </c>
      <c r="N2706" s="14">
        <f t="shared" si="3"/>
        <v>500</v>
      </c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  <c r="Z2706" s="9"/>
      <c r="AA2706" s="9"/>
      <c r="AB2706" s="9"/>
      <c r="AC2706" s="9"/>
    </row>
    <row r="2707" ht="15.75" customHeight="1">
      <c r="A2707" s="10">
        <v>2706.0</v>
      </c>
      <c r="B2707" s="10" t="s">
        <v>15</v>
      </c>
      <c r="C2707" s="10" t="str">
        <f>VLOOKUP($E2707,'Определяем вид'!$A$2:$B$16,2,0)</f>
        <v>Услуга</v>
      </c>
      <c r="D2707" s="10" t="s">
        <v>19</v>
      </c>
      <c r="E2707" s="10" t="s">
        <v>21</v>
      </c>
      <c r="F2707" s="11">
        <v>45749.0</v>
      </c>
      <c r="G2707" s="12">
        <f t="shared" si="1"/>
        <v>4</v>
      </c>
      <c r="H2707" s="10" t="s">
        <v>139</v>
      </c>
      <c r="I2707" s="10">
        <f>IFNA(VLOOKUP($H2707,'Промокоды'!$A$2:$B$115,2,0),"")</f>
        <v>2</v>
      </c>
      <c r="J2707" s="10" t="str">
        <f>IFNA(VLOOKUP($I2707,'Промокоды'!$E$2:$F$8,2,0),"")</f>
        <v>Поисковые запросы в Гугле</v>
      </c>
      <c r="K2707" s="10">
        <f>IFNA(VLOOKUP($H2707,'Промокоды'!$A$2:$C$115,3,0),"")</f>
        <v>0.1</v>
      </c>
      <c r="L2707" s="13">
        <f t="shared" si="2"/>
        <v>550</v>
      </c>
      <c r="M2707" s="14">
        <v>5500.0</v>
      </c>
      <c r="N2707" s="14">
        <f t="shared" si="3"/>
        <v>4950</v>
      </c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  <c r="Z2707" s="9"/>
      <c r="AA2707" s="9"/>
      <c r="AB2707" s="9"/>
      <c r="AC2707" s="9"/>
    </row>
    <row r="2708" ht="15.75" customHeight="1">
      <c r="A2708" s="10">
        <v>2707.0</v>
      </c>
      <c r="B2708" s="10" t="s">
        <v>15</v>
      </c>
      <c r="C2708" s="10" t="str">
        <f>VLOOKUP($E2708,'Определяем вид'!$A$2:$B$16,2,0)</f>
        <v>Услуга</v>
      </c>
      <c r="D2708" s="10" t="s">
        <v>16</v>
      </c>
      <c r="E2708" s="10" t="s">
        <v>21</v>
      </c>
      <c r="F2708" s="11">
        <v>45749.0</v>
      </c>
      <c r="G2708" s="12">
        <f t="shared" si="1"/>
        <v>4</v>
      </c>
      <c r="H2708" s="10" t="s">
        <v>140</v>
      </c>
      <c r="I2708" s="10">
        <f>IFNA(VLOOKUP($H2708,'Промокоды'!$A$2:$B$115,2,0),"")</f>
        <v>7</v>
      </c>
      <c r="J2708" s="10" t="str">
        <f>IFNA(VLOOKUP($I2708,'Промокоды'!$E$2:$F$8,2,0),"")</f>
        <v>Сторис в VK</v>
      </c>
      <c r="K2708" s="10">
        <f>IFNA(VLOOKUP($H2708,'Промокоды'!$A$2:$C$115,3,0),"")</f>
        <v>0.15</v>
      </c>
      <c r="L2708" s="13">
        <f t="shared" si="2"/>
        <v>825</v>
      </c>
      <c r="M2708" s="14">
        <v>5500.0</v>
      </c>
      <c r="N2708" s="14">
        <f t="shared" si="3"/>
        <v>4675</v>
      </c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  <c r="Z2708" s="9"/>
      <c r="AA2708" s="9"/>
      <c r="AB2708" s="9"/>
      <c r="AC2708" s="9"/>
    </row>
    <row r="2709" ht="15.75" customHeight="1">
      <c r="A2709" s="10">
        <v>2708.0</v>
      </c>
      <c r="B2709" s="10" t="s">
        <v>15</v>
      </c>
      <c r="C2709" s="10" t="str">
        <f>VLOOKUP($E2709,'Определяем вид'!$A$2:$B$16,2,0)</f>
        <v>Услуга</v>
      </c>
      <c r="D2709" s="10" t="s">
        <v>16</v>
      </c>
      <c r="E2709" s="10" t="s">
        <v>18</v>
      </c>
      <c r="F2709" s="11">
        <v>45749.0</v>
      </c>
      <c r="G2709" s="12">
        <f t="shared" si="1"/>
        <v>4</v>
      </c>
      <c r="H2709" s="10"/>
      <c r="I2709" s="10" t="str">
        <f>IFNA(VLOOKUP($H2709,'Промокоды'!$A$2:$B$115,2,0),"")</f>
        <v/>
      </c>
      <c r="J2709" s="10" t="str">
        <f>IFNA(VLOOKUP($I2709,'Промокоды'!$E$2:$F$8,2,0),"")</f>
        <v/>
      </c>
      <c r="K2709" s="10" t="str">
        <f>IFNA(VLOOKUP($H2709,'Промокоды'!$A$2:$C$115,3,0),"")</f>
        <v/>
      </c>
      <c r="L2709" s="13">
        <f t="shared" si="2"/>
        <v>0</v>
      </c>
      <c r="M2709" s="14">
        <v>3500.0</v>
      </c>
      <c r="N2709" s="14">
        <f t="shared" si="3"/>
        <v>3500</v>
      </c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  <c r="Z2709" s="9"/>
      <c r="AA2709" s="9"/>
      <c r="AB2709" s="9"/>
      <c r="AC2709" s="9"/>
    </row>
    <row r="2710" ht="15.75" customHeight="1">
      <c r="A2710" s="10">
        <v>2709.0</v>
      </c>
      <c r="B2710" s="10" t="s">
        <v>15</v>
      </c>
      <c r="C2710" s="10" t="str">
        <f>VLOOKUP($E2710,'Определяем вид'!$A$2:$B$16,2,0)</f>
        <v>Услуга</v>
      </c>
      <c r="D2710" s="10" t="s">
        <v>16</v>
      </c>
      <c r="E2710" s="10" t="s">
        <v>21</v>
      </c>
      <c r="F2710" s="11">
        <v>45749.0</v>
      </c>
      <c r="G2710" s="12">
        <f t="shared" si="1"/>
        <v>4</v>
      </c>
      <c r="H2710" s="10"/>
      <c r="I2710" s="10" t="str">
        <f>IFNA(VLOOKUP($H2710,'Промокоды'!$A$2:$B$115,2,0),"")</f>
        <v/>
      </c>
      <c r="J2710" s="10" t="str">
        <f>IFNA(VLOOKUP($I2710,'Промокоды'!$E$2:$F$8,2,0),"")</f>
        <v/>
      </c>
      <c r="K2710" s="10" t="str">
        <f>IFNA(VLOOKUP($H2710,'Промокоды'!$A$2:$C$115,3,0),"")</f>
        <v/>
      </c>
      <c r="L2710" s="13">
        <f t="shared" si="2"/>
        <v>0</v>
      </c>
      <c r="M2710" s="14">
        <v>5500.0</v>
      </c>
      <c r="N2710" s="14">
        <f t="shared" si="3"/>
        <v>5500</v>
      </c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  <c r="Z2710" s="9"/>
      <c r="AA2710" s="9"/>
      <c r="AB2710" s="9"/>
      <c r="AC2710" s="9"/>
    </row>
    <row r="2711" ht="15.75" customHeight="1">
      <c r="A2711" s="10">
        <v>2710.0</v>
      </c>
      <c r="B2711" s="10" t="s">
        <v>15</v>
      </c>
      <c r="C2711" s="10" t="str">
        <f>VLOOKUP($E2711,'Определяем вид'!$A$2:$B$16,2,0)</f>
        <v>Товар</v>
      </c>
      <c r="D2711" s="10" t="s">
        <v>16</v>
      </c>
      <c r="E2711" s="10" t="s">
        <v>20</v>
      </c>
      <c r="F2711" s="11">
        <v>45749.0</v>
      </c>
      <c r="G2711" s="12">
        <f t="shared" si="1"/>
        <v>4</v>
      </c>
      <c r="H2711" s="10"/>
      <c r="I2711" s="10" t="str">
        <f>IFNA(VLOOKUP($H2711,'Промокоды'!$A$2:$B$115,2,0),"")</f>
        <v/>
      </c>
      <c r="J2711" s="10" t="str">
        <f>IFNA(VLOOKUP($I2711,'Промокоды'!$E$2:$F$8,2,0),"")</f>
        <v/>
      </c>
      <c r="K2711" s="10" t="str">
        <f>IFNA(VLOOKUP($H2711,'Промокоды'!$A$2:$C$115,3,0),"")</f>
        <v/>
      </c>
      <c r="L2711" s="13">
        <f t="shared" si="2"/>
        <v>0</v>
      </c>
      <c r="M2711" s="14">
        <v>500.0</v>
      </c>
      <c r="N2711" s="14">
        <f t="shared" si="3"/>
        <v>500</v>
      </c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  <c r="Z2711" s="9"/>
      <c r="AA2711" s="9"/>
      <c r="AB2711" s="9"/>
      <c r="AC2711" s="9"/>
    </row>
    <row r="2712" ht="15.75" customHeight="1">
      <c r="A2712" s="10">
        <v>2711.0</v>
      </c>
      <c r="B2712" s="10" t="s">
        <v>15</v>
      </c>
      <c r="C2712" s="10" t="str">
        <f>VLOOKUP($E2712,'Определяем вид'!$A$2:$B$16,2,0)</f>
        <v>Услуга</v>
      </c>
      <c r="D2712" s="10" t="s">
        <v>16</v>
      </c>
      <c r="E2712" s="10" t="s">
        <v>17</v>
      </c>
      <c r="F2712" s="11">
        <v>45749.0</v>
      </c>
      <c r="G2712" s="12">
        <f t="shared" si="1"/>
        <v>4</v>
      </c>
      <c r="H2712" s="10"/>
      <c r="I2712" s="10" t="str">
        <f>IFNA(VLOOKUP($H2712,'Промокоды'!$A$2:$B$115,2,0),"")</f>
        <v/>
      </c>
      <c r="J2712" s="10" t="str">
        <f>IFNA(VLOOKUP($I2712,'Промокоды'!$E$2:$F$8,2,0),"")</f>
        <v/>
      </c>
      <c r="K2712" s="10" t="str">
        <f>IFNA(VLOOKUP($H2712,'Промокоды'!$A$2:$C$115,3,0),"")</f>
        <v/>
      </c>
      <c r="L2712" s="13">
        <f t="shared" si="2"/>
        <v>0</v>
      </c>
      <c r="M2712" s="14">
        <v>4500.0</v>
      </c>
      <c r="N2712" s="14">
        <f t="shared" si="3"/>
        <v>4500</v>
      </c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  <c r="Z2712" s="9"/>
      <c r="AA2712" s="9"/>
      <c r="AB2712" s="9"/>
      <c r="AC2712" s="9"/>
    </row>
    <row r="2713" ht="15.75" customHeight="1">
      <c r="A2713" s="10">
        <v>2712.0</v>
      </c>
      <c r="B2713" s="10" t="s">
        <v>15</v>
      </c>
      <c r="C2713" s="10" t="str">
        <f>VLOOKUP($E2713,'Определяем вид'!$A$2:$B$16,2,0)</f>
        <v>Услуга</v>
      </c>
      <c r="D2713" s="10" t="s">
        <v>16</v>
      </c>
      <c r="E2713" s="10" t="s">
        <v>21</v>
      </c>
      <c r="F2713" s="11">
        <v>45749.0</v>
      </c>
      <c r="G2713" s="12">
        <f t="shared" si="1"/>
        <v>4</v>
      </c>
      <c r="H2713" s="10" t="s">
        <v>141</v>
      </c>
      <c r="I2713" s="10">
        <f>IFNA(VLOOKUP($H2713,'Промокоды'!$A$2:$B$115,2,0),"")</f>
        <v>2</v>
      </c>
      <c r="J2713" s="10" t="str">
        <f>IFNA(VLOOKUP($I2713,'Промокоды'!$E$2:$F$8,2,0),"")</f>
        <v>Поисковые запросы в Гугле</v>
      </c>
      <c r="K2713" s="10">
        <f>IFNA(VLOOKUP($H2713,'Промокоды'!$A$2:$C$115,3,0),"")</f>
        <v>0.1</v>
      </c>
      <c r="L2713" s="13">
        <f t="shared" si="2"/>
        <v>550</v>
      </c>
      <c r="M2713" s="14">
        <v>5500.0</v>
      </c>
      <c r="N2713" s="14">
        <f t="shared" si="3"/>
        <v>4950</v>
      </c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  <c r="Z2713" s="9"/>
      <c r="AA2713" s="9"/>
      <c r="AB2713" s="9"/>
      <c r="AC2713" s="9"/>
    </row>
    <row r="2714" ht="15.75" customHeight="1">
      <c r="A2714" s="10">
        <v>2713.0</v>
      </c>
      <c r="B2714" s="10" t="s">
        <v>15</v>
      </c>
      <c r="C2714" s="10" t="str">
        <f>VLOOKUP($E2714,'Определяем вид'!$A$2:$B$16,2,0)</f>
        <v>Услуга</v>
      </c>
      <c r="D2714" s="10" t="s">
        <v>16</v>
      </c>
      <c r="E2714" s="10" t="s">
        <v>18</v>
      </c>
      <c r="F2714" s="11">
        <v>45749.0</v>
      </c>
      <c r="G2714" s="12">
        <f t="shared" si="1"/>
        <v>4</v>
      </c>
      <c r="H2714" s="10"/>
      <c r="I2714" s="10" t="str">
        <f>IFNA(VLOOKUP($H2714,'Промокоды'!$A$2:$B$115,2,0),"")</f>
        <v/>
      </c>
      <c r="J2714" s="10" t="str">
        <f>IFNA(VLOOKUP($I2714,'Промокоды'!$E$2:$F$8,2,0),"")</f>
        <v/>
      </c>
      <c r="K2714" s="10" t="str">
        <f>IFNA(VLOOKUP($H2714,'Промокоды'!$A$2:$C$115,3,0),"")</f>
        <v/>
      </c>
      <c r="L2714" s="13">
        <f t="shared" si="2"/>
        <v>0</v>
      </c>
      <c r="M2714" s="14">
        <v>3500.0</v>
      </c>
      <c r="N2714" s="14">
        <f t="shared" si="3"/>
        <v>3500</v>
      </c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  <c r="Z2714" s="9"/>
      <c r="AA2714" s="9"/>
      <c r="AB2714" s="9"/>
      <c r="AC2714" s="9"/>
    </row>
    <row r="2715" ht="15.75" customHeight="1">
      <c r="A2715" s="10">
        <v>2714.0</v>
      </c>
      <c r="B2715" s="10" t="s">
        <v>15</v>
      </c>
      <c r="C2715" s="10" t="str">
        <f>VLOOKUP($E2715,'Определяем вид'!$A$2:$B$16,2,0)</f>
        <v>Услуга</v>
      </c>
      <c r="D2715" s="10" t="s">
        <v>19</v>
      </c>
      <c r="E2715" s="10" t="s">
        <v>18</v>
      </c>
      <c r="F2715" s="11">
        <v>45749.0</v>
      </c>
      <c r="G2715" s="12">
        <f t="shared" si="1"/>
        <v>4</v>
      </c>
      <c r="H2715" s="10"/>
      <c r="I2715" s="10" t="str">
        <f>IFNA(VLOOKUP($H2715,'Промокоды'!$A$2:$B$115,2,0),"")</f>
        <v/>
      </c>
      <c r="J2715" s="10" t="str">
        <f>IFNA(VLOOKUP($I2715,'Промокоды'!$E$2:$F$8,2,0),"")</f>
        <v/>
      </c>
      <c r="K2715" s="10" t="str">
        <f>IFNA(VLOOKUP($H2715,'Промокоды'!$A$2:$C$115,3,0),"")</f>
        <v/>
      </c>
      <c r="L2715" s="13">
        <f t="shared" si="2"/>
        <v>0</v>
      </c>
      <c r="M2715" s="14">
        <v>3500.0</v>
      </c>
      <c r="N2715" s="14">
        <f t="shared" si="3"/>
        <v>3500</v>
      </c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  <c r="Z2715" s="9"/>
      <c r="AA2715" s="9"/>
      <c r="AB2715" s="9"/>
      <c r="AC2715" s="9"/>
    </row>
    <row r="2716" ht="15.75" customHeight="1">
      <c r="A2716" s="10">
        <v>2715.0</v>
      </c>
      <c r="B2716" s="10" t="s">
        <v>15</v>
      </c>
      <c r="C2716" s="10" t="str">
        <f>VLOOKUP($E2716,'Определяем вид'!$A$2:$B$16,2,0)</f>
        <v>Услуга</v>
      </c>
      <c r="D2716" s="10" t="s">
        <v>16</v>
      </c>
      <c r="E2716" s="10" t="s">
        <v>17</v>
      </c>
      <c r="F2716" s="11">
        <v>45749.0</v>
      </c>
      <c r="G2716" s="12">
        <f t="shared" si="1"/>
        <v>4</v>
      </c>
      <c r="H2716" s="10"/>
      <c r="I2716" s="10" t="str">
        <f>IFNA(VLOOKUP($H2716,'Промокоды'!$A$2:$B$115,2,0),"")</f>
        <v/>
      </c>
      <c r="J2716" s="10" t="str">
        <f>IFNA(VLOOKUP($I2716,'Промокоды'!$E$2:$F$8,2,0),"")</f>
        <v/>
      </c>
      <c r="K2716" s="10" t="str">
        <f>IFNA(VLOOKUP($H2716,'Промокоды'!$A$2:$C$115,3,0),"")</f>
        <v/>
      </c>
      <c r="L2716" s="13">
        <f t="shared" si="2"/>
        <v>0</v>
      </c>
      <c r="M2716" s="14">
        <v>4500.0</v>
      </c>
      <c r="N2716" s="14">
        <f t="shared" si="3"/>
        <v>4500</v>
      </c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  <c r="Z2716" s="9"/>
      <c r="AA2716" s="9"/>
      <c r="AB2716" s="9"/>
      <c r="AC2716" s="9"/>
    </row>
    <row r="2717" ht="15.75" customHeight="1">
      <c r="A2717" s="10">
        <v>2716.0</v>
      </c>
      <c r="B2717" s="10" t="s">
        <v>15</v>
      </c>
      <c r="C2717" s="10" t="str">
        <f>VLOOKUP($E2717,'Определяем вид'!$A$2:$B$16,2,0)</f>
        <v>Услуга</v>
      </c>
      <c r="D2717" s="10" t="s">
        <v>16</v>
      </c>
      <c r="E2717" s="10" t="s">
        <v>18</v>
      </c>
      <c r="F2717" s="11">
        <v>45749.0</v>
      </c>
      <c r="G2717" s="12">
        <f t="shared" si="1"/>
        <v>4</v>
      </c>
      <c r="H2717" s="10"/>
      <c r="I2717" s="10" t="str">
        <f>IFNA(VLOOKUP($H2717,'Промокоды'!$A$2:$B$115,2,0),"")</f>
        <v/>
      </c>
      <c r="J2717" s="10" t="str">
        <f>IFNA(VLOOKUP($I2717,'Промокоды'!$E$2:$F$8,2,0),"")</f>
        <v/>
      </c>
      <c r="K2717" s="10" t="str">
        <f>IFNA(VLOOKUP($H2717,'Промокоды'!$A$2:$C$115,3,0),"")</f>
        <v/>
      </c>
      <c r="L2717" s="13">
        <f t="shared" si="2"/>
        <v>0</v>
      </c>
      <c r="M2717" s="14">
        <v>3500.0</v>
      </c>
      <c r="N2717" s="14">
        <f t="shared" si="3"/>
        <v>3500</v>
      </c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  <c r="Z2717" s="9"/>
      <c r="AA2717" s="9"/>
      <c r="AB2717" s="9"/>
      <c r="AC2717" s="9"/>
    </row>
    <row r="2718" ht="15.75" customHeight="1">
      <c r="A2718" s="10">
        <v>2717.0</v>
      </c>
      <c r="B2718" s="10" t="s">
        <v>15</v>
      </c>
      <c r="C2718" s="10" t="str">
        <f>VLOOKUP($E2718,'Определяем вид'!$A$2:$B$16,2,0)</f>
        <v>Услуга</v>
      </c>
      <c r="D2718" s="10" t="s">
        <v>16</v>
      </c>
      <c r="E2718" s="10" t="s">
        <v>18</v>
      </c>
      <c r="F2718" s="11">
        <v>45749.0</v>
      </c>
      <c r="G2718" s="12">
        <f t="shared" si="1"/>
        <v>4</v>
      </c>
      <c r="H2718" s="10"/>
      <c r="I2718" s="10" t="str">
        <f>IFNA(VLOOKUP($H2718,'Промокоды'!$A$2:$B$115,2,0),"")</f>
        <v/>
      </c>
      <c r="J2718" s="10" t="str">
        <f>IFNA(VLOOKUP($I2718,'Промокоды'!$E$2:$F$8,2,0),"")</f>
        <v/>
      </c>
      <c r="K2718" s="10" t="str">
        <f>IFNA(VLOOKUP($H2718,'Промокоды'!$A$2:$C$115,3,0),"")</f>
        <v/>
      </c>
      <c r="L2718" s="13">
        <f t="shared" si="2"/>
        <v>0</v>
      </c>
      <c r="M2718" s="14">
        <v>3500.0</v>
      </c>
      <c r="N2718" s="14">
        <f t="shared" si="3"/>
        <v>3500</v>
      </c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  <c r="Z2718" s="9"/>
      <c r="AA2718" s="9"/>
      <c r="AB2718" s="9"/>
      <c r="AC2718" s="9"/>
    </row>
    <row r="2719" ht="15.75" customHeight="1">
      <c r="A2719" s="10">
        <v>2718.0</v>
      </c>
      <c r="B2719" s="10" t="s">
        <v>25</v>
      </c>
      <c r="C2719" s="10" t="str">
        <f>VLOOKUP($E2719,'Определяем вид'!$A$2:$B$16,2,0)</f>
        <v>Товар</v>
      </c>
      <c r="D2719" s="10" t="s">
        <v>16</v>
      </c>
      <c r="E2719" s="10" t="s">
        <v>30</v>
      </c>
      <c r="F2719" s="11">
        <v>45749.0</v>
      </c>
      <c r="G2719" s="12">
        <f t="shared" si="1"/>
        <v>4</v>
      </c>
      <c r="H2719" s="10"/>
      <c r="I2719" s="10" t="str">
        <f>IFNA(VLOOKUP($H2719,'Промокоды'!$A$2:$B$115,2,0),"")</f>
        <v/>
      </c>
      <c r="J2719" s="10" t="str">
        <f>IFNA(VLOOKUP($I2719,'Промокоды'!$E$2:$F$8,2,0),"")</f>
        <v/>
      </c>
      <c r="K2719" s="10" t="str">
        <f>IFNA(VLOOKUP($H2719,'Промокоды'!$A$2:$C$115,3,0),"")</f>
        <v/>
      </c>
      <c r="L2719" s="13">
        <f t="shared" si="2"/>
        <v>0</v>
      </c>
      <c r="M2719" s="14">
        <v>300.0</v>
      </c>
      <c r="N2719" s="14">
        <f t="shared" si="3"/>
        <v>300</v>
      </c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  <c r="Z2719" s="9"/>
      <c r="AA2719" s="9"/>
      <c r="AB2719" s="9"/>
      <c r="AC2719" s="9"/>
    </row>
    <row r="2720" ht="15.75" customHeight="1">
      <c r="A2720" s="10">
        <v>2719.0</v>
      </c>
      <c r="B2720" s="10" t="s">
        <v>15</v>
      </c>
      <c r="C2720" s="10" t="str">
        <f>VLOOKUP($E2720,'Определяем вид'!$A$2:$B$16,2,0)</f>
        <v>Услуга</v>
      </c>
      <c r="D2720" s="10" t="s">
        <v>16</v>
      </c>
      <c r="E2720" s="10" t="s">
        <v>18</v>
      </c>
      <c r="F2720" s="11">
        <v>45749.0</v>
      </c>
      <c r="G2720" s="12">
        <f t="shared" si="1"/>
        <v>4</v>
      </c>
      <c r="H2720" s="10"/>
      <c r="I2720" s="10" t="str">
        <f>IFNA(VLOOKUP($H2720,'Промокоды'!$A$2:$B$115,2,0),"")</f>
        <v/>
      </c>
      <c r="J2720" s="10" t="str">
        <f>IFNA(VLOOKUP($I2720,'Промокоды'!$E$2:$F$8,2,0),"")</f>
        <v/>
      </c>
      <c r="K2720" s="10" t="str">
        <f>IFNA(VLOOKUP($H2720,'Промокоды'!$A$2:$C$115,3,0),"")</f>
        <v/>
      </c>
      <c r="L2720" s="13">
        <f t="shared" si="2"/>
        <v>0</v>
      </c>
      <c r="M2720" s="14">
        <v>3500.0</v>
      </c>
      <c r="N2720" s="14">
        <f t="shared" si="3"/>
        <v>3500</v>
      </c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  <c r="Z2720" s="9"/>
      <c r="AA2720" s="9"/>
      <c r="AB2720" s="9"/>
      <c r="AC2720" s="9"/>
    </row>
    <row r="2721" ht="15.75" customHeight="1">
      <c r="A2721" s="10">
        <v>2720.0</v>
      </c>
      <c r="B2721" s="10" t="s">
        <v>15</v>
      </c>
      <c r="C2721" s="10" t="str">
        <f>VLOOKUP($E2721,'Определяем вид'!$A$2:$B$16,2,0)</f>
        <v>Услуга</v>
      </c>
      <c r="D2721" s="10" t="s">
        <v>16</v>
      </c>
      <c r="E2721" s="10" t="s">
        <v>18</v>
      </c>
      <c r="F2721" s="11">
        <v>45749.0</v>
      </c>
      <c r="G2721" s="12">
        <f t="shared" si="1"/>
        <v>4</v>
      </c>
      <c r="H2721" s="10" t="s">
        <v>142</v>
      </c>
      <c r="I2721" s="10">
        <f>IFNA(VLOOKUP($H2721,'Промокоды'!$A$2:$B$115,2,0),"")</f>
        <v>1</v>
      </c>
      <c r="J2721" s="10" t="str">
        <f>IFNA(VLOOKUP($I2721,'Промокоды'!$E$2:$F$8,2,0),"")</f>
        <v>Обещаем скидки</v>
      </c>
      <c r="K2721" s="10">
        <f>IFNA(VLOOKUP($H2721,'Промокоды'!$A$2:$C$115,3,0),"")</f>
        <v>0.1</v>
      </c>
      <c r="L2721" s="13">
        <f t="shared" si="2"/>
        <v>350</v>
      </c>
      <c r="M2721" s="14">
        <v>3500.0</v>
      </c>
      <c r="N2721" s="14">
        <f t="shared" si="3"/>
        <v>3150</v>
      </c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  <c r="Z2721" s="9"/>
      <c r="AA2721" s="9"/>
      <c r="AB2721" s="9"/>
      <c r="AC2721" s="9"/>
    </row>
    <row r="2722" ht="15.75" customHeight="1">
      <c r="A2722" s="10">
        <v>2721.0</v>
      </c>
      <c r="B2722" s="10" t="s">
        <v>15</v>
      </c>
      <c r="C2722" s="10" t="str">
        <f>VLOOKUP($E2722,'Определяем вид'!$A$2:$B$16,2,0)</f>
        <v>Услуга</v>
      </c>
      <c r="D2722" s="10" t="s">
        <v>16</v>
      </c>
      <c r="E2722" s="10" t="s">
        <v>18</v>
      </c>
      <c r="F2722" s="11">
        <v>45750.0</v>
      </c>
      <c r="G2722" s="12">
        <f t="shared" si="1"/>
        <v>4</v>
      </c>
      <c r="H2722" s="10"/>
      <c r="I2722" s="10" t="str">
        <f>IFNA(VLOOKUP($H2722,'Промокоды'!$A$2:$B$115,2,0),"")</f>
        <v/>
      </c>
      <c r="J2722" s="10" t="str">
        <f>IFNA(VLOOKUP($I2722,'Промокоды'!$E$2:$F$8,2,0),"")</f>
        <v/>
      </c>
      <c r="K2722" s="10" t="str">
        <f>IFNA(VLOOKUP($H2722,'Промокоды'!$A$2:$C$115,3,0),"")</f>
        <v/>
      </c>
      <c r="L2722" s="13">
        <f t="shared" si="2"/>
        <v>0</v>
      </c>
      <c r="M2722" s="14">
        <v>3500.0</v>
      </c>
      <c r="N2722" s="14">
        <f t="shared" si="3"/>
        <v>3500</v>
      </c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  <c r="Z2722" s="9"/>
      <c r="AA2722" s="9"/>
      <c r="AB2722" s="9"/>
      <c r="AC2722" s="9"/>
    </row>
    <row r="2723" ht="15.75" customHeight="1">
      <c r="A2723" s="10">
        <v>2722.0</v>
      </c>
      <c r="B2723" s="10" t="s">
        <v>15</v>
      </c>
      <c r="C2723" s="10" t="str">
        <f>VLOOKUP($E2723,'Определяем вид'!$A$2:$B$16,2,0)</f>
        <v>Товар</v>
      </c>
      <c r="D2723" s="10" t="s">
        <v>16</v>
      </c>
      <c r="E2723" s="10" t="s">
        <v>28</v>
      </c>
      <c r="F2723" s="11">
        <v>45750.0</v>
      </c>
      <c r="G2723" s="12">
        <f t="shared" si="1"/>
        <v>4</v>
      </c>
      <c r="H2723" s="10"/>
      <c r="I2723" s="10" t="str">
        <f>IFNA(VLOOKUP($H2723,'Промокоды'!$A$2:$B$115,2,0),"")</f>
        <v/>
      </c>
      <c r="J2723" s="10" t="str">
        <f>IFNA(VLOOKUP($I2723,'Промокоды'!$E$2:$F$8,2,0),"")</f>
        <v/>
      </c>
      <c r="K2723" s="10" t="str">
        <f>IFNA(VLOOKUP($H2723,'Промокоды'!$A$2:$C$115,3,0),"")</f>
        <v/>
      </c>
      <c r="L2723" s="13">
        <f t="shared" si="2"/>
        <v>0</v>
      </c>
      <c r="M2723" s="14">
        <v>300.0</v>
      </c>
      <c r="N2723" s="14">
        <f t="shared" si="3"/>
        <v>300</v>
      </c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  <c r="Z2723" s="9"/>
      <c r="AA2723" s="9"/>
      <c r="AB2723" s="9"/>
      <c r="AC2723" s="9"/>
    </row>
    <row r="2724" ht="15.75" customHeight="1">
      <c r="A2724" s="10">
        <v>2723.0</v>
      </c>
      <c r="B2724" s="10" t="s">
        <v>15</v>
      </c>
      <c r="C2724" s="10" t="str">
        <f>VLOOKUP($E2724,'Определяем вид'!$A$2:$B$16,2,0)</f>
        <v>Услуга</v>
      </c>
      <c r="D2724" s="10" t="s">
        <v>16</v>
      </c>
      <c r="E2724" s="10" t="s">
        <v>21</v>
      </c>
      <c r="F2724" s="11">
        <v>45750.0</v>
      </c>
      <c r="G2724" s="12">
        <f t="shared" si="1"/>
        <v>4</v>
      </c>
      <c r="H2724" s="10"/>
      <c r="I2724" s="10" t="str">
        <f>IFNA(VLOOKUP($H2724,'Промокоды'!$A$2:$B$115,2,0),"")</f>
        <v/>
      </c>
      <c r="J2724" s="10" t="str">
        <f>IFNA(VLOOKUP($I2724,'Промокоды'!$E$2:$F$8,2,0),"")</f>
        <v/>
      </c>
      <c r="K2724" s="10" t="str">
        <f>IFNA(VLOOKUP($H2724,'Промокоды'!$A$2:$C$115,3,0),"")</f>
        <v/>
      </c>
      <c r="L2724" s="13">
        <f t="shared" si="2"/>
        <v>0</v>
      </c>
      <c r="M2724" s="14">
        <v>5500.0</v>
      </c>
      <c r="N2724" s="14">
        <f t="shared" si="3"/>
        <v>5500</v>
      </c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  <c r="Z2724" s="9"/>
      <c r="AA2724" s="9"/>
      <c r="AB2724" s="9"/>
      <c r="AC2724" s="9"/>
    </row>
    <row r="2725" ht="15.75" customHeight="1">
      <c r="A2725" s="10">
        <v>2724.0</v>
      </c>
      <c r="B2725" s="10" t="s">
        <v>15</v>
      </c>
      <c r="C2725" s="10" t="str">
        <f>VLOOKUP($E2725,'Определяем вид'!$A$2:$B$16,2,0)</f>
        <v>Услуга</v>
      </c>
      <c r="D2725" s="10" t="s">
        <v>16</v>
      </c>
      <c r="E2725" s="10" t="s">
        <v>21</v>
      </c>
      <c r="F2725" s="11">
        <v>45750.0</v>
      </c>
      <c r="G2725" s="12">
        <f t="shared" si="1"/>
        <v>4</v>
      </c>
      <c r="H2725" s="10"/>
      <c r="I2725" s="10" t="str">
        <f>IFNA(VLOOKUP($H2725,'Промокоды'!$A$2:$B$115,2,0),"")</f>
        <v/>
      </c>
      <c r="J2725" s="10" t="str">
        <f>IFNA(VLOOKUP($I2725,'Промокоды'!$E$2:$F$8,2,0),"")</f>
        <v/>
      </c>
      <c r="K2725" s="10" t="str">
        <f>IFNA(VLOOKUP($H2725,'Промокоды'!$A$2:$C$115,3,0),"")</f>
        <v/>
      </c>
      <c r="L2725" s="13">
        <f t="shared" si="2"/>
        <v>0</v>
      </c>
      <c r="M2725" s="14">
        <v>5500.0</v>
      </c>
      <c r="N2725" s="14">
        <f t="shared" si="3"/>
        <v>5500</v>
      </c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  <c r="Z2725" s="9"/>
      <c r="AA2725" s="9"/>
      <c r="AB2725" s="9"/>
      <c r="AC2725" s="9"/>
    </row>
    <row r="2726" ht="15.75" customHeight="1">
      <c r="A2726" s="10">
        <v>2725.0</v>
      </c>
      <c r="B2726" s="10" t="s">
        <v>25</v>
      </c>
      <c r="C2726" s="10" t="str">
        <f>VLOOKUP($E2726,'Определяем вид'!$A$2:$B$16,2,0)</f>
        <v>Товар</v>
      </c>
      <c r="D2726" s="10" t="s">
        <v>16</v>
      </c>
      <c r="E2726" s="10" t="s">
        <v>33</v>
      </c>
      <c r="F2726" s="11">
        <v>45750.0</v>
      </c>
      <c r="G2726" s="12">
        <f t="shared" si="1"/>
        <v>4</v>
      </c>
      <c r="H2726" s="10"/>
      <c r="I2726" s="10" t="str">
        <f>IFNA(VLOOKUP($H2726,'Промокоды'!$A$2:$B$115,2,0),"")</f>
        <v/>
      </c>
      <c r="J2726" s="10" t="str">
        <f>IFNA(VLOOKUP($I2726,'Промокоды'!$E$2:$F$8,2,0),"")</f>
        <v/>
      </c>
      <c r="K2726" s="10" t="str">
        <f>IFNA(VLOOKUP($H2726,'Промокоды'!$A$2:$C$115,3,0),"")</f>
        <v/>
      </c>
      <c r="L2726" s="13">
        <f t="shared" si="2"/>
        <v>0</v>
      </c>
      <c r="M2726" s="14">
        <v>1000.0</v>
      </c>
      <c r="N2726" s="14">
        <f t="shared" si="3"/>
        <v>1000</v>
      </c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  <c r="Z2726" s="9"/>
      <c r="AA2726" s="9"/>
      <c r="AB2726" s="9"/>
      <c r="AC2726" s="9"/>
    </row>
    <row r="2727" ht="15.75" customHeight="1">
      <c r="A2727" s="10">
        <v>2726.0</v>
      </c>
      <c r="B2727" s="10" t="s">
        <v>15</v>
      </c>
      <c r="C2727" s="10" t="str">
        <f>VLOOKUP($E2727,'Определяем вид'!$A$2:$B$16,2,0)</f>
        <v>Услуга</v>
      </c>
      <c r="D2727" s="10" t="s">
        <v>16</v>
      </c>
      <c r="E2727" s="10" t="s">
        <v>18</v>
      </c>
      <c r="F2727" s="11">
        <v>45750.0</v>
      </c>
      <c r="G2727" s="12">
        <f t="shared" si="1"/>
        <v>4</v>
      </c>
      <c r="H2727" s="10"/>
      <c r="I2727" s="10" t="str">
        <f>IFNA(VLOOKUP($H2727,'Промокоды'!$A$2:$B$115,2,0),"")</f>
        <v/>
      </c>
      <c r="J2727" s="10" t="str">
        <f>IFNA(VLOOKUP($I2727,'Промокоды'!$E$2:$F$8,2,0),"")</f>
        <v/>
      </c>
      <c r="K2727" s="10" t="str">
        <f>IFNA(VLOOKUP($H2727,'Промокоды'!$A$2:$C$115,3,0),"")</f>
        <v/>
      </c>
      <c r="L2727" s="13">
        <f t="shared" si="2"/>
        <v>0</v>
      </c>
      <c r="M2727" s="14">
        <v>3500.0</v>
      </c>
      <c r="N2727" s="14">
        <f t="shared" si="3"/>
        <v>3500</v>
      </c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  <c r="Z2727" s="9"/>
      <c r="AA2727" s="9"/>
      <c r="AB2727" s="9"/>
      <c r="AC2727" s="9"/>
    </row>
    <row r="2728" ht="15.75" customHeight="1">
      <c r="A2728" s="10">
        <v>2727.0</v>
      </c>
      <c r="B2728" s="10" t="s">
        <v>15</v>
      </c>
      <c r="C2728" s="10" t="str">
        <f>VLOOKUP($E2728,'Определяем вид'!$A$2:$B$16,2,0)</f>
        <v>Товар</v>
      </c>
      <c r="D2728" s="10" t="s">
        <v>16</v>
      </c>
      <c r="E2728" s="10" t="s">
        <v>28</v>
      </c>
      <c r="F2728" s="11">
        <v>45750.0</v>
      </c>
      <c r="G2728" s="12">
        <f t="shared" si="1"/>
        <v>4</v>
      </c>
      <c r="H2728" s="10"/>
      <c r="I2728" s="10" t="str">
        <f>IFNA(VLOOKUP($H2728,'Промокоды'!$A$2:$B$115,2,0),"")</f>
        <v/>
      </c>
      <c r="J2728" s="10" t="str">
        <f>IFNA(VLOOKUP($I2728,'Промокоды'!$E$2:$F$8,2,0),"")</f>
        <v/>
      </c>
      <c r="K2728" s="10" t="str">
        <f>IFNA(VLOOKUP($H2728,'Промокоды'!$A$2:$C$115,3,0),"")</f>
        <v/>
      </c>
      <c r="L2728" s="13">
        <f t="shared" si="2"/>
        <v>0</v>
      </c>
      <c r="M2728" s="14">
        <v>300.0</v>
      </c>
      <c r="N2728" s="14">
        <f t="shared" si="3"/>
        <v>300</v>
      </c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  <c r="Z2728" s="9"/>
      <c r="AA2728" s="9"/>
      <c r="AB2728" s="9"/>
      <c r="AC2728" s="9"/>
    </row>
    <row r="2729" ht="15.75" customHeight="1">
      <c r="A2729" s="10">
        <v>2728.0</v>
      </c>
      <c r="B2729" s="10" t="s">
        <v>25</v>
      </c>
      <c r="C2729" s="10" t="str">
        <f>VLOOKUP($E2729,'Определяем вид'!$A$2:$B$16,2,0)</f>
        <v>Товар</v>
      </c>
      <c r="D2729" s="10" t="s">
        <v>16</v>
      </c>
      <c r="E2729" s="10" t="s">
        <v>33</v>
      </c>
      <c r="F2729" s="11">
        <v>45750.0</v>
      </c>
      <c r="G2729" s="12">
        <f t="shared" si="1"/>
        <v>4</v>
      </c>
      <c r="H2729" s="10"/>
      <c r="I2729" s="10" t="str">
        <f>IFNA(VLOOKUP($H2729,'Промокоды'!$A$2:$B$115,2,0),"")</f>
        <v/>
      </c>
      <c r="J2729" s="10" t="str">
        <f>IFNA(VLOOKUP($I2729,'Промокоды'!$E$2:$F$8,2,0),"")</f>
        <v/>
      </c>
      <c r="K2729" s="10" t="str">
        <f>IFNA(VLOOKUP($H2729,'Промокоды'!$A$2:$C$115,3,0),"")</f>
        <v/>
      </c>
      <c r="L2729" s="13">
        <f t="shared" si="2"/>
        <v>0</v>
      </c>
      <c r="M2729" s="14">
        <v>1000.0</v>
      </c>
      <c r="N2729" s="14">
        <f t="shared" si="3"/>
        <v>1000</v>
      </c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  <c r="Z2729" s="9"/>
      <c r="AA2729" s="9"/>
      <c r="AB2729" s="9"/>
      <c r="AC2729" s="9"/>
    </row>
    <row r="2730" ht="15.75" customHeight="1">
      <c r="A2730" s="10">
        <v>2729.0</v>
      </c>
      <c r="B2730" s="10" t="s">
        <v>15</v>
      </c>
      <c r="C2730" s="10" t="str">
        <f>VLOOKUP($E2730,'Определяем вид'!$A$2:$B$16,2,0)</f>
        <v>Услуга</v>
      </c>
      <c r="D2730" s="10" t="s">
        <v>16</v>
      </c>
      <c r="E2730" s="10" t="s">
        <v>17</v>
      </c>
      <c r="F2730" s="11">
        <v>45750.0</v>
      </c>
      <c r="G2730" s="12">
        <f t="shared" si="1"/>
        <v>4</v>
      </c>
      <c r="H2730" s="10" t="s">
        <v>143</v>
      </c>
      <c r="I2730" s="10">
        <f>IFNA(VLOOKUP($H2730,'Промокоды'!$A$2:$B$115,2,0),"")</f>
        <v>2</v>
      </c>
      <c r="J2730" s="10" t="str">
        <f>IFNA(VLOOKUP($I2730,'Промокоды'!$E$2:$F$8,2,0),"")</f>
        <v>Поисковые запросы в Гугле</v>
      </c>
      <c r="K2730" s="10">
        <f>IFNA(VLOOKUP($H2730,'Промокоды'!$A$2:$C$115,3,0),"")</f>
        <v>0.1</v>
      </c>
      <c r="L2730" s="13">
        <f t="shared" si="2"/>
        <v>450</v>
      </c>
      <c r="M2730" s="14">
        <v>4500.0</v>
      </c>
      <c r="N2730" s="14">
        <f t="shared" si="3"/>
        <v>4050</v>
      </c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  <c r="Z2730" s="9"/>
      <c r="AA2730" s="9"/>
      <c r="AB2730" s="9"/>
      <c r="AC2730" s="9"/>
    </row>
    <row r="2731" ht="15.75" customHeight="1">
      <c r="A2731" s="10">
        <v>2730.0</v>
      </c>
      <c r="B2731" s="10" t="s">
        <v>15</v>
      </c>
      <c r="C2731" s="10" t="str">
        <f>VLOOKUP($E2731,'Определяем вид'!$A$2:$B$16,2,0)</f>
        <v>Услуга</v>
      </c>
      <c r="D2731" s="10" t="s">
        <v>16</v>
      </c>
      <c r="E2731" s="10" t="s">
        <v>17</v>
      </c>
      <c r="F2731" s="11">
        <v>45750.0</v>
      </c>
      <c r="G2731" s="12">
        <f t="shared" si="1"/>
        <v>4</v>
      </c>
      <c r="H2731" s="10" t="s">
        <v>144</v>
      </c>
      <c r="I2731" s="10">
        <f>IFNA(VLOOKUP($H2731,'Промокоды'!$A$2:$B$115,2,0),"")</f>
        <v>5</v>
      </c>
      <c r="J2731" s="10" t="str">
        <f>IFNA(VLOOKUP($I2731,'Промокоды'!$E$2:$F$8,2,0),"")</f>
        <v>Посты в VK</v>
      </c>
      <c r="K2731" s="10">
        <f>IFNA(VLOOKUP($H2731,'Промокоды'!$A$2:$C$115,3,0),"")</f>
        <v>0.15</v>
      </c>
      <c r="L2731" s="13">
        <f t="shared" si="2"/>
        <v>675</v>
      </c>
      <c r="M2731" s="14">
        <v>4500.0</v>
      </c>
      <c r="N2731" s="14">
        <f t="shared" si="3"/>
        <v>3825</v>
      </c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  <c r="Z2731" s="9"/>
      <c r="AA2731" s="9"/>
      <c r="AB2731" s="9"/>
      <c r="AC2731" s="9"/>
    </row>
    <row r="2732" ht="15.75" customHeight="1">
      <c r="A2732" s="10">
        <v>2731.0</v>
      </c>
      <c r="B2732" s="10" t="s">
        <v>15</v>
      </c>
      <c r="C2732" s="10" t="str">
        <f>VLOOKUP($E2732,'Определяем вид'!$A$2:$B$16,2,0)</f>
        <v>Услуга</v>
      </c>
      <c r="D2732" s="10" t="s">
        <v>16</v>
      </c>
      <c r="E2732" s="10" t="s">
        <v>17</v>
      </c>
      <c r="F2732" s="11">
        <v>45750.0</v>
      </c>
      <c r="G2732" s="12">
        <f t="shared" si="1"/>
        <v>4</v>
      </c>
      <c r="H2732" s="10"/>
      <c r="I2732" s="10" t="str">
        <f>IFNA(VLOOKUP($H2732,'Промокоды'!$A$2:$B$115,2,0),"")</f>
        <v/>
      </c>
      <c r="J2732" s="10" t="str">
        <f>IFNA(VLOOKUP($I2732,'Промокоды'!$E$2:$F$8,2,0),"")</f>
        <v/>
      </c>
      <c r="K2732" s="10" t="str">
        <f>IFNA(VLOOKUP($H2732,'Промокоды'!$A$2:$C$115,3,0),"")</f>
        <v/>
      </c>
      <c r="L2732" s="13">
        <f t="shared" si="2"/>
        <v>0</v>
      </c>
      <c r="M2732" s="14">
        <v>4500.0</v>
      </c>
      <c r="N2732" s="14">
        <f t="shared" si="3"/>
        <v>4500</v>
      </c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  <c r="Z2732" s="9"/>
      <c r="AA2732" s="9"/>
      <c r="AB2732" s="9"/>
      <c r="AC2732" s="9"/>
    </row>
    <row r="2733" ht="15.75" customHeight="1">
      <c r="A2733" s="10">
        <v>2732.0</v>
      </c>
      <c r="B2733" s="10" t="s">
        <v>15</v>
      </c>
      <c r="C2733" s="10" t="str">
        <f>VLOOKUP($E2733,'Определяем вид'!$A$2:$B$16,2,0)</f>
        <v>Услуга</v>
      </c>
      <c r="D2733" s="10" t="s">
        <v>16</v>
      </c>
      <c r="E2733" s="10" t="s">
        <v>21</v>
      </c>
      <c r="F2733" s="11">
        <v>45750.0</v>
      </c>
      <c r="G2733" s="12">
        <f t="shared" si="1"/>
        <v>4</v>
      </c>
      <c r="H2733" s="10"/>
      <c r="I2733" s="10" t="str">
        <f>IFNA(VLOOKUP($H2733,'Промокоды'!$A$2:$B$115,2,0),"")</f>
        <v/>
      </c>
      <c r="J2733" s="10" t="str">
        <f>IFNA(VLOOKUP($I2733,'Промокоды'!$E$2:$F$8,2,0),"")</f>
        <v/>
      </c>
      <c r="K2733" s="10" t="str">
        <f>IFNA(VLOOKUP($H2733,'Промокоды'!$A$2:$C$115,3,0),"")</f>
        <v/>
      </c>
      <c r="L2733" s="13">
        <f t="shared" si="2"/>
        <v>0</v>
      </c>
      <c r="M2733" s="14">
        <v>5500.0</v>
      </c>
      <c r="N2733" s="14">
        <f t="shared" si="3"/>
        <v>5500</v>
      </c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  <c r="Z2733" s="9"/>
      <c r="AA2733" s="9"/>
      <c r="AB2733" s="9"/>
      <c r="AC2733" s="9"/>
    </row>
    <row r="2734" ht="15.75" customHeight="1">
      <c r="A2734" s="10">
        <v>2733.0</v>
      </c>
      <c r="B2734" s="10" t="s">
        <v>15</v>
      </c>
      <c r="C2734" s="10" t="str">
        <f>VLOOKUP($E2734,'Определяем вид'!$A$2:$B$16,2,0)</f>
        <v>Услуга</v>
      </c>
      <c r="D2734" s="10" t="s">
        <v>16</v>
      </c>
      <c r="E2734" s="10" t="s">
        <v>21</v>
      </c>
      <c r="F2734" s="11">
        <v>45750.0</v>
      </c>
      <c r="G2734" s="12">
        <f t="shared" si="1"/>
        <v>4</v>
      </c>
      <c r="H2734" s="10" t="s">
        <v>145</v>
      </c>
      <c r="I2734" s="10">
        <f>IFNA(VLOOKUP($H2734,'Промокоды'!$A$2:$B$115,2,0),"")</f>
        <v>4</v>
      </c>
      <c r="J2734" s="10" t="str">
        <f>IFNA(VLOOKUP($I2734,'Промокоды'!$E$2:$F$8,2,0),"")</f>
        <v>Посты в Telegram</v>
      </c>
      <c r="K2734" s="10">
        <f>IFNA(VLOOKUP($H2734,'Промокоды'!$A$2:$C$115,3,0),"")</f>
        <v>0.5</v>
      </c>
      <c r="L2734" s="13">
        <f t="shared" si="2"/>
        <v>2750</v>
      </c>
      <c r="M2734" s="14">
        <v>5500.0</v>
      </c>
      <c r="N2734" s="14">
        <f t="shared" si="3"/>
        <v>2750</v>
      </c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  <c r="Z2734" s="9"/>
      <c r="AA2734" s="9"/>
      <c r="AB2734" s="9"/>
      <c r="AC2734" s="9"/>
    </row>
    <row r="2735" ht="15.75" customHeight="1">
      <c r="A2735" s="10">
        <v>2734.0</v>
      </c>
      <c r="B2735" s="10" t="s">
        <v>15</v>
      </c>
      <c r="C2735" s="10" t="str">
        <f>VLOOKUP($E2735,'Определяем вид'!$A$2:$B$16,2,0)</f>
        <v>Услуга</v>
      </c>
      <c r="D2735" s="10" t="s">
        <v>16</v>
      </c>
      <c r="E2735" s="10" t="s">
        <v>18</v>
      </c>
      <c r="F2735" s="11">
        <v>45750.0</v>
      </c>
      <c r="G2735" s="12">
        <f t="shared" si="1"/>
        <v>4</v>
      </c>
      <c r="H2735" s="10"/>
      <c r="I2735" s="10" t="str">
        <f>IFNA(VLOOKUP($H2735,'Промокоды'!$A$2:$B$115,2,0),"")</f>
        <v/>
      </c>
      <c r="J2735" s="10" t="str">
        <f>IFNA(VLOOKUP($I2735,'Промокоды'!$E$2:$F$8,2,0),"")</f>
        <v/>
      </c>
      <c r="K2735" s="10" t="str">
        <f>IFNA(VLOOKUP($H2735,'Промокоды'!$A$2:$C$115,3,0),"")</f>
        <v/>
      </c>
      <c r="L2735" s="13">
        <f t="shared" si="2"/>
        <v>0</v>
      </c>
      <c r="M2735" s="14">
        <v>3500.0</v>
      </c>
      <c r="N2735" s="14">
        <f t="shared" si="3"/>
        <v>3500</v>
      </c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  <c r="Z2735" s="9"/>
      <c r="AA2735" s="9"/>
      <c r="AB2735" s="9"/>
      <c r="AC2735" s="9"/>
    </row>
    <row r="2736" ht="15.75" customHeight="1">
      <c r="A2736" s="10">
        <v>2735.0</v>
      </c>
      <c r="B2736" s="10" t="s">
        <v>15</v>
      </c>
      <c r="C2736" s="10" t="str">
        <f>VLOOKUP($E2736,'Определяем вид'!$A$2:$B$16,2,0)</f>
        <v>Услуга</v>
      </c>
      <c r="D2736" s="10" t="s">
        <v>16</v>
      </c>
      <c r="E2736" s="10" t="s">
        <v>21</v>
      </c>
      <c r="F2736" s="11">
        <v>45750.0</v>
      </c>
      <c r="G2736" s="12">
        <f t="shared" si="1"/>
        <v>4</v>
      </c>
      <c r="H2736" s="10"/>
      <c r="I2736" s="10" t="str">
        <f>IFNA(VLOOKUP($H2736,'Промокоды'!$A$2:$B$115,2,0),"")</f>
        <v/>
      </c>
      <c r="J2736" s="10" t="str">
        <f>IFNA(VLOOKUP($I2736,'Промокоды'!$E$2:$F$8,2,0),"")</f>
        <v/>
      </c>
      <c r="K2736" s="10" t="str">
        <f>IFNA(VLOOKUP($H2736,'Промокоды'!$A$2:$C$115,3,0),"")</f>
        <v/>
      </c>
      <c r="L2736" s="13">
        <f t="shared" si="2"/>
        <v>0</v>
      </c>
      <c r="M2736" s="14">
        <v>5500.0</v>
      </c>
      <c r="N2736" s="14">
        <f t="shared" si="3"/>
        <v>5500</v>
      </c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  <c r="Z2736" s="9"/>
      <c r="AA2736" s="9"/>
      <c r="AB2736" s="9"/>
      <c r="AC2736" s="9"/>
    </row>
    <row r="2737" ht="15.75" customHeight="1">
      <c r="A2737" s="10">
        <v>2736.0</v>
      </c>
      <c r="B2737" s="10" t="s">
        <v>25</v>
      </c>
      <c r="C2737" s="10" t="str">
        <f>VLOOKUP($E2737,'Определяем вид'!$A$2:$B$16,2,0)</f>
        <v>Товар</v>
      </c>
      <c r="D2737" s="10" t="s">
        <v>16</v>
      </c>
      <c r="E2737" s="10" t="s">
        <v>35</v>
      </c>
      <c r="F2737" s="11">
        <v>45750.0</v>
      </c>
      <c r="G2737" s="12">
        <f t="shared" si="1"/>
        <v>4</v>
      </c>
      <c r="H2737" s="10"/>
      <c r="I2737" s="10" t="str">
        <f>IFNA(VLOOKUP($H2737,'Промокоды'!$A$2:$B$115,2,0),"")</f>
        <v/>
      </c>
      <c r="J2737" s="10" t="str">
        <f>IFNA(VLOOKUP($I2737,'Промокоды'!$E$2:$F$8,2,0),"")</f>
        <v/>
      </c>
      <c r="K2737" s="10" t="str">
        <f>IFNA(VLOOKUP($H2737,'Промокоды'!$A$2:$C$115,3,0),"")</f>
        <v/>
      </c>
      <c r="L2737" s="13">
        <f t="shared" si="2"/>
        <v>0</v>
      </c>
      <c r="M2737" s="14">
        <v>500.0</v>
      </c>
      <c r="N2737" s="14">
        <f t="shared" si="3"/>
        <v>500</v>
      </c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  <c r="Z2737" s="9"/>
      <c r="AA2737" s="9"/>
      <c r="AB2737" s="9"/>
      <c r="AC2737" s="9"/>
    </row>
    <row r="2738" ht="15.75" customHeight="1">
      <c r="A2738" s="10">
        <v>2737.0</v>
      </c>
      <c r="B2738" s="10" t="s">
        <v>15</v>
      </c>
      <c r="C2738" s="10" t="str">
        <f>VLOOKUP($E2738,'Определяем вид'!$A$2:$B$16,2,0)</f>
        <v>Товар</v>
      </c>
      <c r="D2738" s="10" t="s">
        <v>16</v>
      </c>
      <c r="E2738" s="10" t="s">
        <v>23</v>
      </c>
      <c r="F2738" s="11">
        <v>45750.0</v>
      </c>
      <c r="G2738" s="12">
        <f t="shared" si="1"/>
        <v>4</v>
      </c>
      <c r="H2738" s="10"/>
      <c r="I2738" s="10" t="str">
        <f>IFNA(VLOOKUP($H2738,'Промокоды'!$A$2:$B$115,2,0),"")</f>
        <v/>
      </c>
      <c r="J2738" s="10" t="str">
        <f>IFNA(VLOOKUP($I2738,'Промокоды'!$E$2:$F$8,2,0),"")</f>
        <v/>
      </c>
      <c r="K2738" s="10" t="str">
        <f>IFNA(VLOOKUP($H2738,'Промокоды'!$A$2:$C$115,3,0),"")</f>
        <v/>
      </c>
      <c r="L2738" s="13">
        <f t="shared" si="2"/>
        <v>0</v>
      </c>
      <c r="M2738" s="14">
        <v>1000.0</v>
      </c>
      <c r="N2738" s="14">
        <f t="shared" si="3"/>
        <v>1000</v>
      </c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  <c r="Z2738" s="9"/>
      <c r="AA2738" s="9"/>
      <c r="AB2738" s="9"/>
      <c r="AC2738" s="9"/>
    </row>
    <row r="2739" ht="15.75" customHeight="1">
      <c r="A2739" s="10">
        <v>2738.0</v>
      </c>
      <c r="B2739" s="10" t="s">
        <v>15</v>
      </c>
      <c r="C2739" s="10" t="str">
        <f>VLOOKUP($E2739,'Определяем вид'!$A$2:$B$16,2,0)</f>
        <v>Товар</v>
      </c>
      <c r="D2739" s="10" t="s">
        <v>16</v>
      </c>
      <c r="E2739" s="10" t="s">
        <v>23</v>
      </c>
      <c r="F2739" s="11">
        <v>45750.0</v>
      </c>
      <c r="G2739" s="12">
        <f t="shared" si="1"/>
        <v>4</v>
      </c>
      <c r="H2739" s="10"/>
      <c r="I2739" s="10" t="str">
        <f>IFNA(VLOOKUP($H2739,'Промокоды'!$A$2:$B$115,2,0),"")</f>
        <v/>
      </c>
      <c r="J2739" s="10" t="str">
        <f>IFNA(VLOOKUP($I2739,'Промокоды'!$E$2:$F$8,2,0),"")</f>
        <v/>
      </c>
      <c r="K2739" s="10" t="str">
        <f>IFNA(VLOOKUP($H2739,'Промокоды'!$A$2:$C$115,3,0),"")</f>
        <v/>
      </c>
      <c r="L2739" s="13">
        <f t="shared" si="2"/>
        <v>0</v>
      </c>
      <c r="M2739" s="14">
        <v>1000.0</v>
      </c>
      <c r="N2739" s="14">
        <f t="shared" si="3"/>
        <v>1000</v>
      </c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  <c r="Z2739" s="9"/>
      <c r="AA2739" s="9"/>
      <c r="AB2739" s="9"/>
      <c r="AC2739" s="9"/>
    </row>
    <row r="2740" ht="15.75" customHeight="1">
      <c r="A2740" s="10">
        <v>2739.0</v>
      </c>
      <c r="B2740" s="10" t="s">
        <v>15</v>
      </c>
      <c r="C2740" s="10" t="str">
        <f>VLOOKUP($E2740,'Определяем вид'!$A$2:$B$16,2,0)</f>
        <v>Услуга</v>
      </c>
      <c r="D2740" s="10" t="s">
        <v>16</v>
      </c>
      <c r="E2740" s="10" t="s">
        <v>18</v>
      </c>
      <c r="F2740" s="11">
        <v>45750.0</v>
      </c>
      <c r="G2740" s="12">
        <f t="shared" si="1"/>
        <v>4</v>
      </c>
      <c r="H2740" s="10"/>
      <c r="I2740" s="10" t="str">
        <f>IFNA(VLOOKUP($H2740,'Промокоды'!$A$2:$B$115,2,0),"")</f>
        <v/>
      </c>
      <c r="J2740" s="10" t="str">
        <f>IFNA(VLOOKUP($I2740,'Промокоды'!$E$2:$F$8,2,0),"")</f>
        <v/>
      </c>
      <c r="K2740" s="10" t="str">
        <f>IFNA(VLOOKUP($H2740,'Промокоды'!$A$2:$C$115,3,0),"")</f>
        <v/>
      </c>
      <c r="L2740" s="13">
        <f t="shared" si="2"/>
        <v>0</v>
      </c>
      <c r="M2740" s="14">
        <v>3500.0</v>
      </c>
      <c r="N2740" s="14">
        <f t="shared" si="3"/>
        <v>3500</v>
      </c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  <c r="Z2740" s="9"/>
      <c r="AA2740" s="9"/>
      <c r="AB2740" s="9"/>
      <c r="AC2740" s="9"/>
    </row>
    <row r="2741" ht="15.75" customHeight="1">
      <c r="A2741" s="10">
        <v>2740.0</v>
      </c>
      <c r="B2741" s="10" t="s">
        <v>15</v>
      </c>
      <c r="C2741" s="10" t="str">
        <f>VLOOKUP($E2741,'Определяем вид'!$A$2:$B$16,2,0)</f>
        <v>Товар</v>
      </c>
      <c r="D2741" s="10" t="s">
        <v>19</v>
      </c>
      <c r="E2741" s="10" t="s">
        <v>20</v>
      </c>
      <c r="F2741" s="11">
        <v>45750.0</v>
      </c>
      <c r="G2741" s="12">
        <f t="shared" si="1"/>
        <v>4</v>
      </c>
      <c r="H2741" s="10"/>
      <c r="I2741" s="10" t="str">
        <f>IFNA(VLOOKUP($H2741,'Промокоды'!$A$2:$B$115,2,0),"")</f>
        <v/>
      </c>
      <c r="J2741" s="10" t="str">
        <f>IFNA(VLOOKUP($I2741,'Промокоды'!$E$2:$F$8,2,0),"")</f>
        <v/>
      </c>
      <c r="K2741" s="10" t="str">
        <f>IFNA(VLOOKUP($H2741,'Промокоды'!$A$2:$C$115,3,0),"")</f>
        <v/>
      </c>
      <c r="L2741" s="13">
        <f t="shared" si="2"/>
        <v>0</v>
      </c>
      <c r="M2741" s="14">
        <v>500.0</v>
      </c>
      <c r="N2741" s="14">
        <f t="shared" si="3"/>
        <v>500</v>
      </c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  <c r="Z2741" s="9"/>
      <c r="AA2741" s="9"/>
      <c r="AB2741" s="9"/>
      <c r="AC2741" s="9"/>
    </row>
    <row r="2742" ht="15.75" customHeight="1">
      <c r="A2742" s="10">
        <v>2741.0</v>
      </c>
      <c r="B2742" s="10" t="s">
        <v>15</v>
      </c>
      <c r="C2742" s="10" t="str">
        <f>VLOOKUP($E2742,'Определяем вид'!$A$2:$B$16,2,0)</f>
        <v>Услуга</v>
      </c>
      <c r="D2742" s="10" t="s">
        <v>16</v>
      </c>
      <c r="E2742" s="10" t="s">
        <v>18</v>
      </c>
      <c r="F2742" s="11">
        <v>45750.0</v>
      </c>
      <c r="G2742" s="12">
        <f t="shared" si="1"/>
        <v>4</v>
      </c>
      <c r="H2742" s="10"/>
      <c r="I2742" s="10" t="str">
        <f>IFNA(VLOOKUP($H2742,'Промокоды'!$A$2:$B$115,2,0),"")</f>
        <v/>
      </c>
      <c r="J2742" s="10" t="str">
        <f>IFNA(VLOOKUP($I2742,'Промокоды'!$E$2:$F$8,2,0),"")</f>
        <v/>
      </c>
      <c r="K2742" s="10" t="str">
        <f>IFNA(VLOOKUP($H2742,'Промокоды'!$A$2:$C$115,3,0),"")</f>
        <v/>
      </c>
      <c r="L2742" s="13">
        <f t="shared" si="2"/>
        <v>0</v>
      </c>
      <c r="M2742" s="14">
        <v>3500.0</v>
      </c>
      <c r="N2742" s="14">
        <f t="shared" si="3"/>
        <v>3500</v>
      </c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  <c r="Z2742" s="9"/>
      <c r="AA2742" s="9"/>
      <c r="AB2742" s="9"/>
      <c r="AC2742" s="9"/>
    </row>
    <row r="2743" ht="15.75" customHeight="1">
      <c r="A2743" s="10">
        <v>2742.0</v>
      </c>
      <c r="B2743" s="10" t="s">
        <v>15</v>
      </c>
      <c r="C2743" s="10" t="str">
        <f>VLOOKUP($E2743,'Определяем вид'!$A$2:$B$16,2,0)</f>
        <v>Услуга</v>
      </c>
      <c r="D2743" s="10" t="s">
        <v>16</v>
      </c>
      <c r="E2743" s="10" t="s">
        <v>18</v>
      </c>
      <c r="F2743" s="11">
        <v>45750.0</v>
      </c>
      <c r="G2743" s="12">
        <f t="shared" si="1"/>
        <v>4</v>
      </c>
      <c r="H2743" s="10"/>
      <c r="I2743" s="10" t="str">
        <f>IFNA(VLOOKUP($H2743,'Промокоды'!$A$2:$B$115,2,0),"")</f>
        <v/>
      </c>
      <c r="J2743" s="10" t="str">
        <f>IFNA(VLOOKUP($I2743,'Промокоды'!$E$2:$F$8,2,0),"")</f>
        <v/>
      </c>
      <c r="K2743" s="10" t="str">
        <f>IFNA(VLOOKUP($H2743,'Промокоды'!$A$2:$C$115,3,0),"")</f>
        <v/>
      </c>
      <c r="L2743" s="13">
        <f t="shared" si="2"/>
        <v>0</v>
      </c>
      <c r="M2743" s="14">
        <v>3500.0</v>
      </c>
      <c r="N2743" s="14">
        <f t="shared" si="3"/>
        <v>3500</v>
      </c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  <c r="Z2743" s="9"/>
      <c r="AA2743" s="9"/>
      <c r="AB2743" s="9"/>
      <c r="AC2743" s="9"/>
    </row>
    <row r="2744" ht="15.75" customHeight="1">
      <c r="A2744" s="10">
        <v>2743.0</v>
      </c>
      <c r="B2744" s="10" t="s">
        <v>25</v>
      </c>
      <c r="C2744" s="10" t="str">
        <f>VLOOKUP($E2744,'Определяем вид'!$A$2:$B$16,2,0)</f>
        <v>Товар</v>
      </c>
      <c r="D2744" s="10" t="s">
        <v>16</v>
      </c>
      <c r="E2744" s="10" t="s">
        <v>35</v>
      </c>
      <c r="F2744" s="11">
        <v>45750.0</v>
      </c>
      <c r="G2744" s="12">
        <f t="shared" si="1"/>
        <v>4</v>
      </c>
      <c r="H2744" s="10"/>
      <c r="I2744" s="10" t="str">
        <f>IFNA(VLOOKUP($H2744,'Промокоды'!$A$2:$B$115,2,0),"")</f>
        <v/>
      </c>
      <c r="J2744" s="10" t="str">
        <f>IFNA(VLOOKUP($I2744,'Промокоды'!$E$2:$F$8,2,0),"")</f>
        <v/>
      </c>
      <c r="K2744" s="10" t="str">
        <f>IFNA(VLOOKUP($H2744,'Промокоды'!$A$2:$C$115,3,0),"")</f>
        <v/>
      </c>
      <c r="L2744" s="13">
        <f t="shared" si="2"/>
        <v>0</v>
      </c>
      <c r="M2744" s="14">
        <v>500.0</v>
      </c>
      <c r="N2744" s="14">
        <f t="shared" si="3"/>
        <v>500</v>
      </c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  <c r="Z2744" s="9"/>
      <c r="AA2744" s="9"/>
      <c r="AB2744" s="9"/>
      <c r="AC2744" s="9"/>
    </row>
    <row r="2745" ht="15.75" customHeight="1">
      <c r="A2745" s="10">
        <v>2744.0</v>
      </c>
      <c r="B2745" s="10" t="s">
        <v>15</v>
      </c>
      <c r="C2745" s="10" t="str">
        <f>VLOOKUP($E2745,'Определяем вид'!$A$2:$B$16,2,0)</f>
        <v>Услуга</v>
      </c>
      <c r="D2745" s="10" t="s">
        <v>16</v>
      </c>
      <c r="E2745" s="10" t="s">
        <v>18</v>
      </c>
      <c r="F2745" s="11">
        <v>45750.0</v>
      </c>
      <c r="G2745" s="12">
        <f t="shared" si="1"/>
        <v>4</v>
      </c>
      <c r="H2745" s="10"/>
      <c r="I2745" s="10" t="str">
        <f>IFNA(VLOOKUP($H2745,'Промокоды'!$A$2:$B$115,2,0),"")</f>
        <v/>
      </c>
      <c r="J2745" s="10" t="str">
        <f>IFNA(VLOOKUP($I2745,'Промокоды'!$E$2:$F$8,2,0),"")</f>
        <v/>
      </c>
      <c r="K2745" s="10" t="str">
        <f>IFNA(VLOOKUP($H2745,'Промокоды'!$A$2:$C$115,3,0),"")</f>
        <v/>
      </c>
      <c r="L2745" s="13">
        <f t="shared" si="2"/>
        <v>0</v>
      </c>
      <c r="M2745" s="14">
        <v>3500.0</v>
      </c>
      <c r="N2745" s="14">
        <f t="shared" si="3"/>
        <v>3500</v>
      </c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  <c r="Z2745" s="9"/>
      <c r="AA2745" s="9"/>
      <c r="AB2745" s="9"/>
      <c r="AC2745" s="9"/>
    </row>
    <row r="2746" ht="15.75" customHeight="1">
      <c r="A2746" s="10">
        <v>2745.0</v>
      </c>
      <c r="B2746" s="10" t="s">
        <v>25</v>
      </c>
      <c r="C2746" s="10" t="str">
        <f>VLOOKUP($E2746,'Определяем вид'!$A$2:$B$16,2,0)</f>
        <v>Товар</v>
      </c>
      <c r="D2746" s="10" t="s">
        <v>16</v>
      </c>
      <c r="E2746" s="10" t="s">
        <v>30</v>
      </c>
      <c r="F2746" s="11">
        <v>45750.0</v>
      </c>
      <c r="G2746" s="12">
        <f t="shared" si="1"/>
        <v>4</v>
      </c>
      <c r="H2746" s="10"/>
      <c r="I2746" s="10" t="str">
        <f>IFNA(VLOOKUP($H2746,'Промокоды'!$A$2:$B$115,2,0),"")</f>
        <v/>
      </c>
      <c r="J2746" s="10" t="str">
        <f>IFNA(VLOOKUP($I2746,'Промокоды'!$E$2:$F$8,2,0),"")</f>
        <v/>
      </c>
      <c r="K2746" s="10" t="str">
        <f>IFNA(VLOOKUP($H2746,'Промокоды'!$A$2:$C$115,3,0),"")</f>
        <v/>
      </c>
      <c r="L2746" s="13">
        <f t="shared" si="2"/>
        <v>0</v>
      </c>
      <c r="M2746" s="14">
        <v>300.0</v>
      </c>
      <c r="N2746" s="14">
        <f t="shared" si="3"/>
        <v>300</v>
      </c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  <c r="Z2746" s="9"/>
      <c r="AA2746" s="9"/>
      <c r="AB2746" s="9"/>
      <c r="AC2746" s="9"/>
    </row>
    <row r="2747" ht="15.75" customHeight="1">
      <c r="A2747" s="10">
        <v>2746.0</v>
      </c>
      <c r="B2747" s="10" t="s">
        <v>15</v>
      </c>
      <c r="C2747" s="10" t="str">
        <f>VLOOKUP($E2747,'Определяем вид'!$A$2:$B$16,2,0)</f>
        <v>Товар</v>
      </c>
      <c r="D2747" s="10" t="s">
        <v>16</v>
      </c>
      <c r="E2747" s="10" t="s">
        <v>20</v>
      </c>
      <c r="F2747" s="11">
        <v>45750.0</v>
      </c>
      <c r="G2747" s="12">
        <f t="shared" si="1"/>
        <v>4</v>
      </c>
      <c r="H2747" s="10"/>
      <c r="I2747" s="10" t="str">
        <f>IFNA(VLOOKUP($H2747,'Промокоды'!$A$2:$B$115,2,0),"")</f>
        <v/>
      </c>
      <c r="J2747" s="10" t="str">
        <f>IFNA(VLOOKUP($I2747,'Промокоды'!$E$2:$F$8,2,0),"")</f>
        <v/>
      </c>
      <c r="K2747" s="10" t="str">
        <f>IFNA(VLOOKUP($H2747,'Промокоды'!$A$2:$C$115,3,0),"")</f>
        <v/>
      </c>
      <c r="L2747" s="13">
        <f t="shared" si="2"/>
        <v>0</v>
      </c>
      <c r="M2747" s="14">
        <v>500.0</v>
      </c>
      <c r="N2747" s="14">
        <f t="shared" si="3"/>
        <v>500</v>
      </c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  <c r="Z2747" s="9"/>
      <c r="AA2747" s="9"/>
      <c r="AB2747" s="9"/>
      <c r="AC2747" s="9"/>
    </row>
    <row r="2748" ht="15.75" customHeight="1">
      <c r="A2748" s="10">
        <v>2747.0</v>
      </c>
      <c r="B2748" s="10" t="s">
        <v>15</v>
      </c>
      <c r="C2748" s="10" t="str">
        <f>VLOOKUP($E2748,'Определяем вид'!$A$2:$B$16,2,0)</f>
        <v>Услуга</v>
      </c>
      <c r="D2748" s="10" t="s">
        <v>16</v>
      </c>
      <c r="E2748" s="10" t="s">
        <v>21</v>
      </c>
      <c r="F2748" s="11">
        <v>45751.0</v>
      </c>
      <c r="G2748" s="12">
        <f t="shared" si="1"/>
        <v>4</v>
      </c>
      <c r="H2748" s="10"/>
      <c r="I2748" s="10" t="str">
        <f>IFNA(VLOOKUP($H2748,'Промокоды'!$A$2:$B$115,2,0),"")</f>
        <v/>
      </c>
      <c r="J2748" s="10" t="str">
        <f>IFNA(VLOOKUP($I2748,'Промокоды'!$E$2:$F$8,2,0),"")</f>
        <v/>
      </c>
      <c r="K2748" s="10" t="str">
        <f>IFNA(VLOOKUP($H2748,'Промокоды'!$A$2:$C$115,3,0),"")</f>
        <v/>
      </c>
      <c r="L2748" s="13">
        <f t="shared" si="2"/>
        <v>0</v>
      </c>
      <c r="M2748" s="14">
        <v>5500.0</v>
      </c>
      <c r="N2748" s="14">
        <f t="shared" si="3"/>
        <v>5500</v>
      </c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  <c r="Z2748" s="9"/>
      <c r="AA2748" s="9"/>
      <c r="AB2748" s="9"/>
      <c r="AC2748" s="9"/>
    </row>
    <row r="2749" ht="15.75" customHeight="1">
      <c r="A2749" s="10">
        <v>2748.0</v>
      </c>
      <c r="B2749" s="10" t="s">
        <v>25</v>
      </c>
      <c r="C2749" s="10" t="str">
        <f>VLOOKUP($E2749,'Определяем вид'!$A$2:$B$16,2,0)</f>
        <v>Услуга</v>
      </c>
      <c r="D2749" s="10" t="s">
        <v>16</v>
      </c>
      <c r="E2749" s="10" t="s">
        <v>26</v>
      </c>
      <c r="F2749" s="11">
        <v>45751.0</v>
      </c>
      <c r="G2749" s="12">
        <f t="shared" si="1"/>
        <v>4</v>
      </c>
      <c r="H2749" s="10"/>
      <c r="I2749" s="10" t="str">
        <f>IFNA(VLOOKUP($H2749,'Промокоды'!$A$2:$B$115,2,0),"")</f>
        <v/>
      </c>
      <c r="J2749" s="10" t="str">
        <f>IFNA(VLOOKUP($I2749,'Промокоды'!$E$2:$F$8,2,0),"")</f>
        <v/>
      </c>
      <c r="K2749" s="10" t="str">
        <f>IFNA(VLOOKUP($H2749,'Промокоды'!$A$2:$C$115,3,0),"")</f>
        <v/>
      </c>
      <c r="L2749" s="13">
        <f t="shared" si="2"/>
        <v>0</v>
      </c>
      <c r="M2749" s="14">
        <v>50000.0</v>
      </c>
      <c r="N2749" s="14">
        <f t="shared" si="3"/>
        <v>50000</v>
      </c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  <c r="Z2749" s="9"/>
      <c r="AA2749" s="9"/>
      <c r="AB2749" s="9"/>
      <c r="AC2749" s="9"/>
    </row>
    <row r="2750" ht="15.75" customHeight="1">
      <c r="A2750" s="10">
        <v>2749.0</v>
      </c>
      <c r="B2750" s="10" t="s">
        <v>15</v>
      </c>
      <c r="C2750" s="10" t="str">
        <f>VLOOKUP($E2750,'Определяем вид'!$A$2:$B$16,2,0)</f>
        <v>Услуга</v>
      </c>
      <c r="D2750" s="10" t="s">
        <v>16</v>
      </c>
      <c r="E2750" s="10" t="s">
        <v>18</v>
      </c>
      <c r="F2750" s="11">
        <v>45751.0</v>
      </c>
      <c r="G2750" s="12">
        <f t="shared" si="1"/>
        <v>4</v>
      </c>
      <c r="H2750" s="10"/>
      <c r="I2750" s="10" t="str">
        <f>IFNA(VLOOKUP($H2750,'Промокоды'!$A$2:$B$115,2,0),"")</f>
        <v/>
      </c>
      <c r="J2750" s="10" t="str">
        <f>IFNA(VLOOKUP($I2750,'Промокоды'!$E$2:$F$8,2,0),"")</f>
        <v/>
      </c>
      <c r="K2750" s="10" t="str">
        <f>IFNA(VLOOKUP($H2750,'Промокоды'!$A$2:$C$115,3,0),"")</f>
        <v/>
      </c>
      <c r="L2750" s="13">
        <f t="shared" si="2"/>
        <v>0</v>
      </c>
      <c r="M2750" s="14">
        <v>3500.0</v>
      </c>
      <c r="N2750" s="14">
        <f t="shared" si="3"/>
        <v>3500</v>
      </c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  <c r="Z2750" s="9"/>
      <c r="AA2750" s="9"/>
      <c r="AB2750" s="9"/>
      <c r="AC2750" s="9"/>
    </row>
    <row r="2751" ht="15.75" customHeight="1">
      <c r="A2751" s="10">
        <v>2750.0</v>
      </c>
      <c r="B2751" s="10" t="s">
        <v>15</v>
      </c>
      <c r="C2751" s="10" t="str">
        <f>VLOOKUP($E2751,'Определяем вид'!$A$2:$B$16,2,0)</f>
        <v>Услуга</v>
      </c>
      <c r="D2751" s="10" t="s">
        <v>16</v>
      </c>
      <c r="E2751" s="10" t="s">
        <v>17</v>
      </c>
      <c r="F2751" s="11">
        <v>45751.0</v>
      </c>
      <c r="G2751" s="12">
        <f t="shared" si="1"/>
        <v>4</v>
      </c>
      <c r="H2751" s="10"/>
      <c r="I2751" s="10" t="str">
        <f>IFNA(VLOOKUP($H2751,'Промокоды'!$A$2:$B$115,2,0),"")</f>
        <v/>
      </c>
      <c r="J2751" s="10" t="str">
        <f>IFNA(VLOOKUP($I2751,'Промокоды'!$E$2:$F$8,2,0),"")</f>
        <v/>
      </c>
      <c r="K2751" s="10" t="str">
        <f>IFNA(VLOOKUP($H2751,'Промокоды'!$A$2:$C$115,3,0),"")</f>
        <v/>
      </c>
      <c r="L2751" s="13">
        <f t="shared" si="2"/>
        <v>0</v>
      </c>
      <c r="M2751" s="14">
        <v>4500.0</v>
      </c>
      <c r="N2751" s="14">
        <f t="shared" si="3"/>
        <v>4500</v>
      </c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  <c r="Z2751" s="9"/>
      <c r="AA2751" s="9"/>
      <c r="AB2751" s="9"/>
      <c r="AC2751" s="9"/>
    </row>
    <row r="2752" ht="15.75" customHeight="1">
      <c r="A2752" s="10">
        <v>2751.0</v>
      </c>
      <c r="B2752" s="10" t="s">
        <v>15</v>
      </c>
      <c r="C2752" s="10" t="str">
        <f>VLOOKUP($E2752,'Определяем вид'!$A$2:$B$16,2,0)</f>
        <v>Услуга</v>
      </c>
      <c r="D2752" s="10" t="s">
        <v>16</v>
      </c>
      <c r="E2752" s="10" t="s">
        <v>18</v>
      </c>
      <c r="F2752" s="11">
        <v>45751.0</v>
      </c>
      <c r="G2752" s="12">
        <f t="shared" si="1"/>
        <v>4</v>
      </c>
      <c r="H2752" s="10"/>
      <c r="I2752" s="10" t="str">
        <f>IFNA(VLOOKUP($H2752,'Промокоды'!$A$2:$B$115,2,0),"")</f>
        <v/>
      </c>
      <c r="J2752" s="10" t="str">
        <f>IFNA(VLOOKUP($I2752,'Промокоды'!$E$2:$F$8,2,0),"")</f>
        <v/>
      </c>
      <c r="K2752" s="10" t="str">
        <f>IFNA(VLOOKUP($H2752,'Промокоды'!$A$2:$C$115,3,0),"")</f>
        <v/>
      </c>
      <c r="L2752" s="13">
        <f t="shared" si="2"/>
        <v>0</v>
      </c>
      <c r="M2752" s="14">
        <v>3500.0</v>
      </c>
      <c r="N2752" s="14">
        <f t="shared" si="3"/>
        <v>3500</v>
      </c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  <c r="Z2752" s="9"/>
      <c r="AA2752" s="9"/>
      <c r="AB2752" s="9"/>
      <c r="AC2752" s="9"/>
    </row>
    <row r="2753" ht="15.75" customHeight="1">
      <c r="A2753" s="10">
        <v>2752.0</v>
      </c>
      <c r="B2753" s="10" t="s">
        <v>15</v>
      </c>
      <c r="C2753" s="10" t="str">
        <f>VLOOKUP($E2753,'Определяем вид'!$A$2:$B$16,2,0)</f>
        <v>Товар</v>
      </c>
      <c r="D2753" s="10" t="s">
        <v>16</v>
      </c>
      <c r="E2753" s="10" t="s">
        <v>28</v>
      </c>
      <c r="F2753" s="11">
        <v>45751.0</v>
      </c>
      <c r="G2753" s="12">
        <f t="shared" si="1"/>
        <v>4</v>
      </c>
      <c r="H2753" s="10"/>
      <c r="I2753" s="10" t="str">
        <f>IFNA(VLOOKUP($H2753,'Промокоды'!$A$2:$B$115,2,0),"")</f>
        <v/>
      </c>
      <c r="J2753" s="10" t="str">
        <f>IFNA(VLOOKUP($I2753,'Промокоды'!$E$2:$F$8,2,0),"")</f>
        <v/>
      </c>
      <c r="K2753" s="10" t="str">
        <f>IFNA(VLOOKUP($H2753,'Промокоды'!$A$2:$C$115,3,0),"")</f>
        <v/>
      </c>
      <c r="L2753" s="13">
        <f t="shared" si="2"/>
        <v>0</v>
      </c>
      <c r="M2753" s="14">
        <v>300.0</v>
      </c>
      <c r="N2753" s="14">
        <f t="shared" si="3"/>
        <v>300</v>
      </c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  <c r="Z2753" s="9"/>
      <c r="AA2753" s="9"/>
      <c r="AB2753" s="9"/>
      <c r="AC2753" s="9"/>
    </row>
    <row r="2754" ht="15.75" customHeight="1">
      <c r="A2754" s="10">
        <v>2753.0</v>
      </c>
      <c r="B2754" s="10" t="s">
        <v>15</v>
      </c>
      <c r="C2754" s="10" t="str">
        <f>VLOOKUP($E2754,'Определяем вид'!$A$2:$B$16,2,0)</f>
        <v>Услуга</v>
      </c>
      <c r="D2754" s="10" t="s">
        <v>16</v>
      </c>
      <c r="E2754" s="10" t="s">
        <v>21</v>
      </c>
      <c r="F2754" s="11">
        <v>45751.0</v>
      </c>
      <c r="G2754" s="12">
        <f t="shared" si="1"/>
        <v>4</v>
      </c>
      <c r="H2754" s="10"/>
      <c r="I2754" s="10" t="str">
        <f>IFNA(VLOOKUP($H2754,'Промокоды'!$A$2:$B$115,2,0),"")</f>
        <v/>
      </c>
      <c r="J2754" s="10" t="str">
        <f>IFNA(VLOOKUP($I2754,'Промокоды'!$E$2:$F$8,2,0),"")</f>
        <v/>
      </c>
      <c r="K2754" s="10" t="str">
        <f>IFNA(VLOOKUP($H2754,'Промокоды'!$A$2:$C$115,3,0),"")</f>
        <v/>
      </c>
      <c r="L2754" s="13">
        <f t="shared" si="2"/>
        <v>0</v>
      </c>
      <c r="M2754" s="14">
        <v>5500.0</v>
      </c>
      <c r="N2754" s="14">
        <f t="shared" si="3"/>
        <v>5500</v>
      </c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  <c r="Z2754" s="9"/>
      <c r="AA2754" s="9"/>
      <c r="AB2754" s="9"/>
      <c r="AC2754" s="9"/>
    </row>
    <row r="2755" ht="15.75" customHeight="1">
      <c r="A2755" s="10">
        <v>2754.0</v>
      </c>
      <c r="B2755" s="10" t="s">
        <v>15</v>
      </c>
      <c r="C2755" s="10" t="str">
        <f>VLOOKUP($E2755,'Определяем вид'!$A$2:$B$16,2,0)</f>
        <v>Товар</v>
      </c>
      <c r="D2755" s="10" t="s">
        <v>19</v>
      </c>
      <c r="E2755" s="10" t="s">
        <v>20</v>
      </c>
      <c r="F2755" s="11">
        <v>45751.0</v>
      </c>
      <c r="G2755" s="12">
        <f t="shared" si="1"/>
        <v>4</v>
      </c>
      <c r="H2755" s="10"/>
      <c r="I2755" s="10" t="str">
        <f>IFNA(VLOOKUP($H2755,'Промокоды'!$A$2:$B$115,2,0),"")</f>
        <v/>
      </c>
      <c r="J2755" s="10" t="str">
        <f>IFNA(VLOOKUP($I2755,'Промокоды'!$E$2:$F$8,2,0),"")</f>
        <v/>
      </c>
      <c r="K2755" s="10" t="str">
        <f>IFNA(VLOOKUP($H2755,'Промокоды'!$A$2:$C$115,3,0),"")</f>
        <v/>
      </c>
      <c r="L2755" s="13">
        <f t="shared" si="2"/>
        <v>0</v>
      </c>
      <c r="M2755" s="14">
        <v>500.0</v>
      </c>
      <c r="N2755" s="14">
        <f t="shared" si="3"/>
        <v>500</v>
      </c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  <c r="Z2755" s="9"/>
      <c r="AA2755" s="9"/>
      <c r="AB2755" s="9"/>
      <c r="AC2755" s="9"/>
    </row>
    <row r="2756" ht="15.75" customHeight="1">
      <c r="A2756" s="10">
        <v>2755.0</v>
      </c>
      <c r="B2756" s="10" t="s">
        <v>15</v>
      </c>
      <c r="C2756" s="10" t="str">
        <f>VLOOKUP($E2756,'Определяем вид'!$A$2:$B$16,2,0)</f>
        <v>Услуга</v>
      </c>
      <c r="D2756" s="10" t="s">
        <v>16</v>
      </c>
      <c r="E2756" s="10" t="s">
        <v>18</v>
      </c>
      <c r="F2756" s="11">
        <v>45751.0</v>
      </c>
      <c r="G2756" s="12">
        <f t="shared" si="1"/>
        <v>4</v>
      </c>
      <c r="H2756" s="10"/>
      <c r="I2756" s="10" t="str">
        <f>IFNA(VLOOKUP($H2756,'Промокоды'!$A$2:$B$115,2,0),"")</f>
        <v/>
      </c>
      <c r="J2756" s="10" t="str">
        <f>IFNA(VLOOKUP($I2756,'Промокоды'!$E$2:$F$8,2,0),"")</f>
        <v/>
      </c>
      <c r="K2756" s="10" t="str">
        <f>IFNA(VLOOKUP($H2756,'Промокоды'!$A$2:$C$115,3,0),"")</f>
        <v/>
      </c>
      <c r="L2756" s="13">
        <f t="shared" si="2"/>
        <v>0</v>
      </c>
      <c r="M2756" s="14">
        <v>3500.0</v>
      </c>
      <c r="N2756" s="14">
        <f t="shared" si="3"/>
        <v>3500</v>
      </c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  <c r="Z2756" s="9"/>
      <c r="AA2756" s="9"/>
      <c r="AB2756" s="9"/>
      <c r="AC2756" s="9"/>
    </row>
    <row r="2757" ht="15.75" customHeight="1">
      <c r="A2757" s="10">
        <v>2756.0</v>
      </c>
      <c r="B2757" s="10" t="s">
        <v>25</v>
      </c>
      <c r="C2757" s="10" t="str">
        <f>VLOOKUP($E2757,'Определяем вид'!$A$2:$B$16,2,0)</f>
        <v>Товар</v>
      </c>
      <c r="D2757" s="10" t="s">
        <v>19</v>
      </c>
      <c r="E2757" s="10" t="s">
        <v>30</v>
      </c>
      <c r="F2757" s="11">
        <v>45751.0</v>
      </c>
      <c r="G2757" s="12">
        <f t="shared" si="1"/>
        <v>4</v>
      </c>
      <c r="H2757" s="10"/>
      <c r="I2757" s="10" t="str">
        <f>IFNA(VLOOKUP($H2757,'Промокоды'!$A$2:$B$115,2,0),"")</f>
        <v/>
      </c>
      <c r="J2757" s="10" t="str">
        <f>IFNA(VLOOKUP($I2757,'Промокоды'!$E$2:$F$8,2,0),"")</f>
        <v/>
      </c>
      <c r="K2757" s="10" t="str">
        <f>IFNA(VLOOKUP($H2757,'Промокоды'!$A$2:$C$115,3,0),"")</f>
        <v/>
      </c>
      <c r="L2757" s="13">
        <f t="shared" si="2"/>
        <v>0</v>
      </c>
      <c r="M2757" s="14">
        <v>300.0</v>
      </c>
      <c r="N2757" s="14">
        <f t="shared" si="3"/>
        <v>300</v>
      </c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  <c r="Z2757" s="9"/>
      <c r="AA2757" s="9"/>
      <c r="AB2757" s="9"/>
      <c r="AC2757" s="9"/>
    </row>
    <row r="2758" ht="15.75" customHeight="1">
      <c r="A2758" s="10">
        <v>2757.0</v>
      </c>
      <c r="B2758" s="10" t="s">
        <v>25</v>
      </c>
      <c r="C2758" s="10" t="str">
        <f>VLOOKUP($E2758,'Определяем вид'!$A$2:$B$16,2,0)</f>
        <v>Товар</v>
      </c>
      <c r="D2758" s="10" t="s">
        <v>16</v>
      </c>
      <c r="E2758" s="10" t="s">
        <v>30</v>
      </c>
      <c r="F2758" s="11">
        <v>45751.0</v>
      </c>
      <c r="G2758" s="12">
        <f t="shared" si="1"/>
        <v>4</v>
      </c>
      <c r="H2758" s="10"/>
      <c r="I2758" s="10" t="str">
        <f>IFNA(VLOOKUP($H2758,'Промокоды'!$A$2:$B$115,2,0),"")</f>
        <v/>
      </c>
      <c r="J2758" s="10" t="str">
        <f>IFNA(VLOOKUP($I2758,'Промокоды'!$E$2:$F$8,2,0),"")</f>
        <v/>
      </c>
      <c r="K2758" s="10" t="str">
        <f>IFNA(VLOOKUP($H2758,'Промокоды'!$A$2:$C$115,3,0),"")</f>
        <v/>
      </c>
      <c r="L2758" s="13">
        <f t="shared" si="2"/>
        <v>0</v>
      </c>
      <c r="M2758" s="14">
        <v>300.0</v>
      </c>
      <c r="N2758" s="14">
        <f t="shared" si="3"/>
        <v>300</v>
      </c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  <c r="Z2758" s="9"/>
      <c r="AA2758" s="9"/>
      <c r="AB2758" s="9"/>
      <c r="AC2758" s="9"/>
    </row>
    <row r="2759" ht="15.75" customHeight="1">
      <c r="A2759" s="10">
        <v>2758.0</v>
      </c>
      <c r="B2759" s="10" t="s">
        <v>15</v>
      </c>
      <c r="C2759" s="10" t="str">
        <f>VLOOKUP($E2759,'Определяем вид'!$A$2:$B$16,2,0)</f>
        <v>Услуга</v>
      </c>
      <c r="D2759" s="10" t="s">
        <v>19</v>
      </c>
      <c r="E2759" s="10" t="s">
        <v>21</v>
      </c>
      <c r="F2759" s="11">
        <v>45751.0</v>
      </c>
      <c r="G2759" s="12">
        <f t="shared" si="1"/>
        <v>4</v>
      </c>
      <c r="H2759" s="10"/>
      <c r="I2759" s="10" t="str">
        <f>IFNA(VLOOKUP($H2759,'Промокоды'!$A$2:$B$115,2,0),"")</f>
        <v/>
      </c>
      <c r="J2759" s="10" t="str">
        <f>IFNA(VLOOKUP($I2759,'Промокоды'!$E$2:$F$8,2,0),"")</f>
        <v/>
      </c>
      <c r="K2759" s="10" t="str">
        <f>IFNA(VLOOKUP($H2759,'Промокоды'!$A$2:$C$115,3,0),"")</f>
        <v/>
      </c>
      <c r="L2759" s="13">
        <f t="shared" si="2"/>
        <v>0</v>
      </c>
      <c r="M2759" s="14">
        <v>5500.0</v>
      </c>
      <c r="N2759" s="14">
        <f t="shared" si="3"/>
        <v>5500</v>
      </c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  <c r="Z2759" s="9"/>
      <c r="AA2759" s="9"/>
      <c r="AB2759" s="9"/>
      <c r="AC2759" s="9"/>
    </row>
    <row r="2760" ht="15.75" customHeight="1">
      <c r="A2760" s="10">
        <v>2759.0</v>
      </c>
      <c r="B2760" s="10" t="s">
        <v>25</v>
      </c>
      <c r="C2760" s="10" t="str">
        <f>VLOOKUP($E2760,'Определяем вид'!$A$2:$B$16,2,0)</f>
        <v>Товар</v>
      </c>
      <c r="D2760" s="10" t="s">
        <v>16</v>
      </c>
      <c r="E2760" s="10" t="s">
        <v>35</v>
      </c>
      <c r="F2760" s="11">
        <v>45751.0</v>
      </c>
      <c r="G2760" s="12">
        <f t="shared" si="1"/>
        <v>4</v>
      </c>
      <c r="H2760" s="10"/>
      <c r="I2760" s="10" t="str">
        <f>IFNA(VLOOKUP($H2760,'Промокоды'!$A$2:$B$115,2,0),"")</f>
        <v/>
      </c>
      <c r="J2760" s="10" t="str">
        <f>IFNA(VLOOKUP($I2760,'Промокоды'!$E$2:$F$8,2,0),"")</f>
        <v/>
      </c>
      <c r="K2760" s="10" t="str">
        <f>IFNA(VLOOKUP($H2760,'Промокоды'!$A$2:$C$115,3,0),"")</f>
        <v/>
      </c>
      <c r="L2760" s="13">
        <f t="shared" si="2"/>
        <v>0</v>
      </c>
      <c r="M2760" s="14">
        <v>500.0</v>
      </c>
      <c r="N2760" s="14">
        <f t="shared" si="3"/>
        <v>500</v>
      </c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  <c r="Z2760" s="9"/>
      <c r="AA2760" s="9"/>
      <c r="AB2760" s="9"/>
      <c r="AC2760" s="9"/>
    </row>
    <row r="2761" ht="15.75" customHeight="1">
      <c r="A2761" s="10">
        <v>2760.0</v>
      </c>
      <c r="B2761" s="10" t="s">
        <v>25</v>
      </c>
      <c r="C2761" s="10" t="str">
        <f>VLOOKUP($E2761,'Определяем вид'!$A$2:$B$16,2,0)</f>
        <v>Товар</v>
      </c>
      <c r="D2761" s="10" t="s">
        <v>16</v>
      </c>
      <c r="E2761" s="10" t="s">
        <v>33</v>
      </c>
      <c r="F2761" s="11">
        <v>45751.0</v>
      </c>
      <c r="G2761" s="12">
        <f t="shared" si="1"/>
        <v>4</v>
      </c>
      <c r="H2761" s="10"/>
      <c r="I2761" s="10" t="str">
        <f>IFNA(VLOOKUP($H2761,'Промокоды'!$A$2:$B$115,2,0),"")</f>
        <v/>
      </c>
      <c r="J2761" s="10" t="str">
        <f>IFNA(VLOOKUP($I2761,'Промокоды'!$E$2:$F$8,2,0),"")</f>
        <v/>
      </c>
      <c r="K2761" s="10" t="str">
        <f>IFNA(VLOOKUP($H2761,'Промокоды'!$A$2:$C$115,3,0),"")</f>
        <v/>
      </c>
      <c r="L2761" s="13">
        <f t="shared" si="2"/>
        <v>0</v>
      </c>
      <c r="M2761" s="14">
        <v>1000.0</v>
      </c>
      <c r="N2761" s="14">
        <f t="shared" si="3"/>
        <v>1000</v>
      </c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  <c r="Z2761" s="9"/>
      <c r="AA2761" s="9"/>
      <c r="AB2761" s="9"/>
      <c r="AC2761" s="9"/>
    </row>
    <row r="2762" ht="15.75" customHeight="1">
      <c r="A2762" s="10">
        <v>2761.0</v>
      </c>
      <c r="B2762" s="10" t="s">
        <v>15</v>
      </c>
      <c r="C2762" s="10" t="str">
        <f>VLOOKUP($E2762,'Определяем вид'!$A$2:$B$16,2,0)</f>
        <v>Услуга</v>
      </c>
      <c r="D2762" s="10" t="s">
        <v>16</v>
      </c>
      <c r="E2762" s="10" t="s">
        <v>18</v>
      </c>
      <c r="F2762" s="11">
        <v>45751.0</v>
      </c>
      <c r="G2762" s="12">
        <f t="shared" si="1"/>
        <v>4</v>
      </c>
      <c r="H2762" s="10"/>
      <c r="I2762" s="10" t="str">
        <f>IFNA(VLOOKUP($H2762,'Промокоды'!$A$2:$B$115,2,0),"")</f>
        <v/>
      </c>
      <c r="J2762" s="10" t="str">
        <f>IFNA(VLOOKUP($I2762,'Промокоды'!$E$2:$F$8,2,0),"")</f>
        <v/>
      </c>
      <c r="K2762" s="10" t="str">
        <f>IFNA(VLOOKUP($H2762,'Промокоды'!$A$2:$C$115,3,0),"")</f>
        <v/>
      </c>
      <c r="L2762" s="13">
        <f t="shared" si="2"/>
        <v>0</v>
      </c>
      <c r="M2762" s="14">
        <v>3500.0</v>
      </c>
      <c r="N2762" s="14">
        <f t="shared" si="3"/>
        <v>3500</v>
      </c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  <c r="Z2762" s="9"/>
      <c r="AA2762" s="9"/>
      <c r="AB2762" s="9"/>
      <c r="AC2762" s="9"/>
    </row>
    <row r="2763" ht="15.75" customHeight="1">
      <c r="A2763" s="10">
        <v>2762.0</v>
      </c>
      <c r="B2763" s="10" t="s">
        <v>15</v>
      </c>
      <c r="C2763" s="10" t="str">
        <f>VLOOKUP($E2763,'Определяем вид'!$A$2:$B$16,2,0)</f>
        <v>Услуга</v>
      </c>
      <c r="D2763" s="10" t="s">
        <v>16</v>
      </c>
      <c r="E2763" s="10" t="s">
        <v>17</v>
      </c>
      <c r="F2763" s="11">
        <v>45751.0</v>
      </c>
      <c r="G2763" s="12">
        <f t="shared" si="1"/>
        <v>4</v>
      </c>
      <c r="H2763" s="10"/>
      <c r="I2763" s="10" t="str">
        <f>IFNA(VLOOKUP($H2763,'Промокоды'!$A$2:$B$115,2,0),"")</f>
        <v/>
      </c>
      <c r="J2763" s="10" t="str">
        <f>IFNA(VLOOKUP($I2763,'Промокоды'!$E$2:$F$8,2,0),"")</f>
        <v/>
      </c>
      <c r="K2763" s="10" t="str">
        <f>IFNA(VLOOKUP($H2763,'Промокоды'!$A$2:$C$115,3,0),"")</f>
        <v/>
      </c>
      <c r="L2763" s="13">
        <f t="shared" si="2"/>
        <v>0</v>
      </c>
      <c r="M2763" s="14">
        <v>4500.0</v>
      </c>
      <c r="N2763" s="14">
        <f t="shared" si="3"/>
        <v>4500</v>
      </c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  <c r="Z2763" s="9"/>
      <c r="AA2763" s="9"/>
      <c r="AB2763" s="9"/>
      <c r="AC2763" s="9"/>
    </row>
    <row r="2764" ht="15.75" customHeight="1">
      <c r="A2764" s="10">
        <v>2763.0</v>
      </c>
      <c r="B2764" s="10" t="s">
        <v>15</v>
      </c>
      <c r="C2764" s="10" t="str">
        <f>VLOOKUP($E2764,'Определяем вид'!$A$2:$B$16,2,0)</f>
        <v>Товар</v>
      </c>
      <c r="D2764" s="10" t="s">
        <v>19</v>
      </c>
      <c r="E2764" s="10" t="s">
        <v>20</v>
      </c>
      <c r="F2764" s="11">
        <v>45751.0</v>
      </c>
      <c r="G2764" s="12">
        <f t="shared" si="1"/>
        <v>4</v>
      </c>
      <c r="H2764" s="10"/>
      <c r="I2764" s="10" t="str">
        <f>IFNA(VLOOKUP($H2764,'Промокоды'!$A$2:$B$115,2,0),"")</f>
        <v/>
      </c>
      <c r="J2764" s="10" t="str">
        <f>IFNA(VLOOKUP($I2764,'Промокоды'!$E$2:$F$8,2,0),"")</f>
        <v/>
      </c>
      <c r="K2764" s="10" t="str">
        <f>IFNA(VLOOKUP($H2764,'Промокоды'!$A$2:$C$115,3,0),"")</f>
        <v/>
      </c>
      <c r="L2764" s="13">
        <f t="shared" si="2"/>
        <v>0</v>
      </c>
      <c r="M2764" s="14">
        <v>500.0</v>
      </c>
      <c r="N2764" s="14">
        <f t="shared" si="3"/>
        <v>500</v>
      </c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  <c r="Z2764" s="9"/>
      <c r="AA2764" s="9"/>
      <c r="AB2764" s="9"/>
      <c r="AC2764" s="9"/>
    </row>
    <row r="2765" ht="15.75" customHeight="1">
      <c r="A2765" s="10">
        <v>2764.0</v>
      </c>
      <c r="B2765" s="10" t="s">
        <v>15</v>
      </c>
      <c r="C2765" s="10" t="str">
        <f>VLOOKUP($E2765,'Определяем вид'!$A$2:$B$16,2,0)</f>
        <v>Услуга</v>
      </c>
      <c r="D2765" s="10" t="s">
        <v>19</v>
      </c>
      <c r="E2765" s="10" t="s">
        <v>21</v>
      </c>
      <c r="F2765" s="11">
        <v>45751.0</v>
      </c>
      <c r="G2765" s="12">
        <f t="shared" si="1"/>
        <v>4</v>
      </c>
      <c r="H2765" s="10"/>
      <c r="I2765" s="10" t="str">
        <f>IFNA(VLOOKUP($H2765,'Промокоды'!$A$2:$B$115,2,0),"")</f>
        <v/>
      </c>
      <c r="J2765" s="10" t="str">
        <f>IFNA(VLOOKUP($I2765,'Промокоды'!$E$2:$F$8,2,0),"")</f>
        <v/>
      </c>
      <c r="K2765" s="10" t="str">
        <f>IFNA(VLOOKUP($H2765,'Промокоды'!$A$2:$C$115,3,0),"")</f>
        <v/>
      </c>
      <c r="L2765" s="13">
        <f t="shared" si="2"/>
        <v>0</v>
      </c>
      <c r="M2765" s="14">
        <v>5500.0</v>
      </c>
      <c r="N2765" s="14">
        <f t="shared" si="3"/>
        <v>5500</v>
      </c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  <c r="Z2765" s="9"/>
      <c r="AA2765" s="9"/>
      <c r="AB2765" s="9"/>
      <c r="AC2765" s="9"/>
    </row>
    <row r="2766" ht="15.75" customHeight="1">
      <c r="A2766" s="10">
        <v>2765.0</v>
      </c>
      <c r="B2766" s="10" t="s">
        <v>15</v>
      </c>
      <c r="C2766" s="10" t="str">
        <f>VLOOKUP($E2766,'Определяем вид'!$A$2:$B$16,2,0)</f>
        <v>Услуга</v>
      </c>
      <c r="D2766" s="10" t="s">
        <v>16</v>
      </c>
      <c r="E2766" s="10" t="s">
        <v>18</v>
      </c>
      <c r="F2766" s="11">
        <v>45751.0</v>
      </c>
      <c r="G2766" s="12">
        <f t="shared" si="1"/>
        <v>4</v>
      </c>
      <c r="H2766" s="10"/>
      <c r="I2766" s="10" t="str">
        <f>IFNA(VLOOKUP($H2766,'Промокоды'!$A$2:$B$115,2,0),"")</f>
        <v/>
      </c>
      <c r="J2766" s="10" t="str">
        <f>IFNA(VLOOKUP($I2766,'Промокоды'!$E$2:$F$8,2,0),"")</f>
        <v/>
      </c>
      <c r="K2766" s="10" t="str">
        <f>IFNA(VLOOKUP($H2766,'Промокоды'!$A$2:$C$115,3,0),"")</f>
        <v/>
      </c>
      <c r="L2766" s="13">
        <f t="shared" si="2"/>
        <v>0</v>
      </c>
      <c r="M2766" s="14">
        <v>3500.0</v>
      </c>
      <c r="N2766" s="14">
        <f t="shared" si="3"/>
        <v>3500</v>
      </c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  <c r="Z2766" s="9"/>
      <c r="AA2766" s="9"/>
      <c r="AB2766" s="9"/>
      <c r="AC2766" s="9"/>
    </row>
    <row r="2767" ht="15.75" customHeight="1">
      <c r="A2767" s="10">
        <v>2766.0</v>
      </c>
      <c r="B2767" s="10" t="s">
        <v>15</v>
      </c>
      <c r="C2767" s="10" t="str">
        <f>VLOOKUP($E2767,'Определяем вид'!$A$2:$B$16,2,0)</f>
        <v>Услуга</v>
      </c>
      <c r="D2767" s="10" t="s">
        <v>16</v>
      </c>
      <c r="E2767" s="10" t="s">
        <v>18</v>
      </c>
      <c r="F2767" s="11">
        <v>45751.0</v>
      </c>
      <c r="G2767" s="12">
        <f t="shared" si="1"/>
        <v>4</v>
      </c>
      <c r="H2767" s="10"/>
      <c r="I2767" s="10" t="str">
        <f>IFNA(VLOOKUP($H2767,'Промокоды'!$A$2:$B$115,2,0),"")</f>
        <v/>
      </c>
      <c r="J2767" s="10" t="str">
        <f>IFNA(VLOOKUP($I2767,'Промокоды'!$E$2:$F$8,2,0),"")</f>
        <v/>
      </c>
      <c r="K2767" s="10" t="str">
        <f>IFNA(VLOOKUP($H2767,'Промокоды'!$A$2:$C$115,3,0),"")</f>
        <v/>
      </c>
      <c r="L2767" s="13">
        <f t="shared" si="2"/>
        <v>0</v>
      </c>
      <c r="M2767" s="14">
        <v>3500.0</v>
      </c>
      <c r="N2767" s="14">
        <f t="shared" si="3"/>
        <v>3500</v>
      </c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  <c r="Z2767" s="9"/>
      <c r="AA2767" s="9"/>
      <c r="AB2767" s="9"/>
      <c r="AC2767" s="9"/>
    </row>
    <row r="2768" ht="15.75" customHeight="1">
      <c r="A2768" s="10">
        <v>2767.0</v>
      </c>
      <c r="B2768" s="10" t="s">
        <v>15</v>
      </c>
      <c r="C2768" s="10" t="str">
        <f>VLOOKUP($E2768,'Определяем вид'!$A$2:$B$16,2,0)</f>
        <v>Услуга</v>
      </c>
      <c r="D2768" s="10" t="s">
        <v>16</v>
      </c>
      <c r="E2768" s="10" t="s">
        <v>18</v>
      </c>
      <c r="F2768" s="11">
        <v>45751.0</v>
      </c>
      <c r="G2768" s="12">
        <f t="shared" si="1"/>
        <v>4</v>
      </c>
      <c r="H2768" s="10"/>
      <c r="I2768" s="10" t="str">
        <f>IFNA(VLOOKUP($H2768,'Промокоды'!$A$2:$B$115,2,0),"")</f>
        <v/>
      </c>
      <c r="J2768" s="10" t="str">
        <f>IFNA(VLOOKUP($I2768,'Промокоды'!$E$2:$F$8,2,0),"")</f>
        <v/>
      </c>
      <c r="K2768" s="10" t="str">
        <f>IFNA(VLOOKUP($H2768,'Промокоды'!$A$2:$C$115,3,0),"")</f>
        <v/>
      </c>
      <c r="L2768" s="13">
        <f t="shared" si="2"/>
        <v>0</v>
      </c>
      <c r="M2768" s="14">
        <v>3500.0</v>
      </c>
      <c r="N2768" s="14">
        <f t="shared" si="3"/>
        <v>3500</v>
      </c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  <c r="Z2768" s="9"/>
      <c r="AA2768" s="9"/>
      <c r="AB2768" s="9"/>
      <c r="AC2768" s="9"/>
    </row>
    <row r="2769" ht="15.75" customHeight="1">
      <c r="A2769" s="10">
        <v>2768.0</v>
      </c>
      <c r="B2769" s="10" t="s">
        <v>25</v>
      </c>
      <c r="C2769" s="10" t="str">
        <f>VLOOKUP($E2769,'Определяем вид'!$A$2:$B$16,2,0)</f>
        <v>Товар</v>
      </c>
      <c r="D2769" s="10" t="s">
        <v>19</v>
      </c>
      <c r="E2769" s="10" t="s">
        <v>30</v>
      </c>
      <c r="F2769" s="11">
        <v>45751.0</v>
      </c>
      <c r="G2769" s="12">
        <f t="shared" si="1"/>
        <v>4</v>
      </c>
      <c r="H2769" s="10"/>
      <c r="I2769" s="10" t="str">
        <f>IFNA(VLOOKUP($H2769,'Промокоды'!$A$2:$B$115,2,0),"")</f>
        <v/>
      </c>
      <c r="J2769" s="10" t="str">
        <f>IFNA(VLOOKUP($I2769,'Промокоды'!$E$2:$F$8,2,0),"")</f>
        <v/>
      </c>
      <c r="K2769" s="10" t="str">
        <f>IFNA(VLOOKUP($H2769,'Промокоды'!$A$2:$C$115,3,0),"")</f>
        <v/>
      </c>
      <c r="L2769" s="13">
        <f t="shared" si="2"/>
        <v>0</v>
      </c>
      <c r="M2769" s="14">
        <v>300.0</v>
      </c>
      <c r="N2769" s="14">
        <f t="shared" si="3"/>
        <v>300</v>
      </c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  <c r="Z2769" s="9"/>
      <c r="AA2769" s="9"/>
      <c r="AB2769" s="9"/>
      <c r="AC2769" s="9"/>
    </row>
    <row r="2770" ht="15.75" customHeight="1">
      <c r="A2770" s="10">
        <v>2769.0</v>
      </c>
      <c r="B2770" s="10" t="s">
        <v>15</v>
      </c>
      <c r="C2770" s="10" t="str">
        <f>VLOOKUP($E2770,'Определяем вид'!$A$2:$B$16,2,0)</f>
        <v>Товар</v>
      </c>
      <c r="D2770" s="10" t="s">
        <v>16</v>
      </c>
      <c r="E2770" s="10" t="s">
        <v>23</v>
      </c>
      <c r="F2770" s="11">
        <v>45751.0</v>
      </c>
      <c r="G2770" s="12">
        <f t="shared" si="1"/>
        <v>4</v>
      </c>
      <c r="H2770" s="10"/>
      <c r="I2770" s="10" t="str">
        <f>IFNA(VLOOKUP($H2770,'Промокоды'!$A$2:$B$115,2,0),"")</f>
        <v/>
      </c>
      <c r="J2770" s="10" t="str">
        <f>IFNA(VLOOKUP($I2770,'Промокоды'!$E$2:$F$8,2,0),"")</f>
        <v/>
      </c>
      <c r="K2770" s="10" t="str">
        <f>IFNA(VLOOKUP($H2770,'Промокоды'!$A$2:$C$115,3,0),"")</f>
        <v/>
      </c>
      <c r="L2770" s="13">
        <f t="shared" si="2"/>
        <v>0</v>
      </c>
      <c r="M2770" s="14">
        <v>1000.0</v>
      </c>
      <c r="N2770" s="14">
        <f t="shared" si="3"/>
        <v>1000</v>
      </c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  <c r="Z2770" s="9"/>
      <c r="AA2770" s="9"/>
      <c r="AB2770" s="9"/>
      <c r="AC2770" s="9"/>
    </row>
    <row r="2771" ht="15.75" customHeight="1">
      <c r="A2771" s="10">
        <v>2770.0</v>
      </c>
      <c r="B2771" s="10" t="s">
        <v>15</v>
      </c>
      <c r="C2771" s="10" t="str">
        <f>VLOOKUP($E2771,'Определяем вид'!$A$2:$B$16,2,0)</f>
        <v>Услуга</v>
      </c>
      <c r="D2771" s="10" t="s">
        <v>16</v>
      </c>
      <c r="E2771" s="10" t="s">
        <v>18</v>
      </c>
      <c r="F2771" s="11">
        <v>45751.0</v>
      </c>
      <c r="G2771" s="12">
        <f t="shared" si="1"/>
        <v>4</v>
      </c>
      <c r="H2771" s="10"/>
      <c r="I2771" s="10" t="str">
        <f>IFNA(VLOOKUP($H2771,'Промокоды'!$A$2:$B$115,2,0),"")</f>
        <v/>
      </c>
      <c r="J2771" s="10" t="str">
        <f>IFNA(VLOOKUP($I2771,'Промокоды'!$E$2:$F$8,2,0),"")</f>
        <v/>
      </c>
      <c r="K2771" s="10" t="str">
        <f>IFNA(VLOOKUP($H2771,'Промокоды'!$A$2:$C$115,3,0),"")</f>
        <v/>
      </c>
      <c r="L2771" s="13">
        <f t="shared" si="2"/>
        <v>0</v>
      </c>
      <c r="M2771" s="14">
        <v>3500.0</v>
      </c>
      <c r="N2771" s="14">
        <f t="shared" si="3"/>
        <v>3500</v>
      </c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  <c r="Z2771" s="9"/>
      <c r="AA2771" s="9"/>
      <c r="AB2771" s="9"/>
      <c r="AC2771" s="9"/>
    </row>
    <row r="2772" ht="15.75" customHeight="1">
      <c r="A2772" s="10">
        <v>2771.0</v>
      </c>
      <c r="B2772" s="10" t="s">
        <v>15</v>
      </c>
      <c r="C2772" s="10" t="str">
        <f>VLOOKUP($E2772,'Определяем вид'!$A$2:$B$16,2,0)</f>
        <v>Услуга</v>
      </c>
      <c r="D2772" s="10" t="s">
        <v>19</v>
      </c>
      <c r="E2772" s="10" t="s">
        <v>21</v>
      </c>
      <c r="F2772" s="11">
        <v>45751.0</v>
      </c>
      <c r="G2772" s="12">
        <f t="shared" si="1"/>
        <v>4</v>
      </c>
      <c r="H2772" s="10"/>
      <c r="I2772" s="10" t="str">
        <f>IFNA(VLOOKUP($H2772,'Промокоды'!$A$2:$B$115,2,0),"")</f>
        <v/>
      </c>
      <c r="J2772" s="10" t="str">
        <f>IFNA(VLOOKUP($I2772,'Промокоды'!$E$2:$F$8,2,0),"")</f>
        <v/>
      </c>
      <c r="K2772" s="10" t="str">
        <f>IFNA(VLOOKUP($H2772,'Промокоды'!$A$2:$C$115,3,0),"")</f>
        <v/>
      </c>
      <c r="L2772" s="13">
        <f t="shared" si="2"/>
        <v>0</v>
      </c>
      <c r="M2772" s="14">
        <v>5500.0</v>
      </c>
      <c r="N2772" s="14">
        <f t="shared" si="3"/>
        <v>5500</v>
      </c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  <c r="Z2772" s="9"/>
      <c r="AA2772" s="9"/>
      <c r="AB2772" s="9"/>
      <c r="AC2772" s="9"/>
    </row>
    <row r="2773" ht="15.75" customHeight="1">
      <c r="A2773" s="10">
        <v>2772.0</v>
      </c>
      <c r="B2773" s="10" t="s">
        <v>15</v>
      </c>
      <c r="C2773" s="10" t="str">
        <f>VLOOKUP($E2773,'Определяем вид'!$A$2:$B$16,2,0)</f>
        <v>Услуга</v>
      </c>
      <c r="D2773" s="10" t="s">
        <v>16</v>
      </c>
      <c r="E2773" s="10" t="s">
        <v>18</v>
      </c>
      <c r="F2773" s="11">
        <v>45751.0</v>
      </c>
      <c r="G2773" s="12">
        <f t="shared" si="1"/>
        <v>4</v>
      </c>
      <c r="H2773" s="10"/>
      <c r="I2773" s="10" t="str">
        <f>IFNA(VLOOKUP($H2773,'Промокоды'!$A$2:$B$115,2,0),"")</f>
        <v/>
      </c>
      <c r="J2773" s="10" t="str">
        <f>IFNA(VLOOKUP($I2773,'Промокоды'!$E$2:$F$8,2,0),"")</f>
        <v/>
      </c>
      <c r="K2773" s="10" t="str">
        <f>IFNA(VLOOKUP($H2773,'Промокоды'!$A$2:$C$115,3,0),"")</f>
        <v/>
      </c>
      <c r="L2773" s="13">
        <f t="shared" si="2"/>
        <v>0</v>
      </c>
      <c r="M2773" s="14">
        <v>3500.0</v>
      </c>
      <c r="N2773" s="14">
        <f t="shared" si="3"/>
        <v>3500</v>
      </c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  <c r="Z2773" s="9"/>
      <c r="AA2773" s="9"/>
      <c r="AB2773" s="9"/>
      <c r="AC2773" s="9"/>
    </row>
    <row r="2774" ht="15.75" customHeight="1">
      <c r="A2774" s="10">
        <v>2773.0</v>
      </c>
      <c r="B2774" s="10" t="s">
        <v>15</v>
      </c>
      <c r="C2774" s="10" t="str">
        <f>VLOOKUP($E2774,'Определяем вид'!$A$2:$B$16,2,0)</f>
        <v>Услуга</v>
      </c>
      <c r="D2774" s="10" t="s">
        <v>16</v>
      </c>
      <c r="E2774" s="10" t="s">
        <v>17</v>
      </c>
      <c r="F2774" s="11">
        <v>45752.0</v>
      </c>
      <c r="G2774" s="12">
        <f t="shared" si="1"/>
        <v>4</v>
      </c>
      <c r="H2774" s="10"/>
      <c r="I2774" s="10" t="str">
        <f>IFNA(VLOOKUP($H2774,'Промокоды'!$A$2:$B$115,2,0),"")</f>
        <v/>
      </c>
      <c r="J2774" s="10" t="str">
        <f>IFNA(VLOOKUP($I2774,'Промокоды'!$E$2:$F$8,2,0),"")</f>
        <v/>
      </c>
      <c r="K2774" s="10" t="str">
        <f>IFNA(VLOOKUP($H2774,'Промокоды'!$A$2:$C$115,3,0),"")</f>
        <v/>
      </c>
      <c r="L2774" s="13">
        <f t="shared" si="2"/>
        <v>0</v>
      </c>
      <c r="M2774" s="14">
        <v>4500.0</v>
      </c>
      <c r="N2774" s="14">
        <f t="shared" si="3"/>
        <v>4500</v>
      </c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  <c r="Z2774" s="9"/>
      <c r="AA2774" s="9"/>
      <c r="AB2774" s="9"/>
      <c r="AC2774" s="9"/>
    </row>
    <row r="2775" ht="15.75" customHeight="1">
      <c r="A2775" s="10">
        <v>2774.0</v>
      </c>
      <c r="B2775" s="10" t="s">
        <v>15</v>
      </c>
      <c r="C2775" s="10" t="str">
        <f>VLOOKUP($E2775,'Определяем вид'!$A$2:$B$16,2,0)</f>
        <v>Товар</v>
      </c>
      <c r="D2775" s="10" t="s">
        <v>19</v>
      </c>
      <c r="E2775" s="10" t="s">
        <v>20</v>
      </c>
      <c r="F2775" s="11">
        <v>45752.0</v>
      </c>
      <c r="G2775" s="12">
        <f t="shared" si="1"/>
        <v>4</v>
      </c>
      <c r="H2775" s="10"/>
      <c r="I2775" s="10" t="str">
        <f>IFNA(VLOOKUP($H2775,'Промокоды'!$A$2:$B$115,2,0),"")</f>
        <v/>
      </c>
      <c r="J2775" s="10" t="str">
        <f>IFNA(VLOOKUP($I2775,'Промокоды'!$E$2:$F$8,2,0),"")</f>
        <v/>
      </c>
      <c r="K2775" s="10" t="str">
        <f>IFNA(VLOOKUP($H2775,'Промокоды'!$A$2:$C$115,3,0),"")</f>
        <v/>
      </c>
      <c r="L2775" s="13">
        <f t="shared" si="2"/>
        <v>0</v>
      </c>
      <c r="M2775" s="14">
        <v>500.0</v>
      </c>
      <c r="N2775" s="14">
        <f t="shared" si="3"/>
        <v>500</v>
      </c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  <c r="Z2775" s="9"/>
      <c r="AA2775" s="9"/>
      <c r="AB2775" s="9"/>
      <c r="AC2775" s="9"/>
    </row>
    <row r="2776" ht="15.75" customHeight="1">
      <c r="A2776" s="10">
        <v>2775.0</v>
      </c>
      <c r="B2776" s="10" t="s">
        <v>25</v>
      </c>
      <c r="C2776" s="10" t="str">
        <f>VLOOKUP($E2776,'Определяем вид'!$A$2:$B$16,2,0)</f>
        <v>Услуга</v>
      </c>
      <c r="D2776" s="10" t="s">
        <v>16</v>
      </c>
      <c r="E2776" s="10" t="s">
        <v>42</v>
      </c>
      <c r="F2776" s="11">
        <v>45752.0</v>
      </c>
      <c r="G2776" s="12">
        <f t="shared" si="1"/>
        <v>4</v>
      </c>
      <c r="H2776" s="10"/>
      <c r="I2776" s="10" t="str">
        <f>IFNA(VLOOKUP($H2776,'Промокоды'!$A$2:$B$115,2,0),"")</f>
        <v/>
      </c>
      <c r="J2776" s="10" t="str">
        <f>IFNA(VLOOKUP($I2776,'Промокоды'!$E$2:$F$8,2,0),"")</f>
        <v/>
      </c>
      <c r="K2776" s="10" t="str">
        <f>IFNA(VLOOKUP($H2776,'Промокоды'!$A$2:$C$115,3,0),"")</f>
        <v/>
      </c>
      <c r="L2776" s="13">
        <f t="shared" si="2"/>
        <v>0</v>
      </c>
      <c r="M2776" s="14">
        <v>75350.0</v>
      </c>
      <c r="N2776" s="14">
        <f t="shared" si="3"/>
        <v>75350</v>
      </c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  <c r="Z2776" s="9"/>
      <c r="AA2776" s="9"/>
      <c r="AB2776" s="9"/>
      <c r="AC2776" s="9"/>
    </row>
    <row r="2777" ht="15.75" customHeight="1">
      <c r="A2777" s="10">
        <v>2776.0</v>
      </c>
      <c r="B2777" s="10" t="s">
        <v>25</v>
      </c>
      <c r="C2777" s="10" t="str">
        <f>VLOOKUP($E2777,'Определяем вид'!$A$2:$B$16,2,0)</f>
        <v>Услуга</v>
      </c>
      <c r="D2777" s="10" t="s">
        <v>16</v>
      </c>
      <c r="E2777" s="10" t="s">
        <v>42</v>
      </c>
      <c r="F2777" s="11">
        <v>45752.0</v>
      </c>
      <c r="G2777" s="12">
        <f t="shared" si="1"/>
        <v>4</v>
      </c>
      <c r="H2777" s="10"/>
      <c r="I2777" s="10" t="str">
        <f>IFNA(VLOOKUP($H2777,'Промокоды'!$A$2:$B$115,2,0),"")</f>
        <v/>
      </c>
      <c r="J2777" s="10" t="str">
        <f>IFNA(VLOOKUP($I2777,'Промокоды'!$E$2:$F$8,2,0),"")</f>
        <v/>
      </c>
      <c r="K2777" s="10" t="str">
        <f>IFNA(VLOOKUP($H2777,'Промокоды'!$A$2:$C$115,3,0),"")</f>
        <v/>
      </c>
      <c r="L2777" s="13">
        <f t="shared" si="2"/>
        <v>0</v>
      </c>
      <c r="M2777" s="14">
        <v>75350.0</v>
      </c>
      <c r="N2777" s="14">
        <f t="shared" si="3"/>
        <v>75350</v>
      </c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  <c r="Z2777" s="9"/>
      <c r="AA2777" s="9"/>
      <c r="AB2777" s="9"/>
      <c r="AC2777" s="9"/>
    </row>
    <row r="2778" ht="15.75" customHeight="1">
      <c r="A2778" s="10">
        <v>2777.0</v>
      </c>
      <c r="B2778" s="10" t="s">
        <v>25</v>
      </c>
      <c r="C2778" s="10" t="str">
        <f>VLOOKUP($E2778,'Определяем вид'!$A$2:$B$16,2,0)</f>
        <v>Услуга</v>
      </c>
      <c r="D2778" s="10" t="s">
        <v>16</v>
      </c>
      <c r="E2778" s="10" t="s">
        <v>42</v>
      </c>
      <c r="F2778" s="11">
        <v>45752.0</v>
      </c>
      <c r="G2778" s="12">
        <f t="shared" si="1"/>
        <v>4</v>
      </c>
      <c r="H2778" s="10"/>
      <c r="I2778" s="10" t="str">
        <f>IFNA(VLOOKUP($H2778,'Промокоды'!$A$2:$B$115,2,0),"")</f>
        <v/>
      </c>
      <c r="J2778" s="10" t="str">
        <f>IFNA(VLOOKUP($I2778,'Промокоды'!$E$2:$F$8,2,0),"")</f>
        <v/>
      </c>
      <c r="K2778" s="10" t="str">
        <f>IFNA(VLOOKUP($H2778,'Промокоды'!$A$2:$C$115,3,0),"")</f>
        <v/>
      </c>
      <c r="L2778" s="13">
        <f t="shared" si="2"/>
        <v>0</v>
      </c>
      <c r="M2778" s="14">
        <v>75350.0</v>
      </c>
      <c r="N2778" s="14">
        <f t="shared" si="3"/>
        <v>75350</v>
      </c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  <c r="Z2778" s="9"/>
      <c r="AA2778" s="9"/>
      <c r="AB2778" s="9"/>
      <c r="AC2778" s="9"/>
    </row>
    <row r="2779" ht="15.75" customHeight="1">
      <c r="A2779" s="10">
        <v>2778.0</v>
      </c>
      <c r="B2779" s="10" t="s">
        <v>25</v>
      </c>
      <c r="C2779" s="10" t="str">
        <f>VLOOKUP($E2779,'Определяем вид'!$A$2:$B$16,2,0)</f>
        <v>Услуга</v>
      </c>
      <c r="D2779" s="10" t="s">
        <v>16</v>
      </c>
      <c r="E2779" s="10" t="s">
        <v>42</v>
      </c>
      <c r="F2779" s="11">
        <v>45752.0</v>
      </c>
      <c r="G2779" s="12">
        <f t="shared" si="1"/>
        <v>4</v>
      </c>
      <c r="H2779" s="10"/>
      <c r="I2779" s="10" t="str">
        <f>IFNA(VLOOKUP($H2779,'Промокоды'!$A$2:$B$115,2,0),"")</f>
        <v/>
      </c>
      <c r="J2779" s="10" t="str">
        <f>IFNA(VLOOKUP($I2779,'Промокоды'!$E$2:$F$8,2,0),"")</f>
        <v/>
      </c>
      <c r="K2779" s="10" t="str">
        <f>IFNA(VLOOKUP($H2779,'Промокоды'!$A$2:$C$115,3,0),"")</f>
        <v/>
      </c>
      <c r="L2779" s="13">
        <f t="shared" si="2"/>
        <v>0</v>
      </c>
      <c r="M2779" s="14">
        <v>75350.0</v>
      </c>
      <c r="N2779" s="14">
        <f t="shared" si="3"/>
        <v>75350</v>
      </c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  <c r="Z2779" s="9"/>
      <c r="AA2779" s="9"/>
      <c r="AB2779" s="9"/>
      <c r="AC2779" s="9"/>
    </row>
    <row r="2780" ht="15.75" customHeight="1">
      <c r="A2780" s="10">
        <v>2779.0</v>
      </c>
      <c r="B2780" s="10" t="s">
        <v>25</v>
      </c>
      <c r="C2780" s="10" t="str">
        <f>VLOOKUP($E2780,'Определяем вид'!$A$2:$B$16,2,0)</f>
        <v>Услуга</v>
      </c>
      <c r="D2780" s="10" t="s">
        <v>16</v>
      </c>
      <c r="E2780" s="10" t="s">
        <v>42</v>
      </c>
      <c r="F2780" s="11">
        <v>45752.0</v>
      </c>
      <c r="G2780" s="12">
        <f t="shared" si="1"/>
        <v>4</v>
      </c>
      <c r="H2780" s="10"/>
      <c r="I2780" s="10" t="str">
        <f>IFNA(VLOOKUP($H2780,'Промокоды'!$A$2:$B$115,2,0),"")</f>
        <v/>
      </c>
      <c r="J2780" s="10" t="str">
        <f>IFNA(VLOOKUP($I2780,'Промокоды'!$E$2:$F$8,2,0),"")</f>
        <v/>
      </c>
      <c r="K2780" s="10" t="str">
        <f>IFNA(VLOOKUP($H2780,'Промокоды'!$A$2:$C$115,3,0),"")</f>
        <v/>
      </c>
      <c r="L2780" s="13">
        <f t="shared" si="2"/>
        <v>0</v>
      </c>
      <c r="M2780" s="14">
        <v>75350.0</v>
      </c>
      <c r="N2780" s="14">
        <f t="shared" si="3"/>
        <v>75350</v>
      </c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  <c r="Z2780" s="9"/>
      <c r="AA2780" s="9"/>
      <c r="AB2780" s="9"/>
      <c r="AC2780" s="9"/>
    </row>
    <row r="2781" ht="15.75" customHeight="1">
      <c r="A2781" s="10">
        <v>2780.0</v>
      </c>
      <c r="B2781" s="10" t="s">
        <v>25</v>
      </c>
      <c r="C2781" s="10" t="str">
        <f>VLOOKUP($E2781,'Определяем вид'!$A$2:$B$16,2,0)</f>
        <v>Услуга</v>
      </c>
      <c r="D2781" s="10" t="s">
        <v>16</v>
      </c>
      <c r="E2781" s="10" t="s">
        <v>42</v>
      </c>
      <c r="F2781" s="11">
        <v>45752.0</v>
      </c>
      <c r="G2781" s="12">
        <f t="shared" si="1"/>
        <v>4</v>
      </c>
      <c r="H2781" s="10"/>
      <c r="I2781" s="10" t="str">
        <f>IFNA(VLOOKUP($H2781,'Промокоды'!$A$2:$B$115,2,0),"")</f>
        <v/>
      </c>
      <c r="J2781" s="10" t="str">
        <f>IFNA(VLOOKUP($I2781,'Промокоды'!$E$2:$F$8,2,0),"")</f>
        <v/>
      </c>
      <c r="K2781" s="10" t="str">
        <f>IFNA(VLOOKUP($H2781,'Промокоды'!$A$2:$C$115,3,0),"")</f>
        <v/>
      </c>
      <c r="L2781" s="13">
        <f t="shared" si="2"/>
        <v>0</v>
      </c>
      <c r="M2781" s="14">
        <v>75350.0</v>
      </c>
      <c r="N2781" s="14">
        <f t="shared" si="3"/>
        <v>75350</v>
      </c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  <c r="Z2781" s="9"/>
      <c r="AA2781" s="9"/>
      <c r="AB2781" s="9"/>
      <c r="AC2781" s="9"/>
    </row>
    <row r="2782" ht="15.75" customHeight="1">
      <c r="A2782" s="10">
        <v>2781.0</v>
      </c>
      <c r="B2782" s="10" t="s">
        <v>25</v>
      </c>
      <c r="C2782" s="10" t="str">
        <f>VLOOKUP($E2782,'Определяем вид'!$A$2:$B$16,2,0)</f>
        <v>Услуга</v>
      </c>
      <c r="D2782" s="10" t="s">
        <v>16</v>
      </c>
      <c r="E2782" s="10" t="s">
        <v>42</v>
      </c>
      <c r="F2782" s="11">
        <v>45752.0</v>
      </c>
      <c r="G2782" s="12">
        <f t="shared" si="1"/>
        <v>4</v>
      </c>
      <c r="H2782" s="10"/>
      <c r="I2782" s="10" t="str">
        <f>IFNA(VLOOKUP($H2782,'Промокоды'!$A$2:$B$115,2,0),"")</f>
        <v/>
      </c>
      <c r="J2782" s="10" t="str">
        <f>IFNA(VLOOKUP($I2782,'Промокоды'!$E$2:$F$8,2,0),"")</f>
        <v/>
      </c>
      <c r="K2782" s="10" t="str">
        <f>IFNA(VLOOKUP($H2782,'Промокоды'!$A$2:$C$115,3,0),"")</f>
        <v/>
      </c>
      <c r="L2782" s="13">
        <f t="shared" si="2"/>
        <v>0</v>
      </c>
      <c r="M2782" s="14">
        <v>75350.0</v>
      </c>
      <c r="N2782" s="14">
        <f t="shared" si="3"/>
        <v>75350</v>
      </c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  <c r="Z2782" s="9"/>
      <c r="AA2782" s="9"/>
      <c r="AB2782" s="9"/>
      <c r="AC2782" s="9"/>
    </row>
    <row r="2783" ht="15.75" customHeight="1">
      <c r="A2783" s="10">
        <v>2782.0</v>
      </c>
      <c r="B2783" s="10" t="s">
        <v>25</v>
      </c>
      <c r="C2783" s="10" t="str">
        <f>VLOOKUP($E2783,'Определяем вид'!$A$2:$B$16,2,0)</f>
        <v>Услуга</v>
      </c>
      <c r="D2783" s="10" t="s">
        <v>16</v>
      </c>
      <c r="E2783" s="10" t="s">
        <v>42</v>
      </c>
      <c r="F2783" s="11">
        <v>45752.0</v>
      </c>
      <c r="G2783" s="12">
        <f t="shared" si="1"/>
        <v>4</v>
      </c>
      <c r="H2783" s="10"/>
      <c r="I2783" s="10" t="str">
        <f>IFNA(VLOOKUP($H2783,'Промокоды'!$A$2:$B$115,2,0),"")</f>
        <v/>
      </c>
      <c r="J2783" s="10" t="str">
        <f>IFNA(VLOOKUP($I2783,'Промокоды'!$E$2:$F$8,2,0),"")</f>
        <v/>
      </c>
      <c r="K2783" s="10" t="str">
        <f>IFNA(VLOOKUP($H2783,'Промокоды'!$A$2:$C$115,3,0),"")</f>
        <v/>
      </c>
      <c r="L2783" s="13">
        <f t="shared" si="2"/>
        <v>0</v>
      </c>
      <c r="M2783" s="14">
        <v>75350.0</v>
      </c>
      <c r="N2783" s="14">
        <f t="shared" si="3"/>
        <v>75350</v>
      </c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  <c r="Z2783" s="9"/>
      <c r="AA2783" s="9"/>
      <c r="AB2783" s="9"/>
      <c r="AC2783" s="9"/>
    </row>
    <row r="2784" ht="15.75" customHeight="1">
      <c r="A2784" s="10">
        <v>2783.0</v>
      </c>
      <c r="B2784" s="10" t="s">
        <v>25</v>
      </c>
      <c r="C2784" s="10" t="str">
        <f>VLOOKUP($E2784,'Определяем вид'!$A$2:$B$16,2,0)</f>
        <v>Услуга</v>
      </c>
      <c r="D2784" s="10" t="s">
        <v>16</v>
      </c>
      <c r="E2784" s="10" t="s">
        <v>84</v>
      </c>
      <c r="F2784" s="11">
        <v>45752.0</v>
      </c>
      <c r="G2784" s="12">
        <f t="shared" si="1"/>
        <v>4</v>
      </c>
      <c r="H2784" s="10"/>
      <c r="I2784" s="10" t="str">
        <f>IFNA(VLOOKUP($H2784,'Промокоды'!$A$2:$B$115,2,0),"")</f>
        <v/>
      </c>
      <c r="J2784" s="10" t="str">
        <f>IFNA(VLOOKUP($I2784,'Промокоды'!$E$2:$F$8,2,0),"")</f>
        <v/>
      </c>
      <c r="K2784" s="10" t="str">
        <f>IFNA(VLOOKUP($H2784,'Промокоды'!$A$2:$C$115,3,0),"")</f>
        <v/>
      </c>
      <c r="L2784" s="13">
        <f t="shared" si="2"/>
        <v>0</v>
      </c>
      <c r="M2784" s="14">
        <v>15000.0</v>
      </c>
      <c r="N2784" s="14">
        <f t="shared" si="3"/>
        <v>15000</v>
      </c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  <c r="Z2784" s="9"/>
      <c r="AA2784" s="9"/>
      <c r="AB2784" s="9"/>
      <c r="AC2784" s="9"/>
    </row>
    <row r="2785" ht="15.75" customHeight="1">
      <c r="A2785" s="10">
        <v>2784.0</v>
      </c>
      <c r="B2785" s="10" t="s">
        <v>25</v>
      </c>
      <c r="C2785" s="10" t="str">
        <f>VLOOKUP($E2785,'Определяем вид'!$A$2:$B$16,2,0)</f>
        <v>Услуга</v>
      </c>
      <c r="D2785" s="10" t="s">
        <v>16</v>
      </c>
      <c r="E2785" s="10" t="s">
        <v>85</v>
      </c>
      <c r="F2785" s="11">
        <v>45752.0</v>
      </c>
      <c r="G2785" s="12">
        <f t="shared" si="1"/>
        <v>4</v>
      </c>
      <c r="H2785" s="10"/>
      <c r="I2785" s="10" t="str">
        <f>IFNA(VLOOKUP($H2785,'Промокоды'!$A$2:$B$115,2,0),"")</f>
        <v/>
      </c>
      <c r="J2785" s="10" t="str">
        <f>IFNA(VLOOKUP($I2785,'Промокоды'!$E$2:$F$8,2,0),"")</f>
        <v/>
      </c>
      <c r="K2785" s="10" t="str">
        <f>IFNA(VLOOKUP($H2785,'Промокоды'!$A$2:$C$115,3,0),"")</f>
        <v/>
      </c>
      <c r="L2785" s="13">
        <f t="shared" si="2"/>
        <v>0</v>
      </c>
      <c r="M2785" s="14">
        <v>56700.0</v>
      </c>
      <c r="N2785" s="14">
        <f t="shared" si="3"/>
        <v>56700</v>
      </c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  <c r="Z2785" s="9"/>
      <c r="AA2785" s="9"/>
      <c r="AB2785" s="9"/>
      <c r="AC2785" s="9"/>
    </row>
    <row r="2786" ht="15.75" customHeight="1">
      <c r="A2786" s="10">
        <v>2785.0</v>
      </c>
      <c r="B2786" s="10" t="s">
        <v>15</v>
      </c>
      <c r="C2786" s="10" t="str">
        <f>VLOOKUP($E2786,'Определяем вид'!$A$2:$B$16,2,0)</f>
        <v>Услуга</v>
      </c>
      <c r="D2786" s="10" t="s">
        <v>19</v>
      </c>
      <c r="E2786" s="10" t="s">
        <v>21</v>
      </c>
      <c r="F2786" s="11">
        <v>45752.0</v>
      </c>
      <c r="G2786" s="12">
        <f t="shared" si="1"/>
        <v>4</v>
      </c>
      <c r="H2786" s="10"/>
      <c r="I2786" s="10" t="str">
        <f>IFNA(VLOOKUP($H2786,'Промокоды'!$A$2:$B$115,2,0),"")</f>
        <v/>
      </c>
      <c r="J2786" s="10" t="str">
        <f>IFNA(VLOOKUP($I2786,'Промокоды'!$E$2:$F$8,2,0),"")</f>
        <v/>
      </c>
      <c r="K2786" s="10" t="str">
        <f>IFNA(VLOOKUP($H2786,'Промокоды'!$A$2:$C$115,3,0),"")</f>
        <v/>
      </c>
      <c r="L2786" s="13">
        <f t="shared" si="2"/>
        <v>0</v>
      </c>
      <c r="M2786" s="14">
        <v>5500.0</v>
      </c>
      <c r="N2786" s="14">
        <f t="shared" si="3"/>
        <v>5500</v>
      </c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  <c r="Z2786" s="9"/>
      <c r="AA2786" s="9"/>
      <c r="AB2786" s="9"/>
      <c r="AC2786" s="9"/>
    </row>
    <row r="2787" ht="15.75" customHeight="1">
      <c r="A2787" s="10">
        <v>2786.0</v>
      </c>
      <c r="B2787" s="10" t="s">
        <v>15</v>
      </c>
      <c r="C2787" s="10" t="str">
        <f>VLOOKUP($E2787,'Определяем вид'!$A$2:$B$16,2,0)</f>
        <v>Товар</v>
      </c>
      <c r="D2787" s="10" t="s">
        <v>19</v>
      </c>
      <c r="E2787" s="10" t="s">
        <v>23</v>
      </c>
      <c r="F2787" s="11">
        <v>45752.0</v>
      </c>
      <c r="G2787" s="12">
        <f t="shared" si="1"/>
        <v>4</v>
      </c>
      <c r="H2787" s="10"/>
      <c r="I2787" s="10" t="str">
        <f>IFNA(VLOOKUP($H2787,'Промокоды'!$A$2:$B$115,2,0),"")</f>
        <v/>
      </c>
      <c r="J2787" s="10" t="str">
        <f>IFNA(VLOOKUP($I2787,'Промокоды'!$E$2:$F$8,2,0),"")</f>
        <v/>
      </c>
      <c r="K2787" s="10" t="str">
        <f>IFNA(VLOOKUP($H2787,'Промокоды'!$A$2:$C$115,3,0),"")</f>
        <v/>
      </c>
      <c r="L2787" s="13">
        <f t="shared" si="2"/>
        <v>0</v>
      </c>
      <c r="M2787" s="14">
        <v>1000.0</v>
      </c>
      <c r="N2787" s="14">
        <f t="shared" si="3"/>
        <v>1000</v>
      </c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  <c r="Z2787" s="9"/>
      <c r="AA2787" s="9"/>
      <c r="AB2787" s="9"/>
      <c r="AC2787" s="9"/>
    </row>
    <row r="2788" ht="15.75" customHeight="1">
      <c r="A2788" s="10">
        <v>2787.0</v>
      </c>
      <c r="B2788" s="10" t="s">
        <v>25</v>
      </c>
      <c r="C2788" s="10" t="str">
        <f>VLOOKUP($E2788,'Определяем вид'!$A$2:$B$16,2,0)</f>
        <v>Товар</v>
      </c>
      <c r="D2788" s="10" t="s">
        <v>16</v>
      </c>
      <c r="E2788" s="10" t="s">
        <v>35</v>
      </c>
      <c r="F2788" s="11">
        <v>45752.0</v>
      </c>
      <c r="G2788" s="12">
        <f t="shared" si="1"/>
        <v>4</v>
      </c>
      <c r="H2788" s="10"/>
      <c r="I2788" s="10" t="str">
        <f>IFNA(VLOOKUP($H2788,'Промокоды'!$A$2:$B$115,2,0),"")</f>
        <v/>
      </c>
      <c r="J2788" s="10" t="str">
        <f>IFNA(VLOOKUP($I2788,'Промокоды'!$E$2:$F$8,2,0),"")</f>
        <v/>
      </c>
      <c r="K2788" s="10" t="str">
        <f>IFNA(VLOOKUP($H2788,'Промокоды'!$A$2:$C$115,3,0),"")</f>
        <v/>
      </c>
      <c r="L2788" s="13">
        <f t="shared" si="2"/>
        <v>0</v>
      </c>
      <c r="M2788" s="14">
        <v>500.0</v>
      </c>
      <c r="N2788" s="14">
        <f t="shared" si="3"/>
        <v>500</v>
      </c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  <c r="Z2788" s="9"/>
      <c r="AA2788" s="9"/>
      <c r="AB2788" s="9"/>
      <c r="AC2788" s="9"/>
    </row>
    <row r="2789" ht="15.75" customHeight="1">
      <c r="A2789" s="10">
        <v>2788.0</v>
      </c>
      <c r="B2789" s="10" t="s">
        <v>15</v>
      </c>
      <c r="C2789" s="10" t="str">
        <f>VLOOKUP($E2789,'Определяем вид'!$A$2:$B$16,2,0)</f>
        <v>Услуга</v>
      </c>
      <c r="D2789" s="10" t="s">
        <v>16</v>
      </c>
      <c r="E2789" s="10" t="s">
        <v>18</v>
      </c>
      <c r="F2789" s="11">
        <v>45752.0</v>
      </c>
      <c r="G2789" s="12">
        <f t="shared" si="1"/>
        <v>4</v>
      </c>
      <c r="H2789" s="10"/>
      <c r="I2789" s="10" t="str">
        <f>IFNA(VLOOKUP($H2789,'Промокоды'!$A$2:$B$115,2,0),"")</f>
        <v/>
      </c>
      <c r="J2789" s="10" t="str">
        <f>IFNA(VLOOKUP($I2789,'Промокоды'!$E$2:$F$8,2,0),"")</f>
        <v/>
      </c>
      <c r="K2789" s="10" t="str">
        <f>IFNA(VLOOKUP($H2789,'Промокоды'!$A$2:$C$115,3,0),"")</f>
        <v/>
      </c>
      <c r="L2789" s="13">
        <f t="shared" si="2"/>
        <v>0</v>
      </c>
      <c r="M2789" s="14">
        <v>3500.0</v>
      </c>
      <c r="N2789" s="14">
        <f t="shared" si="3"/>
        <v>3500</v>
      </c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  <c r="Z2789" s="9"/>
      <c r="AA2789" s="9"/>
      <c r="AB2789" s="9"/>
      <c r="AC2789" s="9"/>
    </row>
    <row r="2790" ht="15.75" customHeight="1">
      <c r="A2790" s="10">
        <v>2789.0</v>
      </c>
      <c r="B2790" s="10" t="s">
        <v>25</v>
      </c>
      <c r="C2790" s="10" t="str">
        <f>VLOOKUP($E2790,'Определяем вид'!$A$2:$B$16,2,0)</f>
        <v>Товар</v>
      </c>
      <c r="D2790" s="10" t="s">
        <v>16</v>
      </c>
      <c r="E2790" s="10" t="s">
        <v>30</v>
      </c>
      <c r="F2790" s="11">
        <v>45752.0</v>
      </c>
      <c r="G2790" s="12">
        <f t="shared" si="1"/>
        <v>4</v>
      </c>
      <c r="H2790" s="10"/>
      <c r="I2790" s="10" t="str">
        <f>IFNA(VLOOKUP($H2790,'Промокоды'!$A$2:$B$115,2,0),"")</f>
        <v/>
      </c>
      <c r="J2790" s="10" t="str">
        <f>IFNA(VLOOKUP($I2790,'Промокоды'!$E$2:$F$8,2,0),"")</f>
        <v/>
      </c>
      <c r="K2790" s="10" t="str">
        <f>IFNA(VLOOKUP($H2790,'Промокоды'!$A$2:$C$115,3,0),"")</f>
        <v/>
      </c>
      <c r="L2790" s="13">
        <f t="shared" si="2"/>
        <v>0</v>
      </c>
      <c r="M2790" s="14">
        <v>300.0</v>
      </c>
      <c r="N2790" s="14">
        <f t="shared" si="3"/>
        <v>300</v>
      </c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  <c r="Z2790" s="9"/>
      <c r="AA2790" s="9"/>
      <c r="AB2790" s="9"/>
      <c r="AC2790" s="9"/>
    </row>
    <row r="2791" ht="15.75" customHeight="1">
      <c r="A2791" s="10">
        <v>2790.0</v>
      </c>
      <c r="B2791" s="10" t="s">
        <v>15</v>
      </c>
      <c r="C2791" s="10" t="str">
        <f>VLOOKUP($E2791,'Определяем вид'!$A$2:$B$16,2,0)</f>
        <v>Услуга</v>
      </c>
      <c r="D2791" s="10" t="s">
        <v>16</v>
      </c>
      <c r="E2791" s="10" t="s">
        <v>18</v>
      </c>
      <c r="F2791" s="11">
        <v>45752.0</v>
      </c>
      <c r="G2791" s="12">
        <f t="shared" si="1"/>
        <v>4</v>
      </c>
      <c r="H2791" s="10" t="s">
        <v>146</v>
      </c>
      <c r="I2791" s="10">
        <f>IFNA(VLOOKUP($H2791,'Промокоды'!$A$2:$B$115,2,0),"")</f>
        <v>6</v>
      </c>
      <c r="J2791" s="10" t="str">
        <f>IFNA(VLOOKUP($I2791,'Промокоды'!$E$2:$F$8,2,0),"")</f>
        <v>Реклама в VK</v>
      </c>
      <c r="K2791" s="10">
        <f>IFNA(VLOOKUP($H2791,'Промокоды'!$A$2:$C$115,3,0),"")</f>
        <v>0.2</v>
      </c>
      <c r="L2791" s="13">
        <f t="shared" si="2"/>
        <v>700</v>
      </c>
      <c r="M2791" s="14">
        <v>3500.0</v>
      </c>
      <c r="N2791" s="14">
        <f t="shared" si="3"/>
        <v>2800</v>
      </c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  <c r="Z2791" s="9"/>
      <c r="AA2791" s="9"/>
      <c r="AB2791" s="9"/>
      <c r="AC2791" s="9"/>
    </row>
    <row r="2792" ht="15.75" customHeight="1">
      <c r="A2792" s="10">
        <v>2791.0</v>
      </c>
      <c r="B2792" s="10" t="s">
        <v>15</v>
      </c>
      <c r="C2792" s="10" t="str">
        <f>VLOOKUP($E2792,'Определяем вид'!$A$2:$B$16,2,0)</f>
        <v>Услуга</v>
      </c>
      <c r="D2792" s="10" t="s">
        <v>16</v>
      </c>
      <c r="E2792" s="10" t="s">
        <v>21</v>
      </c>
      <c r="F2792" s="11">
        <v>45752.0</v>
      </c>
      <c r="G2792" s="12">
        <f t="shared" si="1"/>
        <v>4</v>
      </c>
      <c r="H2792" s="10"/>
      <c r="I2792" s="10" t="str">
        <f>IFNA(VLOOKUP($H2792,'Промокоды'!$A$2:$B$115,2,0),"")</f>
        <v/>
      </c>
      <c r="J2792" s="10" t="str">
        <f>IFNA(VLOOKUP($I2792,'Промокоды'!$E$2:$F$8,2,0),"")</f>
        <v/>
      </c>
      <c r="K2792" s="10" t="str">
        <f>IFNA(VLOOKUP($H2792,'Промокоды'!$A$2:$C$115,3,0),"")</f>
        <v/>
      </c>
      <c r="L2792" s="13">
        <f t="shared" si="2"/>
        <v>0</v>
      </c>
      <c r="M2792" s="14">
        <v>5500.0</v>
      </c>
      <c r="N2792" s="14">
        <f t="shared" si="3"/>
        <v>5500</v>
      </c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  <c r="Z2792" s="9"/>
      <c r="AA2792" s="9"/>
      <c r="AB2792" s="9"/>
      <c r="AC2792" s="9"/>
    </row>
    <row r="2793" ht="15.75" customHeight="1">
      <c r="A2793" s="10">
        <v>2792.0</v>
      </c>
      <c r="B2793" s="10" t="s">
        <v>15</v>
      </c>
      <c r="C2793" s="10" t="str">
        <f>VLOOKUP($E2793,'Определяем вид'!$A$2:$B$16,2,0)</f>
        <v>Услуга</v>
      </c>
      <c r="D2793" s="10" t="s">
        <v>16</v>
      </c>
      <c r="E2793" s="10" t="s">
        <v>17</v>
      </c>
      <c r="F2793" s="11">
        <v>45752.0</v>
      </c>
      <c r="G2793" s="12">
        <f t="shared" si="1"/>
        <v>4</v>
      </c>
      <c r="H2793" s="10"/>
      <c r="I2793" s="10" t="str">
        <f>IFNA(VLOOKUP($H2793,'Промокоды'!$A$2:$B$115,2,0),"")</f>
        <v/>
      </c>
      <c r="J2793" s="10" t="str">
        <f>IFNA(VLOOKUP($I2793,'Промокоды'!$E$2:$F$8,2,0),"")</f>
        <v/>
      </c>
      <c r="K2793" s="10" t="str">
        <f>IFNA(VLOOKUP($H2793,'Промокоды'!$A$2:$C$115,3,0),"")</f>
        <v/>
      </c>
      <c r="L2793" s="13">
        <f t="shared" si="2"/>
        <v>0</v>
      </c>
      <c r="M2793" s="14">
        <v>4500.0</v>
      </c>
      <c r="N2793" s="14">
        <f t="shared" si="3"/>
        <v>4500</v>
      </c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  <c r="Z2793" s="9"/>
      <c r="AA2793" s="9"/>
      <c r="AB2793" s="9"/>
      <c r="AC2793" s="9"/>
    </row>
    <row r="2794" ht="15.75" customHeight="1">
      <c r="A2794" s="10">
        <v>2793.0</v>
      </c>
      <c r="B2794" s="10" t="s">
        <v>25</v>
      </c>
      <c r="C2794" s="10" t="str">
        <f>VLOOKUP($E2794,'Определяем вид'!$A$2:$B$16,2,0)</f>
        <v>Товар</v>
      </c>
      <c r="D2794" s="10" t="s">
        <v>16</v>
      </c>
      <c r="E2794" s="10" t="s">
        <v>30</v>
      </c>
      <c r="F2794" s="11">
        <v>45752.0</v>
      </c>
      <c r="G2794" s="12">
        <f t="shared" si="1"/>
        <v>4</v>
      </c>
      <c r="H2794" s="10"/>
      <c r="I2794" s="10" t="str">
        <f>IFNA(VLOOKUP($H2794,'Промокоды'!$A$2:$B$115,2,0),"")</f>
        <v/>
      </c>
      <c r="J2794" s="10" t="str">
        <f>IFNA(VLOOKUP($I2794,'Промокоды'!$E$2:$F$8,2,0),"")</f>
        <v/>
      </c>
      <c r="K2794" s="10" t="str">
        <f>IFNA(VLOOKUP($H2794,'Промокоды'!$A$2:$C$115,3,0),"")</f>
        <v/>
      </c>
      <c r="L2794" s="13">
        <f t="shared" si="2"/>
        <v>0</v>
      </c>
      <c r="M2794" s="14">
        <v>300.0</v>
      </c>
      <c r="N2794" s="14">
        <f t="shared" si="3"/>
        <v>300</v>
      </c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  <c r="Z2794" s="9"/>
      <c r="AA2794" s="9"/>
      <c r="AB2794" s="9"/>
      <c r="AC2794" s="9"/>
    </row>
    <row r="2795" ht="15.75" customHeight="1">
      <c r="A2795" s="10">
        <v>2794.0</v>
      </c>
      <c r="B2795" s="10" t="s">
        <v>15</v>
      </c>
      <c r="C2795" s="10" t="str">
        <f>VLOOKUP($E2795,'Определяем вид'!$A$2:$B$16,2,0)</f>
        <v>Услуга</v>
      </c>
      <c r="D2795" s="10" t="s">
        <v>16</v>
      </c>
      <c r="E2795" s="10" t="s">
        <v>21</v>
      </c>
      <c r="F2795" s="11">
        <v>45752.0</v>
      </c>
      <c r="G2795" s="12">
        <f t="shared" si="1"/>
        <v>4</v>
      </c>
      <c r="H2795" s="10"/>
      <c r="I2795" s="10" t="str">
        <f>IFNA(VLOOKUP($H2795,'Промокоды'!$A$2:$B$115,2,0),"")</f>
        <v/>
      </c>
      <c r="J2795" s="10" t="str">
        <f>IFNA(VLOOKUP($I2795,'Промокоды'!$E$2:$F$8,2,0),"")</f>
        <v/>
      </c>
      <c r="K2795" s="10" t="str">
        <f>IFNA(VLOOKUP($H2795,'Промокоды'!$A$2:$C$115,3,0),"")</f>
        <v/>
      </c>
      <c r="L2795" s="13">
        <f t="shared" si="2"/>
        <v>0</v>
      </c>
      <c r="M2795" s="14">
        <v>5500.0</v>
      </c>
      <c r="N2795" s="14">
        <f t="shared" si="3"/>
        <v>5500</v>
      </c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  <c r="Z2795" s="9"/>
      <c r="AA2795" s="9"/>
      <c r="AB2795" s="9"/>
      <c r="AC2795" s="9"/>
    </row>
    <row r="2796" ht="15.75" customHeight="1">
      <c r="A2796" s="10">
        <v>2795.0</v>
      </c>
      <c r="B2796" s="10" t="s">
        <v>15</v>
      </c>
      <c r="C2796" s="10" t="str">
        <f>VLOOKUP($E2796,'Определяем вид'!$A$2:$B$16,2,0)</f>
        <v>Услуга</v>
      </c>
      <c r="D2796" s="10" t="s">
        <v>16</v>
      </c>
      <c r="E2796" s="10" t="s">
        <v>18</v>
      </c>
      <c r="F2796" s="11">
        <v>45752.0</v>
      </c>
      <c r="G2796" s="12">
        <f t="shared" si="1"/>
        <v>4</v>
      </c>
      <c r="H2796" s="10" t="s">
        <v>147</v>
      </c>
      <c r="I2796" s="10">
        <f>IFNA(VLOOKUP($H2796,'Промокоды'!$A$2:$B$115,2,0),"")</f>
        <v>3</v>
      </c>
      <c r="J2796" s="10" t="str">
        <f>IFNA(VLOOKUP($I2796,'Промокоды'!$E$2:$F$8,2,0),"")</f>
        <v>Поисковые запросы в Яндексе</v>
      </c>
      <c r="K2796" s="10">
        <f>IFNA(VLOOKUP($H2796,'Промокоды'!$A$2:$C$115,3,0),"")</f>
        <v>0.05</v>
      </c>
      <c r="L2796" s="13">
        <f t="shared" si="2"/>
        <v>175</v>
      </c>
      <c r="M2796" s="14">
        <v>3500.0</v>
      </c>
      <c r="N2796" s="14">
        <f t="shared" si="3"/>
        <v>3325</v>
      </c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  <c r="Z2796" s="9"/>
      <c r="AA2796" s="9"/>
      <c r="AB2796" s="9"/>
      <c r="AC2796" s="9"/>
    </row>
    <row r="2797" ht="15.75" customHeight="1">
      <c r="A2797" s="10">
        <v>2796.0</v>
      </c>
      <c r="B2797" s="10" t="s">
        <v>15</v>
      </c>
      <c r="C2797" s="10" t="str">
        <f>VLOOKUP($E2797,'Определяем вид'!$A$2:$B$16,2,0)</f>
        <v>Услуга</v>
      </c>
      <c r="D2797" s="10" t="s">
        <v>16</v>
      </c>
      <c r="E2797" s="10" t="s">
        <v>17</v>
      </c>
      <c r="F2797" s="11">
        <v>45752.0</v>
      </c>
      <c r="G2797" s="12">
        <f t="shared" si="1"/>
        <v>4</v>
      </c>
      <c r="H2797" s="10"/>
      <c r="I2797" s="10" t="str">
        <f>IFNA(VLOOKUP($H2797,'Промокоды'!$A$2:$B$115,2,0),"")</f>
        <v/>
      </c>
      <c r="J2797" s="10" t="str">
        <f>IFNA(VLOOKUP($I2797,'Промокоды'!$E$2:$F$8,2,0),"")</f>
        <v/>
      </c>
      <c r="K2797" s="10" t="str">
        <f>IFNA(VLOOKUP($H2797,'Промокоды'!$A$2:$C$115,3,0),"")</f>
        <v/>
      </c>
      <c r="L2797" s="13">
        <f t="shared" si="2"/>
        <v>0</v>
      </c>
      <c r="M2797" s="14">
        <v>4500.0</v>
      </c>
      <c r="N2797" s="14">
        <f t="shared" si="3"/>
        <v>4500</v>
      </c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  <c r="Z2797" s="9"/>
      <c r="AA2797" s="9"/>
      <c r="AB2797" s="9"/>
      <c r="AC2797" s="9"/>
    </row>
    <row r="2798" ht="15.75" customHeight="1">
      <c r="A2798" s="10">
        <v>2797.0</v>
      </c>
      <c r="B2798" s="10" t="s">
        <v>25</v>
      </c>
      <c r="C2798" s="10" t="str">
        <f>VLOOKUP($E2798,'Определяем вид'!$A$2:$B$16,2,0)</f>
        <v>Товар</v>
      </c>
      <c r="D2798" s="10" t="s">
        <v>16</v>
      </c>
      <c r="E2798" s="10" t="s">
        <v>35</v>
      </c>
      <c r="F2798" s="11">
        <v>45752.0</v>
      </c>
      <c r="G2798" s="12">
        <f t="shared" si="1"/>
        <v>4</v>
      </c>
      <c r="H2798" s="10"/>
      <c r="I2798" s="10" t="str">
        <f>IFNA(VLOOKUP($H2798,'Промокоды'!$A$2:$B$115,2,0),"")</f>
        <v/>
      </c>
      <c r="J2798" s="10" t="str">
        <f>IFNA(VLOOKUP($I2798,'Промокоды'!$E$2:$F$8,2,0),"")</f>
        <v/>
      </c>
      <c r="K2798" s="10" t="str">
        <f>IFNA(VLOOKUP($H2798,'Промокоды'!$A$2:$C$115,3,0),"")</f>
        <v/>
      </c>
      <c r="L2798" s="13">
        <f t="shared" si="2"/>
        <v>0</v>
      </c>
      <c r="M2798" s="14">
        <v>500.0</v>
      </c>
      <c r="N2798" s="14">
        <f t="shared" si="3"/>
        <v>500</v>
      </c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  <c r="Z2798" s="9"/>
      <c r="AA2798" s="9"/>
      <c r="AB2798" s="9"/>
      <c r="AC2798" s="9"/>
    </row>
    <row r="2799" ht="15.75" customHeight="1">
      <c r="A2799" s="10">
        <v>2798.0</v>
      </c>
      <c r="B2799" s="10" t="s">
        <v>15</v>
      </c>
      <c r="C2799" s="10" t="str">
        <f>VLOOKUP($E2799,'Определяем вид'!$A$2:$B$16,2,0)</f>
        <v>Услуга</v>
      </c>
      <c r="D2799" s="10" t="s">
        <v>16</v>
      </c>
      <c r="E2799" s="10" t="s">
        <v>17</v>
      </c>
      <c r="F2799" s="11">
        <v>45752.0</v>
      </c>
      <c r="G2799" s="12">
        <f t="shared" si="1"/>
        <v>4</v>
      </c>
      <c r="H2799" s="10"/>
      <c r="I2799" s="10" t="str">
        <f>IFNA(VLOOKUP($H2799,'Промокоды'!$A$2:$B$115,2,0),"")</f>
        <v/>
      </c>
      <c r="J2799" s="10" t="str">
        <f>IFNA(VLOOKUP($I2799,'Промокоды'!$E$2:$F$8,2,0),"")</f>
        <v/>
      </c>
      <c r="K2799" s="10" t="str">
        <f>IFNA(VLOOKUP($H2799,'Промокоды'!$A$2:$C$115,3,0),"")</f>
        <v/>
      </c>
      <c r="L2799" s="13">
        <f t="shared" si="2"/>
        <v>0</v>
      </c>
      <c r="M2799" s="14">
        <v>4500.0</v>
      </c>
      <c r="N2799" s="14">
        <f t="shared" si="3"/>
        <v>4500</v>
      </c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  <c r="Z2799" s="9"/>
      <c r="AA2799" s="9"/>
      <c r="AB2799" s="9"/>
      <c r="AC2799" s="9"/>
    </row>
    <row r="2800" ht="15.75" customHeight="1">
      <c r="A2800" s="10">
        <v>2799.0</v>
      </c>
      <c r="B2800" s="10" t="s">
        <v>15</v>
      </c>
      <c r="C2800" s="10" t="str">
        <f>VLOOKUP($E2800,'Определяем вид'!$A$2:$B$16,2,0)</f>
        <v>Услуга</v>
      </c>
      <c r="D2800" s="10" t="s">
        <v>16</v>
      </c>
      <c r="E2800" s="10" t="s">
        <v>21</v>
      </c>
      <c r="F2800" s="11">
        <v>45753.0</v>
      </c>
      <c r="G2800" s="12">
        <f t="shared" si="1"/>
        <v>4</v>
      </c>
      <c r="H2800" s="10"/>
      <c r="I2800" s="10" t="str">
        <f>IFNA(VLOOKUP($H2800,'Промокоды'!$A$2:$B$115,2,0),"")</f>
        <v/>
      </c>
      <c r="J2800" s="10" t="str">
        <f>IFNA(VLOOKUP($I2800,'Промокоды'!$E$2:$F$8,2,0),"")</f>
        <v/>
      </c>
      <c r="K2800" s="10" t="str">
        <f>IFNA(VLOOKUP($H2800,'Промокоды'!$A$2:$C$115,3,0),"")</f>
        <v/>
      </c>
      <c r="L2800" s="13">
        <f t="shared" si="2"/>
        <v>0</v>
      </c>
      <c r="M2800" s="14">
        <v>5500.0</v>
      </c>
      <c r="N2800" s="14">
        <f t="shared" si="3"/>
        <v>5500</v>
      </c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  <c r="Z2800" s="9"/>
      <c r="AA2800" s="9"/>
      <c r="AB2800" s="9"/>
      <c r="AC2800" s="9"/>
    </row>
    <row r="2801" ht="15.75" customHeight="1">
      <c r="A2801" s="10">
        <v>2800.0</v>
      </c>
      <c r="B2801" s="10" t="s">
        <v>15</v>
      </c>
      <c r="C2801" s="10" t="str">
        <f>VLOOKUP($E2801,'Определяем вид'!$A$2:$B$16,2,0)</f>
        <v>Товар</v>
      </c>
      <c r="D2801" s="10" t="s">
        <v>16</v>
      </c>
      <c r="E2801" s="10" t="s">
        <v>20</v>
      </c>
      <c r="F2801" s="11">
        <v>45753.0</v>
      </c>
      <c r="G2801" s="12">
        <f t="shared" si="1"/>
        <v>4</v>
      </c>
      <c r="H2801" s="10"/>
      <c r="I2801" s="10" t="str">
        <f>IFNA(VLOOKUP($H2801,'Промокоды'!$A$2:$B$115,2,0),"")</f>
        <v/>
      </c>
      <c r="J2801" s="10" t="str">
        <f>IFNA(VLOOKUP($I2801,'Промокоды'!$E$2:$F$8,2,0),"")</f>
        <v/>
      </c>
      <c r="K2801" s="10" t="str">
        <f>IFNA(VLOOKUP($H2801,'Промокоды'!$A$2:$C$115,3,0),"")</f>
        <v/>
      </c>
      <c r="L2801" s="13">
        <f t="shared" si="2"/>
        <v>0</v>
      </c>
      <c r="M2801" s="14">
        <v>500.0</v>
      </c>
      <c r="N2801" s="14">
        <f t="shared" si="3"/>
        <v>500</v>
      </c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  <c r="Z2801" s="9"/>
      <c r="AA2801" s="9"/>
      <c r="AB2801" s="9"/>
      <c r="AC2801" s="9"/>
    </row>
    <row r="2802" ht="15.75" customHeight="1">
      <c r="A2802" s="10">
        <v>2801.0</v>
      </c>
      <c r="B2802" s="10" t="s">
        <v>15</v>
      </c>
      <c r="C2802" s="10" t="str">
        <f>VLOOKUP($E2802,'Определяем вид'!$A$2:$B$16,2,0)</f>
        <v>Услуга</v>
      </c>
      <c r="D2802" s="10" t="s">
        <v>16</v>
      </c>
      <c r="E2802" s="10" t="s">
        <v>21</v>
      </c>
      <c r="F2802" s="11">
        <v>45753.0</v>
      </c>
      <c r="G2802" s="12">
        <f t="shared" si="1"/>
        <v>4</v>
      </c>
      <c r="H2802" s="10"/>
      <c r="I2802" s="10" t="str">
        <f>IFNA(VLOOKUP($H2802,'Промокоды'!$A$2:$B$115,2,0),"")</f>
        <v/>
      </c>
      <c r="J2802" s="10" t="str">
        <f>IFNA(VLOOKUP($I2802,'Промокоды'!$E$2:$F$8,2,0),"")</f>
        <v/>
      </c>
      <c r="K2802" s="10" t="str">
        <f>IFNA(VLOOKUP($H2802,'Промокоды'!$A$2:$C$115,3,0),"")</f>
        <v/>
      </c>
      <c r="L2802" s="13">
        <f t="shared" si="2"/>
        <v>0</v>
      </c>
      <c r="M2802" s="14">
        <v>5500.0</v>
      </c>
      <c r="N2802" s="14">
        <f t="shared" si="3"/>
        <v>5500</v>
      </c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  <c r="Z2802" s="9"/>
      <c r="AA2802" s="9"/>
      <c r="AB2802" s="9"/>
      <c r="AC2802" s="9"/>
    </row>
    <row r="2803" ht="15.75" customHeight="1">
      <c r="A2803" s="10">
        <v>2802.0</v>
      </c>
      <c r="B2803" s="10" t="s">
        <v>15</v>
      </c>
      <c r="C2803" s="10" t="str">
        <f>VLOOKUP($E2803,'Определяем вид'!$A$2:$B$16,2,0)</f>
        <v>Товар</v>
      </c>
      <c r="D2803" s="10" t="s">
        <v>16</v>
      </c>
      <c r="E2803" s="10" t="s">
        <v>28</v>
      </c>
      <c r="F2803" s="11">
        <v>45753.0</v>
      </c>
      <c r="G2803" s="12">
        <f t="shared" si="1"/>
        <v>4</v>
      </c>
      <c r="H2803" s="10"/>
      <c r="I2803" s="10" t="str">
        <f>IFNA(VLOOKUP($H2803,'Промокоды'!$A$2:$B$115,2,0),"")</f>
        <v/>
      </c>
      <c r="J2803" s="10" t="str">
        <f>IFNA(VLOOKUP($I2803,'Промокоды'!$E$2:$F$8,2,0),"")</f>
        <v/>
      </c>
      <c r="K2803" s="10" t="str">
        <f>IFNA(VLOOKUP($H2803,'Промокоды'!$A$2:$C$115,3,0),"")</f>
        <v/>
      </c>
      <c r="L2803" s="13">
        <f t="shared" si="2"/>
        <v>0</v>
      </c>
      <c r="M2803" s="14">
        <v>300.0</v>
      </c>
      <c r="N2803" s="14">
        <f t="shared" si="3"/>
        <v>300</v>
      </c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  <c r="Z2803" s="9"/>
      <c r="AA2803" s="9"/>
      <c r="AB2803" s="9"/>
      <c r="AC2803" s="9"/>
    </row>
    <row r="2804" ht="15.75" customHeight="1">
      <c r="A2804" s="10">
        <v>2803.0</v>
      </c>
      <c r="B2804" s="10" t="s">
        <v>15</v>
      </c>
      <c r="C2804" s="10" t="str">
        <f>VLOOKUP($E2804,'Определяем вид'!$A$2:$B$16,2,0)</f>
        <v>Услуга</v>
      </c>
      <c r="D2804" s="10" t="s">
        <v>16</v>
      </c>
      <c r="E2804" s="10" t="s">
        <v>18</v>
      </c>
      <c r="F2804" s="11">
        <v>45753.0</v>
      </c>
      <c r="G2804" s="12">
        <f t="shared" si="1"/>
        <v>4</v>
      </c>
      <c r="H2804" s="10"/>
      <c r="I2804" s="10" t="str">
        <f>IFNA(VLOOKUP($H2804,'Промокоды'!$A$2:$B$115,2,0),"")</f>
        <v/>
      </c>
      <c r="J2804" s="10" t="str">
        <f>IFNA(VLOOKUP($I2804,'Промокоды'!$E$2:$F$8,2,0),"")</f>
        <v/>
      </c>
      <c r="K2804" s="10" t="str">
        <f>IFNA(VLOOKUP($H2804,'Промокоды'!$A$2:$C$115,3,0),"")</f>
        <v/>
      </c>
      <c r="L2804" s="13">
        <f t="shared" si="2"/>
        <v>0</v>
      </c>
      <c r="M2804" s="14">
        <v>3500.0</v>
      </c>
      <c r="N2804" s="14">
        <f t="shared" si="3"/>
        <v>3500</v>
      </c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  <c r="Z2804" s="9"/>
      <c r="AA2804" s="9"/>
      <c r="AB2804" s="9"/>
      <c r="AC2804" s="9"/>
    </row>
    <row r="2805" ht="15.75" customHeight="1">
      <c r="A2805" s="10">
        <v>2804.0</v>
      </c>
      <c r="B2805" s="10" t="s">
        <v>15</v>
      </c>
      <c r="C2805" s="10" t="str">
        <f>VLOOKUP($E2805,'Определяем вид'!$A$2:$B$16,2,0)</f>
        <v>Услуга</v>
      </c>
      <c r="D2805" s="10" t="s">
        <v>19</v>
      </c>
      <c r="E2805" s="10" t="s">
        <v>18</v>
      </c>
      <c r="F2805" s="11">
        <v>45753.0</v>
      </c>
      <c r="G2805" s="12">
        <f t="shared" si="1"/>
        <v>4</v>
      </c>
      <c r="H2805" s="10"/>
      <c r="I2805" s="10" t="str">
        <f>IFNA(VLOOKUP($H2805,'Промокоды'!$A$2:$B$115,2,0),"")</f>
        <v/>
      </c>
      <c r="J2805" s="10" t="str">
        <f>IFNA(VLOOKUP($I2805,'Промокоды'!$E$2:$F$8,2,0),"")</f>
        <v/>
      </c>
      <c r="K2805" s="10" t="str">
        <f>IFNA(VLOOKUP($H2805,'Промокоды'!$A$2:$C$115,3,0),"")</f>
        <v/>
      </c>
      <c r="L2805" s="13">
        <f t="shared" si="2"/>
        <v>0</v>
      </c>
      <c r="M2805" s="14">
        <v>3500.0</v>
      </c>
      <c r="N2805" s="14">
        <f t="shared" si="3"/>
        <v>3500</v>
      </c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  <c r="Z2805" s="9"/>
      <c r="AA2805" s="9"/>
      <c r="AB2805" s="9"/>
      <c r="AC2805" s="9"/>
    </row>
    <row r="2806" ht="15.75" customHeight="1">
      <c r="A2806" s="10">
        <v>2805.0</v>
      </c>
      <c r="B2806" s="10" t="s">
        <v>15</v>
      </c>
      <c r="C2806" s="10" t="str">
        <f>VLOOKUP($E2806,'Определяем вид'!$A$2:$B$16,2,0)</f>
        <v>Услуга</v>
      </c>
      <c r="D2806" s="10" t="s">
        <v>16</v>
      </c>
      <c r="E2806" s="10" t="s">
        <v>21</v>
      </c>
      <c r="F2806" s="11">
        <v>45753.0</v>
      </c>
      <c r="G2806" s="12">
        <f t="shared" si="1"/>
        <v>4</v>
      </c>
      <c r="H2806" s="10"/>
      <c r="I2806" s="10" t="str">
        <f>IFNA(VLOOKUP($H2806,'Промокоды'!$A$2:$B$115,2,0),"")</f>
        <v/>
      </c>
      <c r="J2806" s="10" t="str">
        <f>IFNA(VLOOKUP($I2806,'Промокоды'!$E$2:$F$8,2,0),"")</f>
        <v/>
      </c>
      <c r="K2806" s="10" t="str">
        <f>IFNA(VLOOKUP($H2806,'Промокоды'!$A$2:$C$115,3,0),"")</f>
        <v/>
      </c>
      <c r="L2806" s="13">
        <f t="shared" si="2"/>
        <v>0</v>
      </c>
      <c r="M2806" s="14">
        <v>5500.0</v>
      </c>
      <c r="N2806" s="14">
        <f t="shared" si="3"/>
        <v>5500</v>
      </c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  <c r="Z2806" s="9"/>
      <c r="AA2806" s="9"/>
      <c r="AB2806" s="9"/>
      <c r="AC2806" s="9"/>
    </row>
    <row r="2807" ht="15.75" customHeight="1">
      <c r="A2807" s="10">
        <v>2806.0</v>
      </c>
      <c r="B2807" s="10" t="s">
        <v>15</v>
      </c>
      <c r="C2807" s="10" t="str">
        <f>VLOOKUP($E2807,'Определяем вид'!$A$2:$B$16,2,0)</f>
        <v>Услуга</v>
      </c>
      <c r="D2807" s="10" t="s">
        <v>16</v>
      </c>
      <c r="E2807" s="10" t="s">
        <v>21</v>
      </c>
      <c r="F2807" s="11">
        <v>45753.0</v>
      </c>
      <c r="G2807" s="12">
        <f t="shared" si="1"/>
        <v>4</v>
      </c>
      <c r="H2807" s="10"/>
      <c r="I2807" s="10" t="str">
        <f>IFNA(VLOOKUP($H2807,'Промокоды'!$A$2:$B$115,2,0),"")</f>
        <v/>
      </c>
      <c r="J2807" s="10" t="str">
        <f>IFNA(VLOOKUP($I2807,'Промокоды'!$E$2:$F$8,2,0),"")</f>
        <v/>
      </c>
      <c r="K2807" s="10" t="str">
        <f>IFNA(VLOOKUP($H2807,'Промокоды'!$A$2:$C$115,3,0),"")</f>
        <v/>
      </c>
      <c r="L2807" s="13">
        <f t="shared" si="2"/>
        <v>0</v>
      </c>
      <c r="M2807" s="14">
        <v>5500.0</v>
      </c>
      <c r="N2807" s="14">
        <f t="shared" si="3"/>
        <v>5500</v>
      </c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  <c r="Z2807" s="9"/>
      <c r="AA2807" s="9"/>
      <c r="AB2807" s="9"/>
      <c r="AC2807" s="9"/>
    </row>
    <row r="2808" ht="15.75" customHeight="1">
      <c r="A2808" s="10">
        <v>2807.0</v>
      </c>
      <c r="B2808" s="10" t="s">
        <v>25</v>
      </c>
      <c r="C2808" s="10" t="str">
        <f>VLOOKUP($E2808,'Определяем вид'!$A$2:$B$16,2,0)</f>
        <v>Товар</v>
      </c>
      <c r="D2808" s="10" t="s">
        <v>16</v>
      </c>
      <c r="E2808" s="10" t="s">
        <v>30</v>
      </c>
      <c r="F2808" s="11">
        <v>45753.0</v>
      </c>
      <c r="G2808" s="12">
        <f t="shared" si="1"/>
        <v>4</v>
      </c>
      <c r="H2808" s="10"/>
      <c r="I2808" s="10" t="str">
        <f>IFNA(VLOOKUP($H2808,'Промокоды'!$A$2:$B$115,2,0),"")</f>
        <v/>
      </c>
      <c r="J2808" s="10" t="str">
        <f>IFNA(VLOOKUP($I2808,'Промокоды'!$E$2:$F$8,2,0),"")</f>
        <v/>
      </c>
      <c r="K2808" s="10" t="str">
        <f>IFNA(VLOOKUP($H2808,'Промокоды'!$A$2:$C$115,3,0),"")</f>
        <v/>
      </c>
      <c r="L2808" s="13">
        <f t="shared" si="2"/>
        <v>0</v>
      </c>
      <c r="M2808" s="14">
        <v>300.0</v>
      </c>
      <c r="N2808" s="14">
        <f t="shared" si="3"/>
        <v>300</v>
      </c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  <c r="Z2808" s="9"/>
      <c r="AA2808" s="9"/>
      <c r="AB2808" s="9"/>
      <c r="AC2808" s="9"/>
    </row>
    <row r="2809" ht="15.75" customHeight="1">
      <c r="A2809" s="10">
        <v>2808.0</v>
      </c>
      <c r="B2809" s="10" t="s">
        <v>15</v>
      </c>
      <c r="C2809" s="10" t="str">
        <f>VLOOKUP($E2809,'Определяем вид'!$A$2:$B$16,2,0)</f>
        <v>Услуга</v>
      </c>
      <c r="D2809" s="10" t="s">
        <v>16</v>
      </c>
      <c r="E2809" s="10" t="s">
        <v>17</v>
      </c>
      <c r="F2809" s="11">
        <v>45753.0</v>
      </c>
      <c r="G2809" s="12">
        <f t="shared" si="1"/>
        <v>4</v>
      </c>
      <c r="H2809" s="10"/>
      <c r="I2809" s="10" t="str">
        <f>IFNA(VLOOKUP($H2809,'Промокоды'!$A$2:$B$115,2,0),"")</f>
        <v/>
      </c>
      <c r="J2809" s="10" t="str">
        <f>IFNA(VLOOKUP($I2809,'Промокоды'!$E$2:$F$8,2,0),"")</f>
        <v/>
      </c>
      <c r="K2809" s="10" t="str">
        <f>IFNA(VLOOKUP($H2809,'Промокоды'!$A$2:$C$115,3,0),"")</f>
        <v/>
      </c>
      <c r="L2809" s="13">
        <f t="shared" si="2"/>
        <v>0</v>
      </c>
      <c r="M2809" s="14">
        <v>4500.0</v>
      </c>
      <c r="N2809" s="14">
        <f t="shared" si="3"/>
        <v>4500</v>
      </c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  <c r="Z2809" s="9"/>
      <c r="AA2809" s="9"/>
      <c r="AB2809" s="9"/>
      <c r="AC2809" s="9"/>
    </row>
    <row r="2810" ht="15.75" customHeight="1">
      <c r="A2810" s="10">
        <v>2809.0</v>
      </c>
      <c r="B2810" s="10" t="s">
        <v>15</v>
      </c>
      <c r="C2810" s="10" t="str">
        <f>VLOOKUP($E2810,'Определяем вид'!$A$2:$B$16,2,0)</f>
        <v>Услуга</v>
      </c>
      <c r="D2810" s="10" t="s">
        <v>16</v>
      </c>
      <c r="E2810" s="10" t="s">
        <v>18</v>
      </c>
      <c r="F2810" s="11">
        <v>45753.0</v>
      </c>
      <c r="G2810" s="12">
        <f t="shared" si="1"/>
        <v>4</v>
      </c>
      <c r="H2810" s="10"/>
      <c r="I2810" s="10" t="str">
        <f>IFNA(VLOOKUP($H2810,'Промокоды'!$A$2:$B$115,2,0),"")</f>
        <v/>
      </c>
      <c r="J2810" s="10" t="str">
        <f>IFNA(VLOOKUP($I2810,'Промокоды'!$E$2:$F$8,2,0),"")</f>
        <v/>
      </c>
      <c r="K2810" s="10" t="str">
        <f>IFNA(VLOOKUP($H2810,'Промокоды'!$A$2:$C$115,3,0),"")</f>
        <v/>
      </c>
      <c r="L2810" s="13">
        <f t="shared" si="2"/>
        <v>0</v>
      </c>
      <c r="M2810" s="14">
        <v>3500.0</v>
      </c>
      <c r="N2810" s="14">
        <f t="shared" si="3"/>
        <v>3500</v>
      </c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  <c r="Z2810" s="9"/>
      <c r="AA2810" s="9"/>
      <c r="AB2810" s="9"/>
      <c r="AC2810" s="9"/>
    </row>
    <row r="2811" ht="15.75" customHeight="1">
      <c r="A2811" s="10">
        <v>2810.0</v>
      </c>
      <c r="B2811" s="10" t="s">
        <v>25</v>
      </c>
      <c r="C2811" s="10" t="str">
        <f>VLOOKUP($E2811,'Определяем вид'!$A$2:$B$16,2,0)</f>
        <v>Товар</v>
      </c>
      <c r="D2811" s="10" t="s">
        <v>16</v>
      </c>
      <c r="E2811" s="10" t="s">
        <v>35</v>
      </c>
      <c r="F2811" s="11">
        <v>45753.0</v>
      </c>
      <c r="G2811" s="12">
        <f t="shared" si="1"/>
        <v>4</v>
      </c>
      <c r="H2811" s="10"/>
      <c r="I2811" s="10" t="str">
        <f>IFNA(VLOOKUP($H2811,'Промокоды'!$A$2:$B$115,2,0),"")</f>
        <v/>
      </c>
      <c r="J2811" s="10" t="str">
        <f>IFNA(VLOOKUP($I2811,'Промокоды'!$E$2:$F$8,2,0),"")</f>
        <v/>
      </c>
      <c r="K2811" s="10" t="str">
        <f>IFNA(VLOOKUP($H2811,'Промокоды'!$A$2:$C$115,3,0),"")</f>
        <v/>
      </c>
      <c r="L2811" s="13">
        <f t="shared" si="2"/>
        <v>0</v>
      </c>
      <c r="M2811" s="14">
        <v>500.0</v>
      </c>
      <c r="N2811" s="14">
        <f t="shared" si="3"/>
        <v>500</v>
      </c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  <c r="Z2811" s="9"/>
      <c r="AA2811" s="9"/>
      <c r="AB2811" s="9"/>
      <c r="AC2811" s="9"/>
    </row>
    <row r="2812" ht="15.75" customHeight="1">
      <c r="A2812" s="10">
        <v>2811.0</v>
      </c>
      <c r="B2812" s="10" t="s">
        <v>15</v>
      </c>
      <c r="C2812" s="10" t="str">
        <f>VLOOKUP($E2812,'Определяем вид'!$A$2:$B$16,2,0)</f>
        <v>Услуга</v>
      </c>
      <c r="D2812" s="10" t="s">
        <v>16</v>
      </c>
      <c r="E2812" s="10" t="s">
        <v>18</v>
      </c>
      <c r="F2812" s="11">
        <v>45753.0</v>
      </c>
      <c r="G2812" s="12">
        <f t="shared" si="1"/>
        <v>4</v>
      </c>
      <c r="H2812" s="10"/>
      <c r="I2812" s="10" t="str">
        <f>IFNA(VLOOKUP($H2812,'Промокоды'!$A$2:$B$115,2,0),"")</f>
        <v/>
      </c>
      <c r="J2812" s="10" t="str">
        <f>IFNA(VLOOKUP($I2812,'Промокоды'!$E$2:$F$8,2,0),"")</f>
        <v/>
      </c>
      <c r="K2812" s="10" t="str">
        <f>IFNA(VLOOKUP($H2812,'Промокоды'!$A$2:$C$115,3,0),"")</f>
        <v/>
      </c>
      <c r="L2812" s="13">
        <f t="shared" si="2"/>
        <v>0</v>
      </c>
      <c r="M2812" s="14">
        <v>3500.0</v>
      </c>
      <c r="N2812" s="14">
        <f t="shared" si="3"/>
        <v>3500</v>
      </c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  <c r="Z2812" s="9"/>
      <c r="AA2812" s="9"/>
      <c r="AB2812" s="9"/>
      <c r="AC2812" s="9"/>
    </row>
    <row r="2813" ht="15.75" customHeight="1">
      <c r="A2813" s="10">
        <v>2812.0</v>
      </c>
      <c r="B2813" s="10" t="s">
        <v>15</v>
      </c>
      <c r="C2813" s="10" t="str">
        <f>VLOOKUP($E2813,'Определяем вид'!$A$2:$B$16,2,0)</f>
        <v>Услуга</v>
      </c>
      <c r="D2813" s="10" t="s">
        <v>19</v>
      </c>
      <c r="E2813" s="10" t="s">
        <v>18</v>
      </c>
      <c r="F2813" s="11">
        <v>45753.0</v>
      </c>
      <c r="G2813" s="12">
        <f t="shared" si="1"/>
        <v>4</v>
      </c>
      <c r="H2813" s="10"/>
      <c r="I2813" s="10" t="str">
        <f>IFNA(VLOOKUP($H2813,'Промокоды'!$A$2:$B$115,2,0),"")</f>
        <v/>
      </c>
      <c r="J2813" s="10" t="str">
        <f>IFNA(VLOOKUP($I2813,'Промокоды'!$E$2:$F$8,2,0),"")</f>
        <v/>
      </c>
      <c r="K2813" s="10" t="str">
        <f>IFNA(VLOOKUP($H2813,'Промокоды'!$A$2:$C$115,3,0),"")</f>
        <v/>
      </c>
      <c r="L2813" s="13">
        <f t="shared" si="2"/>
        <v>0</v>
      </c>
      <c r="M2813" s="14">
        <v>3500.0</v>
      </c>
      <c r="N2813" s="14">
        <f t="shared" si="3"/>
        <v>3500</v>
      </c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  <c r="Z2813" s="9"/>
      <c r="AA2813" s="9"/>
      <c r="AB2813" s="9"/>
      <c r="AC2813" s="9"/>
    </row>
    <row r="2814" ht="15.75" customHeight="1">
      <c r="A2814" s="10">
        <v>2813.0</v>
      </c>
      <c r="B2814" s="10" t="s">
        <v>15</v>
      </c>
      <c r="C2814" s="10" t="str">
        <f>VLOOKUP($E2814,'Определяем вид'!$A$2:$B$16,2,0)</f>
        <v>Товар</v>
      </c>
      <c r="D2814" s="10" t="s">
        <v>16</v>
      </c>
      <c r="E2814" s="10" t="s">
        <v>28</v>
      </c>
      <c r="F2814" s="11">
        <v>45753.0</v>
      </c>
      <c r="G2814" s="12">
        <f t="shared" si="1"/>
        <v>4</v>
      </c>
      <c r="H2814" s="10"/>
      <c r="I2814" s="10" t="str">
        <f>IFNA(VLOOKUP($H2814,'Промокоды'!$A$2:$B$115,2,0),"")</f>
        <v/>
      </c>
      <c r="J2814" s="10" t="str">
        <f>IFNA(VLOOKUP($I2814,'Промокоды'!$E$2:$F$8,2,0),"")</f>
        <v/>
      </c>
      <c r="K2814" s="10" t="str">
        <f>IFNA(VLOOKUP($H2814,'Промокоды'!$A$2:$C$115,3,0),"")</f>
        <v/>
      </c>
      <c r="L2814" s="13">
        <f t="shared" si="2"/>
        <v>0</v>
      </c>
      <c r="M2814" s="14">
        <v>300.0</v>
      </c>
      <c r="N2814" s="14">
        <f t="shared" si="3"/>
        <v>300</v>
      </c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  <c r="Z2814" s="9"/>
      <c r="AA2814" s="9"/>
      <c r="AB2814" s="9"/>
      <c r="AC2814" s="9"/>
    </row>
    <row r="2815" ht="15.75" customHeight="1">
      <c r="A2815" s="10">
        <v>2814.0</v>
      </c>
      <c r="B2815" s="10" t="s">
        <v>15</v>
      </c>
      <c r="C2815" s="10" t="str">
        <f>VLOOKUP($E2815,'Определяем вид'!$A$2:$B$16,2,0)</f>
        <v>Услуга</v>
      </c>
      <c r="D2815" s="10" t="s">
        <v>16</v>
      </c>
      <c r="E2815" s="10" t="s">
        <v>21</v>
      </c>
      <c r="F2815" s="11">
        <v>45753.0</v>
      </c>
      <c r="G2815" s="12">
        <f t="shared" si="1"/>
        <v>4</v>
      </c>
      <c r="H2815" s="10"/>
      <c r="I2815" s="10" t="str">
        <f>IFNA(VLOOKUP($H2815,'Промокоды'!$A$2:$B$115,2,0),"")</f>
        <v/>
      </c>
      <c r="J2815" s="10" t="str">
        <f>IFNA(VLOOKUP($I2815,'Промокоды'!$E$2:$F$8,2,0),"")</f>
        <v/>
      </c>
      <c r="K2815" s="10" t="str">
        <f>IFNA(VLOOKUP($H2815,'Промокоды'!$A$2:$C$115,3,0),"")</f>
        <v/>
      </c>
      <c r="L2815" s="13">
        <f t="shared" si="2"/>
        <v>0</v>
      </c>
      <c r="M2815" s="14">
        <v>5500.0</v>
      </c>
      <c r="N2815" s="14">
        <f t="shared" si="3"/>
        <v>5500</v>
      </c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  <c r="Z2815" s="9"/>
      <c r="AA2815" s="9"/>
      <c r="AB2815" s="9"/>
      <c r="AC2815" s="9"/>
    </row>
    <row r="2816" ht="15.75" customHeight="1">
      <c r="A2816" s="10">
        <v>2815.0</v>
      </c>
      <c r="B2816" s="10" t="s">
        <v>15</v>
      </c>
      <c r="C2816" s="10" t="str">
        <f>VLOOKUP($E2816,'Определяем вид'!$A$2:$B$16,2,0)</f>
        <v>Услуга</v>
      </c>
      <c r="D2816" s="10" t="s">
        <v>16</v>
      </c>
      <c r="E2816" s="10" t="s">
        <v>18</v>
      </c>
      <c r="F2816" s="11">
        <v>45753.0</v>
      </c>
      <c r="G2816" s="12">
        <f t="shared" si="1"/>
        <v>4</v>
      </c>
      <c r="H2816" s="10"/>
      <c r="I2816" s="10" t="str">
        <f>IFNA(VLOOKUP($H2816,'Промокоды'!$A$2:$B$115,2,0),"")</f>
        <v/>
      </c>
      <c r="J2816" s="10" t="str">
        <f>IFNA(VLOOKUP($I2816,'Промокоды'!$E$2:$F$8,2,0),"")</f>
        <v/>
      </c>
      <c r="K2816" s="10" t="str">
        <f>IFNA(VLOOKUP($H2816,'Промокоды'!$A$2:$C$115,3,0),"")</f>
        <v/>
      </c>
      <c r="L2816" s="13">
        <f t="shared" si="2"/>
        <v>0</v>
      </c>
      <c r="M2816" s="14">
        <v>3500.0</v>
      </c>
      <c r="N2816" s="14">
        <f t="shared" si="3"/>
        <v>3500</v>
      </c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  <c r="Z2816" s="9"/>
      <c r="AA2816" s="9"/>
      <c r="AB2816" s="9"/>
      <c r="AC2816" s="9"/>
    </row>
    <row r="2817" ht="15.75" customHeight="1">
      <c r="A2817" s="10">
        <v>2816.0</v>
      </c>
      <c r="B2817" s="10" t="s">
        <v>15</v>
      </c>
      <c r="C2817" s="10" t="str">
        <f>VLOOKUP($E2817,'Определяем вид'!$A$2:$B$16,2,0)</f>
        <v>Услуга</v>
      </c>
      <c r="D2817" s="10" t="s">
        <v>19</v>
      </c>
      <c r="E2817" s="10" t="s">
        <v>21</v>
      </c>
      <c r="F2817" s="11">
        <v>45753.0</v>
      </c>
      <c r="G2817" s="12">
        <f t="shared" si="1"/>
        <v>4</v>
      </c>
      <c r="H2817" s="10"/>
      <c r="I2817" s="10" t="str">
        <f>IFNA(VLOOKUP($H2817,'Промокоды'!$A$2:$B$115,2,0),"")</f>
        <v/>
      </c>
      <c r="J2817" s="10" t="str">
        <f>IFNA(VLOOKUP($I2817,'Промокоды'!$E$2:$F$8,2,0),"")</f>
        <v/>
      </c>
      <c r="K2817" s="10" t="str">
        <f>IFNA(VLOOKUP($H2817,'Промокоды'!$A$2:$C$115,3,0),"")</f>
        <v/>
      </c>
      <c r="L2817" s="13">
        <f t="shared" si="2"/>
        <v>0</v>
      </c>
      <c r="M2817" s="14">
        <v>5500.0</v>
      </c>
      <c r="N2817" s="14">
        <f t="shared" si="3"/>
        <v>5500</v>
      </c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  <c r="Z2817" s="9"/>
      <c r="AA2817" s="9"/>
      <c r="AB2817" s="9"/>
      <c r="AC2817" s="9"/>
    </row>
    <row r="2818" ht="15.75" customHeight="1">
      <c r="A2818" s="10">
        <v>2817.0</v>
      </c>
      <c r="B2818" s="10" t="s">
        <v>15</v>
      </c>
      <c r="C2818" s="10" t="str">
        <f>VLOOKUP($E2818,'Определяем вид'!$A$2:$B$16,2,0)</f>
        <v>Услуга</v>
      </c>
      <c r="D2818" s="10" t="s">
        <v>16</v>
      </c>
      <c r="E2818" s="10" t="s">
        <v>17</v>
      </c>
      <c r="F2818" s="11">
        <v>45753.0</v>
      </c>
      <c r="G2818" s="12">
        <f t="shared" si="1"/>
        <v>4</v>
      </c>
      <c r="H2818" s="10"/>
      <c r="I2818" s="10" t="str">
        <f>IFNA(VLOOKUP($H2818,'Промокоды'!$A$2:$B$115,2,0),"")</f>
        <v/>
      </c>
      <c r="J2818" s="10" t="str">
        <f>IFNA(VLOOKUP($I2818,'Промокоды'!$E$2:$F$8,2,0),"")</f>
        <v/>
      </c>
      <c r="K2818" s="10" t="str">
        <f>IFNA(VLOOKUP($H2818,'Промокоды'!$A$2:$C$115,3,0),"")</f>
        <v/>
      </c>
      <c r="L2818" s="13">
        <f t="shared" si="2"/>
        <v>0</v>
      </c>
      <c r="M2818" s="14">
        <v>4500.0</v>
      </c>
      <c r="N2818" s="14">
        <f t="shared" si="3"/>
        <v>4500</v>
      </c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  <c r="Z2818" s="9"/>
      <c r="AA2818" s="9"/>
      <c r="AB2818" s="9"/>
      <c r="AC2818" s="9"/>
    </row>
    <row r="2819" ht="15.75" customHeight="1">
      <c r="A2819" s="10">
        <v>2818.0</v>
      </c>
      <c r="B2819" s="10" t="s">
        <v>15</v>
      </c>
      <c r="C2819" s="10" t="str">
        <f>VLOOKUP($E2819,'Определяем вид'!$A$2:$B$16,2,0)</f>
        <v>Услуга</v>
      </c>
      <c r="D2819" s="10" t="s">
        <v>16</v>
      </c>
      <c r="E2819" s="10" t="s">
        <v>18</v>
      </c>
      <c r="F2819" s="11">
        <v>45753.0</v>
      </c>
      <c r="G2819" s="12">
        <f t="shared" si="1"/>
        <v>4</v>
      </c>
      <c r="H2819" s="10"/>
      <c r="I2819" s="10" t="str">
        <f>IFNA(VLOOKUP($H2819,'Промокоды'!$A$2:$B$115,2,0),"")</f>
        <v/>
      </c>
      <c r="J2819" s="10" t="str">
        <f>IFNA(VLOOKUP($I2819,'Промокоды'!$E$2:$F$8,2,0),"")</f>
        <v/>
      </c>
      <c r="K2819" s="10" t="str">
        <f>IFNA(VLOOKUP($H2819,'Промокоды'!$A$2:$C$115,3,0),"")</f>
        <v/>
      </c>
      <c r="L2819" s="13">
        <f t="shared" si="2"/>
        <v>0</v>
      </c>
      <c r="M2819" s="14">
        <v>3500.0</v>
      </c>
      <c r="N2819" s="14">
        <f t="shared" si="3"/>
        <v>3500</v>
      </c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  <c r="Z2819" s="9"/>
      <c r="AA2819" s="9"/>
      <c r="AB2819" s="9"/>
      <c r="AC2819" s="9"/>
    </row>
    <row r="2820" ht="15.75" customHeight="1">
      <c r="A2820" s="10">
        <v>2819.0</v>
      </c>
      <c r="B2820" s="10" t="s">
        <v>15</v>
      </c>
      <c r="C2820" s="10" t="str">
        <f>VLOOKUP($E2820,'Определяем вид'!$A$2:$B$16,2,0)</f>
        <v>Услуга</v>
      </c>
      <c r="D2820" s="10" t="s">
        <v>16</v>
      </c>
      <c r="E2820" s="10" t="s">
        <v>17</v>
      </c>
      <c r="F2820" s="11">
        <v>45753.0</v>
      </c>
      <c r="G2820" s="12">
        <f t="shared" si="1"/>
        <v>4</v>
      </c>
      <c r="H2820" s="10"/>
      <c r="I2820" s="10" t="str">
        <f>IFNA(VLOOKUP($H2820,'Промокоды'!$A$2:$B$115,2,0),"")</f>
        <v/>
      </c>
      <c r="J2820" s="10" t="str">
        <f>IFNA(VLOOKUP($I2820,'Промокоды'!$E$2:$F$8,2,0),"")</f>
        <v/>
      </c>
      <c r="K2820" s="10" t="str">
        <f>IFNA(VLOOKUP($H2820,'Промокоды'!$A$2:$C$115,3,0),"")</f>
        <v/>
      </c>
      <c r="L2820" s="13">
        <f t="shared" si="2"/>
        <v>0</v>
      </c>
      <c r="M2820" s="14">
        <v>4500.0</v>
      </c>
      <c r="N2820" s="14">
        <f t="shared" si="3"/>
        <v>4500</v>
      </c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  <c r="Z2820" s="9"/>
      <c r="AA2820" s="9"/>
      <c r="AB2820" s="9"/>
      <c r="AC2820" s="9"/>
    </row>
    <row r="2821" ht="15.75" customHeight="1">
      <c r="A2821" s="10">
        <v>2820.0</v>
      </c>
      <c r="B2821" s="10" t="s">
        <v>15</v>
      </c>
      <c r="C2821" s="10" t="str">
        <f>VLOOKUP($E2821,'Определяем вид'!$A$2:$B$16,2,0)</f>
        <v>Услуга</v>
      </c>
      <c r="D2821" s="10" t="s">
        <v>16</v>
      </c>
      <c r="E2821" s="10" t="s">
        <v>18</v>
      </c>
      <c r="F2821" s="11">
        <v>45753.0</v>
      </c>
      <c r="G2821" s="12">
        <f t="shared" si="1"/>
        <v>4</v>
      </c>
      <c r="H2821" s="10"/>
      <c r="I2821" s="10" t="str">
        <f>IFNA(VLOOKUP($H2821,'Промокоды'!$A$2:$B$115,2,0),"")</f>
        <v/>
      </c>
      <c r="J2821" s="10" t="str">
        <f>IFNA(VLOOKUP($I2821,'Промокоды'!$E$2:$F$8,2,0),"")</f>
        <v/>
      </c>
      <c r="K2821" s="10" t="str">
        <f>IFNA(VLOOKUP($H2821,'Промокоды'!$A$2:$C$115,3,0),"")</f>
        <v/>
      </c>
      <c r="L2821" s="13">
        <f t="shared" si="2"/>
        <v>0</v>
      </c>
      <c r="M2821" s="14">
        <v>3500.0</v>
      </c>
      <c r="N2821" s="14">
        <f t="shared" si="3"/>
        <v>3500</v>
      </c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  <c r="Z2821" s="9"/>
      <c r="AA2821" s="9"/>
      <c r="AB2821" s="9"/>
      <c r="AC2821" s="9"/>
    </row>
    <row r="2822" ht="15.75" customHeight="1">
      <c r="A2822" s="10">
        <v>2821.0</v>
      </c>
      <c r="B2822" s="10" t="s">
        <v>15</v>
      </c>
      <c r="C2822" s="10" t="str">
        <f>VLOOKUP($E2822,'Определяем вид'!$A$2:$B$16,2,0)</f>
        <v>Услуга</v>
      </c>
      <c r="D2822" s="10" t="s">
        <v>16</v>
      </c>
      <c r="E2822" s="10" t="s">
        <v>18</v>
      </c>
      <c r="F2822" s="11">
        <v>45753.0</v>
      </c>
      <c r="G2822" s="12">
        <f t="shared" si="1"/>
        <v>4</v>
      </c>
      <c r="H2822" s="10"/>
      <c r="I2822" s="10" t="str">
        <f>IFNA(VLOOKUP($H2822,'Промокоды'!$A$2:$B$115,2,0),"")</f>
        <v/>
      </c>
      <c r="J2822" s="10" t="str">
        <f>IFNA(VLOOKUP($I2822,'Промокоды'!$E$2:$F$8,2,0),"")</f>
        <v/>
      </c>
      <c r="K2822" s="10" t="str">
        <f>IFNA(VLOOKUP($H2822,'Промокоды'!$A$2:$C$115,3,0),"")</f>
        <v/>
      </c>
      <c r="L2822" s="13">
        <f t="shared" si="2"/>
        <v>0</v>
      </c>
      <c r="M2822" s="14">
        <v>3500.0</v>
      </c>
      <c r="N2822" s="14">
        <f t="shared" si="3"/>
        <v>3500</v>
      </c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  <c r="Z2822" s="9"/>
      <c r="AA2822" s="9"/>
      <c r="AB2822" s="9"/>
      <c r="AC2822" s="9"/>
    </row>
    <row r="2823" ht="15.75" customHeight="1">
      <c r="A2823" s="10">
        <v>2822.0</v>
      </c>
      <c r="B2823" s="10" t="s">
        <v>25</v>
      </c>
      <c r="C2823" s="10" t="str">
        <f>VLOOKUP($E2823,'Определяем вид'!$A$2:$B$16,2,0)</f>
        <v>Товар</v>
      </c>
      <c r="D2823" s="10" t="s">
        <v>16</v>
      </c>
      <c r="E2823" s="10" t="s">
        <v>33</v>
      </c>
      <c r="F2823" s="11">
        <v>45753.0</v>
      </c>
      <c r="G2823" s="12">
        <f t="shared" si="1"/>
        <v>4</v>
      </c>
      <c r="H2823" s="10"/>
      <c r="I2823" s="10" t="str">
        <f>IFNA(VLOOKUP($H2823,'Промокоды'!$A$2:$B$115,2,0),"")</f>
        <v/>
      </c>
      <c r="J2823" s="10" t="str">
        <f>IFNA(VLOOKUP($I2823,'Промокоды'!$E$2:$F$8,2,0),"")</f>
        <v/>
      </c>
      <c r="K2823" s="10" t="str">
        <f>IFNA(VLOOKUP($H2823,'Промокоды'!$A$2:$C$115,3,0),"")</f>
        <v/>
      </c>
      <c r="L2823" s="13">
        <f t="shared" si="2"/>
        <v>0</v>
      </c>
      <c r="M2823" s="14">
        <v>1000.0</v>
      </c>
      <c r="N2823" s="14">
        <f t="shared" si="3"/>
        <v>1000</v>
      </c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  <c r="Z2823" s="9"/>
      <c r="AA2823" s="9"/>
      <c r="AB2823" s="9"/>
      <c r="AC2823" s="9"/>
    </row>
    <row r="2824" ht="15.75" customHeight="1">
      <c r="A2824" s="10">
        <v>2823.0</v>
      </c>
      <c r="B2824" s="10" t="s">
        <v>15</v>
      </c>
      <c r="C2824" s="10" t="str">
        <f>VLOOKUP($E2824,'Определяем вид'!$A$2:$B$16,2,0)</f>
        <v>Товар</v>
      </c>
      <c r="D2824" s="10" t="s">
        <v>16</v>
      </c>
      <c r="E2824" s="10" t="s">
        <v>20</v>
      </c>
      <c r="F2824" s="11">
        <v>45753.0</v>
      </c>
      <c r="G2824" s="12">
        <f t="shared" si="1"/>
        <v>4</v>
      </c>
      <c r="H2824" s="10"/>
      <c r="I2824" s="10" t="str">
        <f>IFNA(VLOOKUP($H2824,'Промокоды'!$A$2:$B$115,2,0),"")</f>
        <v/>
      </c>
      <c r="J2824" s="10" t="str">
        <f>IFNA(VLOOKUP($I2824,'Промокоды'!$E$2:$F$8,2,0),"")</f>
        <v/>
      </c>
      <c r="K2824" s="10" t="str">
        <f>IFNA(VLOOKUP($H2824,'Промокоды'!$A$2:$C$115,3,0),"")</f>
        <v/>
      </c>
      <c r="L2824" s="13">
        <f t="shared" si="2"/>
        <v>0</v>
      </c>
      <c r="M2824" s="14">
        <v>500.0</v>
      </c>
      <c r="N2824" s="14">
        <f t="shared" si="3"/>
        <v>500</v>
      </c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  <c r="Z2824" s="9"/>
      <c r="AA2824" s="9"/>
      <c r="AB2824" s="9"/>
      <c r="AC2824" s="9"/>
    </row>
    <row r="2825" ht="15.75" customHeight="1">
      <c r="A2825" s="10">
        <v>2824.0</v>
      </c>
      <c r="B2825" s="10" t="s">
        <v>15</v>
      </c>
      <c r="C2825" s="10" t="str">
        <f>VLOOKUP($E2825,'Определяем вид'!$A$2:$B$16,2,0)</f>
        <v>Услуга</v>
      </c>
      <c r="D2825" s="10" t="s">
        <v>19</v>
      </c>
      <c r="E2825" s="10" t="s">
        <v>21</v>
      </c>
      <c r="F2825" s="11">
        <v>45753.0</v>
      </c>
      <c r="G2825" s="12">
        <f t="shared" si="1"/>
        <v>4</v>
      </c>
      <c r="H2825" s="10"/>
      <c r="I2825" s="10" t="str">
        <f>IFNA(VLOOKUP($H2825,'Промокоды'!$A$2:$B$115,2,0),"")</f>
        <v/>
      </c>
      <c r="J2825" s="10" t="str">
        <f>IFNA(VLOOKUP($I2825,'Промокоды'!$E$2:$F$8,2,0),"")</f>
        <v/>
      </c>
      <c r="K2825" s="10" t="str">
        <f>IFNA(VLOOKUP($H2825,'Промокоды'!$A$2:$C$115,3,0),"")</f>
        <v/>
      </c>
      <c r="L2825" s="13">
        <f t="shared" si="2"/>
        <v>0</v>
      </c>
      <c r="M2825" s="14">
        <v>5500.0</v>
      </c>
      <c r="N2825" s="14">
        <f t="shared" si="3"/>
        <v>5500</v>
      </c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  <c r="Z2825" s="9"/>
      <c r="AA2825" s="9"/>
      <c r="AB2825" s="9"/>
      <c r="AC2825" s="9"/>
    </row>
    <row r="2826" ht="15.75" customHeight="1">
      <c r="A2826" s="10">
        <v>2825.0</v>
      </c>
      <c r="B2826" s="10" t="s">
        <v>15</v>
      </c>
      <c r="C2826" s="10" t="str">
        <f>VLOOKUP($E2826,'Определяем вид'!$A$2:$B$16,2,0)</f>
        <v>Услуга</v>
      </c>
      <c r="D2826" s="10" t="s">
        <v>16</v>
      </c>
      <c r="E2826" s="10" t="s">
        <v>17</v>
      </c>
      <c r="F2826" s="11">
        <v>45754.0</v>
      </c>
      <c r="G2826" s="12">
        <f t="shared" si="1"/>
        <v>4</v>
      </c>
      <c r="H2826" s="10"/>
      <c r="I2826" s="10" t="str">
        <f>IFNA(VLOOKUP($H2826,'Промокоды'!$A$2:$B$115,2,0),"")</f>
        <v/>
      </c>
      <c r="J2826" s="10" t="str">
        <f>IFNA(VLOOKUP($I2826,'Промокоды'!$E$2:$F$8,2,0),"")</f>
        <v/>
      </c>
      <c r="K2826" s="10" t="str">
        <f>IFNA(VLOOKUP($H2826,'Промокоды'!$A$2:$C$115,3,0),"")</f>
        <v/>
      </c>
      <c r="L2826" s="13">
        <f t="shared" si="2"/>
        <v>0</v>
      </c>
      <c r="M2826" s="14">
        <v>4500.0</v>
      </c>
      <c r="N2826" s="14">
        <f t="shared" si="3"/>
        <v>4500</v>
      </c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  <c r="Z2826" s="9"/>
      <c r="AA2826" s="9"/>
      <c r="AB2826" s="9"/>
      <c r="AC2826" s="9"/>
    </row>
    <row r="2827" ht="15.75" customHeight="1">
      <c r="A2827" s="10">
        <v>2826.0</v>
      </c>
      <c r="B2827" s="10" t="s">
        <v>15</v>
      </c>
      <c r="C2827" s="10" t="str">
        <f>VLOOKUP($E2827,'Определяем вид'!$A$2:$B$16,2,0)</f>
        <v>Услуга</v>
      </c>
      <c r="D2827" s="10" t="s">
        <v>16</v>
      </c>
      <c r="E2827" s="10" t="s">
        <v>18</v>
      </c>
      <c r="F2827" s="11">
        <v>45754.0</v>
      </c>
      <c r="G2827" s="12">
        <f t="shared" si="1"/>
        <v>4</v>
      </c>
      <c r="H2827" s="10"/>
      <c r="I2827" s="10" t="str">
        <f>IFNA(VLOOKUP($H2827,'Промокоды'!$A$2:$B$115,2,0),"")</f>
        <v/>
      </c>
      <c r="J2827" s="10" t="str">
        <f>IFNA(VLOOKUP($I2827,'Промокоды'!$E$2:$F$8,2,0),"")</f>
        <v/>
      </c>
      <c r="K2827" s="10" t="str">
        <f>IFNA(VLOOKUP($H2827,'Промокоды'!$A$2:$C$115,3,0),"")</f>
        <v/>
      </c>
      <c r="L2827" s="13">
        <f t="shared" si="2"/>
        <v>0</v>
      </c>
      <c r="M2827" s="14">
        <v>3500.0</v>
      </c>
      <c r="N2827" s="14">
        <f t="shared" si="3"/>
        <v>3500</v>
      </c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  <c r="Z2827" s="9"/>
      <c r="AA2827" s="9"/>
      <c r="AB2827" s="9"/>
      <c r="AC2827" s="9"/>
    </row>
    <row r="2828" ht="15.75" customHeight="1">
      <c r="A2828" s="10">
        <v>2827.0</v>
      </c>
      <c r="B2828" s="10" t="s">
        <v>15</v>
      </c>
      <c r="C2828" s="10" t="str">
        <f>VLOOKUP($E2828,'Определяем вид'!$A$2:$B$16,2,0)</f>
        <v>Услуга</v>
      </c>
      <c r="D2828" s="10" t="s">
        <v>16</v>
      </c>
      <c r="E2828" s="10" t="s">
        <v>18</v>
      </c>
      <c r="F2828" s="11">
        <v>45754.0</v>
      </c>
      <c r="G2828" s="12">
        <f t="shared" si="1"/>
        <v>4</v>
      </c>
      <c r="H2828" s="10"/>
      <c r="I2828" s="10" t="str">
        <f>IFNA(VLOOKUP($H2828,'Промокоды'!$A$2:$B$115,2,0),"")</f>
        <v/>
      </c>
      <c r="J2828" s="10" t="str">
        <f>IFNA(VLOOKUP($I2828,'Промокоды'!$E$2:$F$8,2,0),"")</f>
        <v/>
      </c>
      <c r="K2828" s="10" t="str">
        <f>IFNA(VLOOKUP($H2828,'Промокоды'!$A$2:$C$115,3,0),"")</f>
        <v/>
      </c>
      <c r="L2828" s="13">
        <f t="shared" si="2"/>
        <v>0</v>
      </c>
      <c r="M2828" s="14">
        <v>3500.0</v>
      </c>
      <c r="N2828" s="14">
        <f t="shared" si="3"/>
        <v>3500</v>
      </c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  <c r="Z2828" s="9"/>
      <c r="AA2828" s="9"/>
      <c r="AB2828" s="9"/>
      <c r="AC2828" s="9"/>
    </row>
    <row r="2829" ht="15.75" customHeight="1">
      <c r="A2829" s="10">
        <v>2828.0</v>
      </c>
      <c r="B2829" s="10" t="s">
        <v>15</v>
      </c>
      <c r="C2829" s="10" t="str">
        <f>VLOOKUP($E2829,'Определяем вид'!$A$2:$B$16,2,0)</f>
        <v>Услуга</v>
      </c>
      <c r="D2829" s="10" t="s">
        <v>19</v>
      </c>
      <c r="E2829" s="10" t="s">
        <v>17</v>
      </c>
      <c r="F2829" s="11">
        <v>45754.0</v>
      </c>
      <c r="G2829" s="12">
        <f t="shared" si="1"/>
        <v>4</v>
      </c>
      <c r="H2829" s="10"/>
      <c r="I2829" s="10" t="str">
        <f>IFNA(VLOOKUP($H2829,'Промокоды'!$A$2:$B$115,2,0),"")</f>
        <v/>
      </c>
      <c r="J2829" s="10" t="str">
        <f>IFNA(VLOOKUP($I2829,'Промокоды'!$E$2:$F$8,2,0),"")</f>
        <v/>
      </c>
      <c r="K2829" s="10" t="str">
        <f>IFNA(VLOOKUP($H2829,'Промокоды'!$A$2:$C$115,3,0),"")</f>
        <v/>
      </c>
      <c r="L2829" s="13">
        <f t="shared" si="2"/>
        <v>0</v>
      </c>
      <c r="M2829" s="14">
        <v>4500.0</v>
      </c>
      <c r="N2829" s="14">
        <f t="shared" si="3"/>
        <v>4500</v>
      </c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  <c r="Z2829" s="9"/>
      <c r="AA2829" s="9"/>
      <c r="AB2829" s="9"/>
      <c r="AC2829" s="9"/>
    </row>
    <row r="2830" ht="15.75" customHeight="1">
      <c r="A2830" s="10">
        <v>2829.0</v>
      </c>
      <c r="B2830" s="10" t="s">
        <v>15</v>
      </c>
      <c r="C2830" s="10" t="str">
        <f>VLOOKUP($E2830,'Определяем вид'!$A$2:$B$16,2,0)</f>
        <v>Услуга</v>
      </c>
      <c r="D2830" s="10" t="s">
        <v>16</v>
      </c>
      <c r="E2830" s="10" t="s">
        <v>21</v>
      </c>
      <c r="F2830" s="11">
        <v>45754.0</v>
      </c>
      <c r="G2830" s="12">
        <f t="shared" si="1"/>
        <v>4</v>
      </c>
      <c r="H2830" s="10"/>
      <c r="I2830" s="10" t="str">
        <f>IFNA(VLOOKUP($H2830,'Промокоды'!$A$2:$B$115,2,0),"")</f>
        <v/>
      </c>
      <c r="J2830" s="10" t="str">
        <f>IFNA(VLOOKUP($I2830,'Промокоды'!$E$2:$F$8,2,0),"")</f>
        <v/>
      </c>
      <c r="K2830" s="10" t="str">
        <f>IFNA(VLOOKUP($H2830,'Промокоды'!$A$2:$C$115,3,0),"")</f>
        <v/>
      </c>
      <c r="L2830" s="13">
        <f t="shared" si="2"/>
        <v>0</v>
      </c>
      <c r="M2830" s="14">
        <v>5500.0</v>
      </c>
      <c r="N2830" s="14">
        <f t="shared" si="3"/>
        <v>5500</v>
      </c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9"/>
      <c r="AB2830" s="9"/>
      <c r="AC2830" s="9"/>
    </row>
    <row r="2831" ht="15.75" customHeight="1">
      <c r="A2831" s="10">
        <v>2830.0</v>
      </c>
      <c r="B2831" s="10" t="s">
        <v>15</v>
      </c>
      <c r="C2831" s="10" t="str">
        <f>VLOOKUP($E2831,'Определяем вид'!$A$2:$B$16,2,0)</f>
        <v>Услуга</v>
      </c>
      <c r="D2831" s="10" t="s">
        <v>16</v>
      </c>
      <c r="E2831" s="10" t="s">
        <v>18</v>
      </c>
      <c r="F2831" s="11">
        <v>45754.0</v>
      </c>
      <c r="G2831" s="12">
        <f t="shared" si="1"/>
        <v>4</v>
      </c>
      <c r="H2831" s="10"/>
      <c r="I2831" s="10" t="str">
        <f>IFNA(VLOOKUP($H2831,'Промокоды'!$A$2:$B$115,2,0),"")</f>
        <v/>
      </c>
      <c r="J2831" s="10" t="str">
        <f>IFNA(VLOOKUP($I2831,'Промокоды'!$E$2:$F$8,2,0),"")</f>
        <v/>
      </c>
      <c r="K2831" s="10" t="str">
        <f>IFNA(VLOOKUP($H2831,'Промокоды'!$A$2:$C$115,3,0),"")</f>
        <v/>
      </c>
      <c r="L2831" s="13">
        <f t="shared" si="2"/>
        <v>0</v>
      </c>
      <c r="M2831" s="14">
        <v>3500.0</v>
      </c>
      <c r="N2831" s="14">
        <f t="shared" si="3"/>
        <v>3500</v>
      </c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9"/>
      <c r="AB2831" s="9"/>
      <c r="AC2831" s="9"/>
    </row>
    <row r="2832" ht="15.75" customHeight="1">
      <c r="A2832" s="10">
        <v>2831.0</v>
      </c>
      <c r="B2832" s="10" t="s">
        <v>25</v>
      </c>
      <c r="C2832" s="10" t="str">
        <f>VLOOKUP($E2832,'Определяем вид'!$A$2:$B$16,2,0)</f>
        <v>Товар</v>
      </c>
      <c r="D2832" s="10" t="s">
        <v>16</v>
      </c>
      <c r="E2832" s="10" t="s">
        <v>33</v>
      </c>
      <c r="F2832" s="11">
        <v>45754.0</v>
      </c>
      <c r="G2832" s="12">
        <f t="shared" si="1"/>
        <v>4</v>
      </c>
      <c r="H2832" s="10"/>
      <c r="I2832" s="10" t="str">
        <f>IFNA(VLOOKUP($H2832,'Промокоды'!$A$2:$B$115,2,0),"")</f>
        <v/>
      </c>
      <c r="J2832" s="10" t="str">
        <f>IFNA(VLOOKUP($I2832,'Промокоды'!$E$2:$F$8,2,0),"")</f>
        <v/>
      </c>
      <c r="K2832" s="10" t="str">
        <f>IFNA(VLOOKUP($H2832,'Промокоды'!$A$2:$C$115,3,0),"")</f>
        <v/>
      </c>
      <c r="L2832" s="13">
        <f t="shared" si="2"/>
        <v>0</v>
      </c>
      <c r="M2832" s="14">
        <v>1000.0</v>
      </c>
      <c r="N2832" s="14">
        <f t="shared" si="3"/>
        <v>1000</v>
      </c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  <c r="Z2832" s="9"/>
      <c r="AA2832" s="9"/>
      <c r="AB2832" s="9"/>
      <c r="AC2832" s="9"/>
    </row>
    <row r="2833" ht="15.75" customHeight="1">
      <c r="A2833" s="10">
        <v>2832.0</v>
      </c>
      <c r="B2833" s="10" t="s">
        <v>15</v>
      </c>
      <c r="C2833" s="10" t="str">
        <f>VLOOKUP($E2833,'Определяем вид'!$A$2:$B$16,2,0)</f>
        <v>Товар</v>
      </c>
      <c r="D2833" s="10" t="s">
        <v>19</v>
      </c>
      <c r="E2833" s="10" t="s">
        <v>28</v>
      </c>
      <c r="F2833" s="11">
        <v>45754.0</v>
      </c>
      <c r="G2833" s="12">
        <f t="shared" si="1"/>
        <v>4</v>
      </c>
      <c r="H2833" s="10" t="s">
        <v>34</v>
      </c>
      <c r="I2833" s="10">
        <f>IFNA(VLOOKUP($H2833,'Промокоды'!$A$2:$B$115,2,0),"")</f>
        <v>7</v>
      </c>
      <c r="J2833" s="10" t="str">
        <f>IFNA(VLOOKUP($I2833,'Промокоды'!$E$2:$F$8,2,0),"")</f>
        <v>Сторис в VK</v>
      </c>
      <c r="K2833" s="10">
        <f>IFNA(VLOOKUP($H2833,'Промокоды'!$A$2:$C$115,3,0),"")</f>
        <v>0.15</v>
      </c>
      <c r="L2833" s="13">
        <f t="shared" si="2"/>
        <v>45</v>
      </c>
      <c r="M2833" s="14">
        <v>300.0</v>
      </c>
      <c r="N2833" s="14">
        <f t="shared" si="3"/>
        <v>255</v>
      </c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  <c r="Z2833" s="9"/>
      <c r="AA2833" s="9"/>
      <c r="AB2833" s="9"/>
      <c r="AC2833" s="9"/>
    </row>
    <row r="2834" ht="15.75" customHeight="1">
      <c r="A2834" s="10">
        <v>2833.0</v>
      </c>
      <c r="B2834" s="10" t="s">
        <v>15</v>
      </c>
      <c r="C2834" s="10" t="str">
        <f>VLOOKUP($E2834,'Определяем вид'!$A$2:$B$16,2,0)</f>
        <v>Услуга</v>
      </c>
      <c r="D2834" s="10" t="s">
        <v>16</v>
      </c>
      <c r="E2834" s="10" t="s">
        <v>17</v>
      </c>
      <c r="F2834" s="11">
        <v>45754.0</v>
      </c>
      <c r="G2834" s="12">
        <f t="shared" si="1"/>
        <v>4</v>
      </c>
      <c r="H2834" s="10"/>
      <c r="I2834" s="10" t="str">
        <f>IFNA(VLOOKUP($H2834,'Промокоды'!$A$2:$B$115,2,0),"")</f>
        <v/>
      </c>
      <c r="J2834" s="10" t="str">
        <f>IFNA(VLOOKUP($I2834,'Промокоды'!$E$2:$F$8,2,0),"")</f>
        <v/>
      </c>
      <c r="K2834" s="10" t="str">
        <f>IFNA(VLOOKUP($H2834,'Промокоды'!$A$2:$C$115,3,0),"")</f>
        <v/>
      </c>
      <c r="L2834" s="13">
        <f t="shared" si="2"/>
        <v>0</v>
      </c>
      <c r="M2834" s="14">
        <v>4500.0</v>
      </c>
      <c r="N2834" s="14">
        <f t="shared" si="3"/>
        <v>4500</v>
      </c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  <c r="Z2834" s="9"/>
      <c r="AA2834" s="9"/>
      <c r="AB2834" s="9"/>
      <c r="AC2834" s="9"/>
    </row>
    <row r="2835" ht="15.75" customHeight="1">
      <c r="A2835" s="10">
        <v>2834.0</v>
      </c>
      <c r="B2835" s="10" t="s">
        <v>15</v>
      </c>
      <c r="C2835" s="10" t="str">
        <f>VLOOKUP($E2835,'Определяем вид'!$A$2:$B$16,2,0)</f>
        <v>Товар</v>
      </c>
      <c r="D2835" s="10" t="s">
        <v>16</v>
      </c>
      <c r="E2835" s="10" t="s">
        <v>28</v>
      </c>
      <c r="F2835" s="11">
        <v>45754.0</v>
      </c>
      <c r="G2835" s="12">
        <f t="shared" si="1"/>
        <v>4</v>
      </c>
      <c r="H2835" s="10"/>
      <c r="I2835" s="10" t="str">
        <f>IFNA(VLOOKUP($H2835,'Промокоды'!$A$2:$B$115,2,0),"")</f>
        <v/>
      </c>
      <c r="J2835" s="10" t="str">
        <f>IFNA(VLOOKUP($I2835,'Промокоды'!$E$2:$F$8,2,0),"")</f>
        <v/>
      </c>
      <c r="K2835" s="10" t="str">
        <f>IFNA(VLOOKUP($H2835,'Промокоды'!$A$2:$C$115,3,0),"")</f>
        <v/>
      </c>
      <c r="L2835" s="13">
        <f t="shared" si="2"/>
        <v>0</v>
      </c>
      <c r="M2835" s="14">
        <v>300.0</v>
      </c>
      <c r="N2835" s="14">
        <f t="shared" si="3"/>
        <v>300</v>
      </c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  <c r="Z2835" s="9"/>
      <c r="AA2835" s="9"/>
      <c r="AB2835" s="9"/>
      <c r="AC2835" s="9"/>
    </row>
    <row r="2836" ht="15.75" customHeight="1">
      <c r="A2836" s="10">
        <v>2835.0</v>
      </c>
      <c r="B2836" s="10" t="s">
        <v>15</v>
      </c>
      <c r="C2836" s="10" t="str">
        <f>VLOOKUP($E2836,'Определяем вид'!$A$2:$B$16,2,0)</f>
        <v>Услуга</v>
      </c>
      <c r="D2836" s="10" t="s">
        <v>19</v>
      </c>
      <c r="E2836" s="10" t="s">
        <v>18</v>
      </c>
      <c r="F2836" s="11">
        <v>45754.0</v>
      </c>
      <c r="G2836" s="12">
        <f t="shared" si="1"/>
        <v>4</v>
      </c>
      <c r="H2836" s="10"/>
      <c r="I2836" s="10" t="str">
        <f>IFNA(VLOOKUP($H2836,'Промокоды'!$A$2:$B$115,2,0),"")</f>
        <v/>
      </c>
      <c r="J2836" s="10" t="str">
        <f>IFNA(VLOOKUP($I2836,'Промокоды'!$E$2:$F$8,2,0),"")</f>
        <v/>
      </c>
      <c r="K2836" s="10" t="str">
        <f>IFNA(VLOOKUP($H2836,'Промокоды'!$A$2:$C$115,3,0),"")</f>
        <v/>
      </c>
      <c r="L2836" s="13">
        <f t="shared" si="2"/>
        <v>0</v>
      </c>
      <c r="M2836" s="14">
        <v>3500.0</v>
      </c>
      <c r="N2836" s="14">
        <f t="shared" si="3"/>
        <v>3500</v>
      </c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  <c r="Z2836" s="9"/>
      <c r="AA2836" s="9"/>
      <c r="AB2836" s="9"/>
      <c r="AC2836" s="9"/>
    </row>
    <row r="2837" ht="15.75" customHeight="1">
      <c r="A2837" s="10">
        <v>2836.0</v>
      </c>
      <c r="B2837" s="10" t="s">
        <v>25</v>
      </c>
      <c r="C2837" s="10" t="str">
        <f>VLOOKUP($E2837,'Определяем вид'!$A$2:$B$16,2,0)</f>
        <v>Товар</v>
      </c>
      <c r="D2837" s="10" t="s">
        <v>16</v>
      </c>
      <c r="E2837" s="10" t="s">
        <v>30</v>
      </c>
      <c r="F2837" s="11">
        <v>45754.0</v>
      </c>
      <c r="G2837" s="12">
        <f t="shared" si="1"/>
        <v>4</v>
      </c>
      <c r="H2837" s="10"/>
      <c r="I2837" s="10" t="str">
        <f>IFNA(VLOOKUP($H2837,'Промокоды'!$A$2:$B$115,2,0),"")</f>
        <v/>
      </c>
      <c r="J2837" s="10" t="str">
        <f>IFNA(VLOOKUP($I2837,'Промокоды'!$E$2:$F$8,2,0),"")</f>
        <v/>
      </c>
      <c r="K2837" s="10" t="str">
        <f>IFNA(VLOOKUP($H2837,'Промокоды'!$A$2:$C$115,3,0),"")</f>
        <v/>
      </c>
      <c r="L2837" s="13">
        <f t="shared" si="2"/>
        <v>0</v>
      </c>
      <c r="M2837" s="14">
        <v>300.0</v>
      </c>
      <c r="N2837" s="14">
        <f t="shared" si="3"/>
        <v>300</v>
      </c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  <c r="Z2837" s="9"/>
      <c r="AA2837" s="9"/>
      <c r="AB2837" s="9"/>
      <c r="AC2837" s="9"/>
    </row>
    <row r="2838" ht="15.75" customHeight="1">
      <c r="A2838" s="10">
        <v>2837.0</v>
      </c>
      <c r="B2838" s="10" t="s">
        <v>15</v>
      </c>
      <c r="C2838" s="10" t="str">
        <f>VLOOKUP($E2838,'Определяем вид'!$A$2:$B$16,2,0)</f>
        <v>Услуга</v>
      </c>
      <c r="D2838" s="10" t="s">
        <v>16</v>
      </c>
      <c r="E2838" s="10" t="s">
        <v>18</v>
      </c>
      <c r="F2838" s="11">
        <v>45754.0</v>
      </c>
      <c r="G2838" s="12">
        <f t="shared" si="1"/>
        <v>4</v>
      </c>
      <c r="H2838" s="10"/>
      <c r="I2838" s="10" t="str">
        <f>IFNA(VLOOKUP($H2838,'Промокоды'!$A$2:$B$115,2,0),"")</f>
        <v/>
      </c>
      <c r="J2838" s="10" t="str">
        <f>IFNA(VLOOKUP($I2838,'Промокоды'!$E$2:$F$8,2,0),"")</f>
        <v/>
      </c>
      <c r="K2838" s="10" t="str">
        <f>IFNA(VLOOKUP($H2838,'Промокоды'!$A$2:$C$115,3,0),"")</f>
        <v/>
      </c>
      <c r="L2838" s="13">
        <f t="shared" si="2"/>
        <v>0</v>
      </c>
      <c r="M2838" s="14">
        <v>3500.0</v>
      </c>
      <c r="N2838" s="14">
        <f t="shared" si="3"/>
        <v>3500</v>
      </c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  <c r="Z2838" s="9"/>
      <c r="AA2838" s="9"/>
      <c r="AB2838" s="9"/>
      <c r="AC2838" s="9"/>
    </row>
    <row r="2839" ht="15.75" customHeight="1">
      <c r="A2839" s="10">
        <v>2838.0</v>
      </c>
      <c r="B2839" s="10" t="s">
        <v>15</v>
      </c>
      <c r="C2839" s="10" t="str">
        <f>VLOOKUP($E2839,'Определяем вид'!$A$2:$B$16,2,0)</f>
        <v>Товар</v>
      </c>
      <c r="D2839" s="10" t="s">
        <v>16</v>
      </c>
      <c r="E2839" s="10" t="s">
        <v>23</v>
      </c>
      <c r="F2839" s="11">
        <v>45754.0</v>
      </c>
      <c r="G2839" s="12">
        <f t="shared" si="1"/>
        <v>4</v>
      </c>
      <c r="H2839" s="10" t="s">
        <v>36</v>
      </c>
      <c r="I2839" s="10">
        <f>IFNA(VLOOKUP($H2839,'Промокоды'!$A$2:$B$115,2,0),"")</f>
        <v>7</v>
      </c>
      <c r="J2839" s="10" t="str">
        <f>IFNA(VLOOKUP($I2839,'Промокоды'!$E$2:$F$8,2,0),"")</f>
        <v>Сторис в VK</v>
      </c>
      <c r="K2839" s="10">
        <f>IFNA(VLOOKUP($H2839,'Промокоды'!$A$2:$C$115,3,0),"")</f>
        <v>0.15</v>
      </c>
      <c r="L2839" s="13">
        <f t="shared" si="2"/>
        <v>150</v>
      </c>
      <c r="M2839" s="14">
        <v>1000.0</v>
      </c>
      <c r="N2839" s="14">
        <f t="shared" si="3"/>
        <v>850</v>
      </c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  <c r="Z2839" s="9"/>
      <c r="AA2839" s="9"/>
      <c r="AB2839" s="9"/>
      <c r="AC2839" s="9"/>
    </row>
    <row r="2840" ht="15.75" customHeight="1">
      <c r="A2840" s="10">
        <v>2839.0</v>
      </c>
      <c r="B2840" s="10" t="s">
        <v>15</v>
      </c>
      <c r="C2840" s="10" t="str">
        <f>VLOOKUP($E2840,'Определяем вид'!$A$2:$B$16,2,0)</f>
        <v>Услуга</v>
      </c>
      <c r="D2840" s="10" t="s">
        <v>16</v>
      </c>
      <c r="E2840" s="10" t="s">
        <v>17</v>
      </c>
      <c r="F2840" s="11">
        <v>45754.0</v>
      </c>
      <c r="G2840" s="12">
        <f t="shared" si="1"/>
        <v>4</v>
      </c>
      <c r="H2840" s="10"/>
      <c r="I2840" s="10" t="str">
        <f>IFNA(VLOOKUP($H2840,'Промокоды'!$A$2:$B$115,2,0),"")</f>
        <v/>
      </c>
      <c r="J2840" s="10" t="str">
        <f>IFNA(VLOOKUP($I2840,'Промокоды'!$E$2:$F$8,2,0),"")</f>
        <v/>
      </c>
      <c r="K2840" s="10" t="str">
        <f>IFNA(VLOOKUP($H2840,'Промокоды'!$A$2:$C$115,3,0),"")</f>
        <v/>
      </c>
      <c r="L2840" s="13">
        <f t="shared" si="2"/>
        <v>0</v>
      </c>
      <c r="M2840" s="14">
        <v>4500.0</v>
      </c>
      <c r="N2840" s="14">
        <f t="shared" si="3"/>
        <v>4500</v>
      </c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  <c r="Z2840" s="9"/>
      <c r="AA2840" s="9"/>
      <c r="AB2840" s="9"/>
      <c r="AC2840" s="9"/>
    </row>
    <row r="2841" ht="15.75" customHeight="1">
      <c r="A2841" s="10">
        <v>2840.0</v>
      </c>
      <c r="B2841" s="10" t="s">
        <v>15</v>
      </c>
      <c r="C2841" s="10" t="str">
        <f>VLOOKUP($E2841,'Определяем вид'!$A$2:$B$16,2,0)</f>
        <v>Услуга</v>
      </c>
      <c r="D2841" s="10" t="s">
        <v>16</v>
      </c>
      <c r="E2841" s="10" t="s">
        <v>18</v>
      </c>
      <c r="F2841" s="11">
        <v>45754.0</v>
      </c>
      <c r="G2841" s="12">
        <f t="shared" si="1"/>
        <v>4</v>
      </c>
      <c r="H2841" s="10"/>
      <c r="I2841" s="10" t="str">
        <f>IFNA(VLOOKUP($H2841,'Промокоды'!$A$2:$B$115,2,0),"")</f>
        <v/>
      </c>
      <c r="J2841" s="10" t="str">
        <f>IFNA(VLOOKUP($I2841,'Промокоды'!$E$2:$F$8,2,0),"")</f>
        <v/>
      </c>
      <c r="K2841" s="10" t="str">
        <f>IFNA(VLOOKUP($H2841,'Промокоды'!$A$2:$C$115,3,0),"")</f>
        <v/>
      </c>
      <c r="L2841" s="13">
        <f t="shared" si="2"/>
        <v>0</v>
      </c>
      <c r="M2841" s="14">
        <v>3500.0</v>
      </c>
      <c r="N2841" s="14">
        <f t="shared" si="3"/>
        <v>3500</v>
      </c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  <c r="Z2841" s="9"/>
      <c r="AA2841" s="9"/>
      <c r="AB2841" s="9"/>
      <c r="AC2841" s="9"/>
    </row>
    <row r="2842" ht="15.75" customHeight="1">
      <c r="A2842" s="10">
        <v>2841.0</v>
      </c>
      <c r="B2842" s="10" t="s">
        <v>15</v>
      </c>
      <c r="C2842" s="10" t="str">
        <f>VLOOKUP($E2842,'Определяем вид'!$A$2:$B$16,2,0)</f>
        <v>Услуга</v>
      </c>
      <c r="D2842" s="10" t="s">
        <v>16</v>
      </c>
      <c r="E2842" s="10" t="s">
        <v>18</v>
      </c>
      <c r="F2842" s="11">
        <v>45754.0</v>
      </c>
      <c r="G2842" s="12">
        <f t="shared" si="1"/>
        <v>4</v>
      </c>
      <c r="H2842" s="10"/>
      <c r="I2842" s="10" t="str">
        <f>IFNA(VLOOKUP($H2842,'Промокоды'!$A$2:$B$115,2,0),"")</f>
        <v/>
      </c>
      <c r="J2842" s="10" t="str">
        <f>IFNA(VLOOKUP($I2842,'Промокоды'!$E$2:$F$8,2,0),"")</f>
        <v/>
      </c>
      <c r="K2842" s="10" t="str">
        <f>IFNA(VLOOKUP($H2842,'Промокоды'!$A$2:$C$115,3,0),"")</f>
        <v/>
      </c>
      <c r="L2842" s="13">
        <f t="shared" si="2"/>
        <v>0</v>
      </c>
      <c r="M2842" s="14">
        <v>3500.0</v>
      </c>
      <c r="N2842" s="14">
        <f t="shared" si="3"/>
        <v>3500</v>
      </c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  <c r="Z2842" s="9"/>
      <c r="AA2842" s="9"/>
      <c r="AB2842" s="9"/>
      <c r="AC2842" s="9"/>
    </row>
    <row r="2843" ht="15.75" customHeight="1">
      <c r="A2843" s="10">
        <v>2842.0</v>
      </c>
      <c r="B2843" s="10" t="s">
        <v>15</v>
      </c>
      <c r="C2843" s="10" t="str">
        <f>VLOOKUP($E2843,'Определяем вид'!$A$2:$B$16,2,0)</f>
        <v>Услуга</v>
      </c>
      <c r="D2843" s="10" t="s">
        <v>19</v>
      </c>
      <c r="E2843" s="10" t="s">
        <v>21</v>
      </c>
      <c r="F2843" s="11">
        <v>45754.0</v>
      </c>
      <c r="G2843" s="12">
        <f t="shared" si="1"/>
        <v>4</v>
      </c>
      <c r="H2843" s="10"/>
      <c r="I2843" s="10" t="str">
        <f>IFNA(VLOOKUP($H2843,'Промокоды'!$A$2:$B$115,2,0),"")</f>
        <v/>
      </c>
      <c r="J2843" s="10" t="str">
        <f>IFNA(VLOOKUP($I2843,'Промокоды'!$E$2:$F$8,2,0),"")</f>
        <v/>
      </c>
      <c r="K2843" s="10" t="str">
        <f>IFNA(VLOOKUP($H2843,'Промокоды'!$A$2:$C$115,3,0),"")</f>
        <v/>
      </c>
      <c r="L2843" s="13">
        <f t="shared" si="2"/>
        <v>0</v>
      </c>
      <c r="M2843" s="14">
        <v>5500.0</v>
      </c>
      <c r="N2843" s="14">
        <f t="shared" si="3"/>
        <v>5500</v>
      </c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  <c r="Z2843" s="9"/>
      <c r="AA2843" s="9"/>
      <c r="AB2843" s="9"/>
      <c r="AC2843" s="9"/>
    </row>
    <row r="2844" ht="15.75" customHeight="1">
      <c r="A2844" s="10">
        <v>2843.0</v>
      </c>
      <c r="B2844" s="10" t="s">
        <v>15</v>
      </c>
      <c r="C2844" s="10" t="str">
        <f>VLOOKUP($E2844,'Определяем вид'!$A$2:$B$16,2,0)</f>
        <v>Услуга</v>
      </c>
      <c r="D2844" s="10" t="s">
        <v>19</v>
      </c>
      <c r="E2844" s="10" t="s">
        <v>18</v>
      </c>
      <c r="F2844" s="11">
        <v>45754.0</v>
      </c>
      <c r="G2844" s="12">
        <f t="shared" si="1"/>
        <v>4</v>
      </c>
      <c r="H2844" s="10"/>
      <c r="I2844" s="10" t="str">
        <f>IFNA(VLOOKUP($H2844,'Промокоды'!$A$2:$B$115,2,0),"")</f>
        <v/>
      </c>
      <c r="J2844" s="10" t="str">
        <f>IFNA(VLOOKUP($I2844,'Промокоды'!$E$2:$F$8,2,0),"")</f>
        <v/>
      </c>
      <c r="K2844" s="10" t="str">
        <f>IFNA(VLOOKUP($H2844,'Промокоды'!$A$2:$C$115,3,0),"")</f>
        <v/>
      </c>
      <c r="L2844" s="13">
        <f t="shared" si="2"/>
        <v>0</v>
      </c>
      <c r="M2844" s="14">
        <v>3500.0</v>
      </c>
      <c r="N2844" s="14">
        <f t="shared" si="3"/>
        <v>3500</v>
      </c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  <c r="Z2844" s="9"/>
      <c r="AA2844" s="9"/>
      <c r="AB2844" s="9"/>
      <c r="AC2844" s="9"/>
    </row>
    <row r="2845" ht="15.75" customHeight="1">
      <c r="A2845" s="10">
        <v>2844.0</v>
      </c>
      <c r="B2845" s="10" t="s">
        <v>25</v>
      </c>
      <c r="C2845" s="10" t="str">
        <f>VLOOKUP($E2845,'Определяем вид'!$A$2:$B$16,2,0)</f>
        <v>Товар</v>
      </c>
      <c r="D2845" s="10" t="s">
        <v>16</v>
      </c>
      <c r="E2845" s="10" t="s">
        <v>33</v>
      </c>
      <c r="F2845" s="11">
        <v>45754.0</v>
      </c>
      <c r="G2845" s="12">
        <f t="shared" si="1"/>
        <v>4</v>
      </c>
      <c r="H2845" s="10"/>
      <c r="I2845" s="10" t="str">
        <f>IFNA(VLOOKUP($H2845,'Промокоды'!$A$2:$B$115,2,0),"")</f>
        <v/>
      </c>
      <c r="J2845" s="10" t="str">
        <f>IFNA(VLOOKUP($I2845,'Промокоды'!$E$2:$F$8,2,0),"")</f>
        <v/>
      </c>
      <c r="K2845" s="10" t="str">
        <f>IFNA(VLOOKUP($H2845,'Промокоды'!$A$2:$C$115,3,0),"")</f>
        <v/>
      </c>
      <c r="L2845" s="13">
        <f t="shared" si="2"/>
        <v>0</v>
      </c>
      <c r="M2845" s="14">
        <v>1000.0</v>
      </c>
      <c r="N2845" s="14">
        <f t="shared" si="3"/>
        <v>1000</v>
      </c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  <c r="Z2845" s="9"/>
      <c r="AA2845" s="9"/>
      <c r="AB2845" s="9"/>
      <c r="AC2845" s="9"/>
    </row>
    <row r="2846" ht="15.75" customHeight="1">
      <c r="A2846" s="10">
        <v>2845.0</v>
      </c>
      <c r="B2846" s="10" t="s">
        <v>15</v>
      </c>
      <c r="C2846" s="10" t="str">
        <f>VLOOKUP($E2846,'Определяем вид'!$A$2:$B$16,2,0)</f>
        <v>Услуга</v>
      </c>
      <c r="D2846" s="10" t="s">
        <v>19</v>
      </c>
      <c r="E2846" s="10" t="s">
        <v>18</v>
      </c>
      <c r="F2846" s="11">
        <v>45754.0</v>
      </c>
      <c r="G2846" s="12">
        <f t="shared" si="1"/>
        <v>4</v>
      </c>
      <c r="H2846" s="10"/>
      <c r="I2846" s="10" t="str">
        <f>IFNA(VLOOKUP($H2846,'Промокоды'!$A$2:$B$115,2,0),"")</f>
        <v/>
      </c>
      <c r="J2846" s="10" t="str">
        <f>IFNA(VLOOKUP($I2846,'Промокоды'!$E$2:$F$8,2,0),"")</f>
        <v/>
      </c>
      <c r="K2846" s="10" t="str">
        <f>IFNA(VLOOKUP($H2846,'Промокоды'!$A$2:$C$115,3,0),"")</f>
        <v/>
      </c>
      <c r="L2846" s="13">
        <f t="shared" si="2"/>
        <v>0</v>
      </c>
      <c r="M2846" s="14">
        <v>3500.0</v>
      </c>
      <c r="N2846" s="14">
        <f t="shared" si="3"/>
        <v>3500</v>
      </c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  <c r="Z2846" s="9"/>
      <c r="AA2846" s="9"/>
      <c r="AB2846" s="9"/>
      <c r="AC2846" s="9"/>
    </row>
    <row r="2847" ht="15.75" customHeight="1">
      <c r="A2847" s="10">
        <v>2846.0</v>
      </c>
      <c r="B2847" s="10" t="s">
        <v>15</v>
      </c>
      <c r="C2847" s="10" t="str">
        <f>VLOOKUP($E2847,'Определяем вид'!$A$2:$B$16,2,0)</f>
        <v>Услуга</v>
      </c>
      <c r="D2847" s="10" t="s">
        <v>16</v>
      </c>
      <c r="E2847" s="10" t="s">
        <v>17</v>
      </c>
      <c r="F2847" s="11">
        <v>45754.0</v>
      </c>
      <c r="G2847" s="12">
        <f t="shared" si="1"/>
        <v>4</v>
      </c>
      <c r="H2847" s="10"/>
      <c r="I2847" s="10" t="str">
        <f>IFNA(VLOOKUP($H2847,'Промокоды'!$A$2:$B$115,2,0),"")</f>
        <v/>
      </c>
      <c r="J2847" s="10" t="str">
        <f>IFNA(VLOOKUP($I2847,'Промокоды'!$E$2:$F$8,2,0),"")</f>
        <v/>
      </c>
      <c r="K2847" s="10" t="str">
        <f>IFNA(VLOOKUP($H2847,'Промокоды'!$A$2:$C$115,3,0),"")</f>
        <v/>
      </c>
      <c r="L2847" s="13">
        <f t="shared" si="2"/>
        <v>0</v>
      </c>
      <c r="M2847" s="14">
        <v>4500.0</v>
      </c>
      <c r="N2847" s="14">
        <f t="shared" si="3"/>
        <v>4500</v>
      </c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  <c r="Z2847" s="9"/>
      <c r="AA2847" s="9"/>
      <c r="AB2847" s="9"/>
      <c r="AC2847" s="9"/>
    </row>
    <row r="2848" ht="15.75" customHeight="1">
      <c r="A2848" s="10">
        <v>2847.0</v>
      </c>
      <c r="B2848" s="10" t="s">
        <v>15</v>
      </c>
      <c r="C2848" s="10" t="str">
        <f>VLOOKUP($E2848,'Определяем вид'!$A$2:$B$16,2,0)</f>
        <v>Услуга</v>
      </c>
      <c r="D2848" s="10" t="s">
        <v>16</v>
      </c>
      <c r="E2848" s="10" t="s">
        <v>17</v>
      </c>
      <c r="F2848" s="11">
        <v>45754.0</v>
      </c>
      <c r="G2848" s="12">
        <f t="shared" si="1"/>
        <v>4</v>
      </c>
      <c r="H2848" s="10"/>
      <c r="I2848" s="10" t="str">
        <f>IFNA(VLOOKUP($H2848,'Промокоды'!$A$2:$B$115,2,0),"")</f>
        <v/>
      </c>
      <c r="J2848" s="10" t="str">
        <f>IFNA(VLOOKUP($I2848,'Промокоды'!$E$2:$F$8,2,0),"")</f>
        <v/>
      </c>
      <c r="K2848" s="10" t="str">
        <f>IFNA(VLOOKUP($H2848,'Промокоды'!$A$2:$C$115,3,0),"")</f>
        <v/>
      </c>
      <c r="L2848" s="13">
        <f t="shared" si="2"/>
        <v>0</v>
      </c>
      <c r="M2848" s="14">
        <v>4500.0</v>
      </c>
      <c r="N2848" s="14">
        <f t="shared" si="3"/>
        <v>4500</v>
      </c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  <c r="Z2848" s="9"/>
      <c r="AA2848" s="9"/>
      <c r="AB2848" s="9"/>
      <c r="AC2848" s="9"/>
    </row>
    <row r="2849" ht="15.75" customHeight="1">
      <c r="A2849" s="10">
        <v>2848.0</v>
      </c>
      <c r="B2849" s="10" t="s">
        <v>15</v>
      </c>
      <c r="C2849" s="10" t="str">
        <f>VLOOKUP($E2849,'Определяем вид'!$A$2:$B$16,2,0)</f>
        <v>Услуга</v>
      </c>
      <c r="D2849" s="10" t="s">
        <v>16</v>
      </c>
      <c r="E2849" s="10" t="s">
        <v>18</v>
      </c>
      <c r="F2849" s="11">
        <v>45754.0</v>
      </c>
      <c r="G2849" s="12">
        <f t="shared" si="1"/>
        <v>4</v>
      </c>
      <c r="H2849" s="10" t="s">
        <v>37</v>
      </c>
      <c r="I2849" s="10">
        <f>IFNA(VLOOKUP($H2849,'Промокоды'!$A$2:$B$115,2,0),"")</f>
        <v>6</v>
      </c>
      <c r="J2849" s="10" t="str">
        <f>IFNA(VLOOKUP($I2849,'Промокоды'!$E$2:$F$8,2,0),"")</f>
        <v>Реклама в VK</v>
      </c>
      <c r="K2849" s="10">
        <f>IFNA(VLOOKUP($H2849,'Промокоды'!$A$2:$C$115,3,0),"")</f>
        <v>0.2</v>
      </c>
      <c r="L2849" s="13">
        <f t="shared" si="2"/>
        <v>700</v>
      </c>
      <c r="M2849" s="14">
        <v>3500.0</v>
      </c>
      <c r="N2849" s="14">
        <f t="shared" si="3"/>
        <v>2800</v>
      </c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  <c r="Z2849" s="9"/>
      <c r="AA2849" s="9"/>
      <c r="AB2849" s="9"/>
      <c r="AC2849" s="9"/>
    </row>
    <row r="2850" ht="15.75" customHeight="1">
      <c r="A2850" s="10">
        <v>2849.0</v>
      </c>
      <c r="B2850" s="10" t="s">
        <v>15</v>
      </c>
      <c r="C2850" s="10" t="str">
        <f>VLOOKUP($E2850,'Определяем вид'!$A$2:$B$16,2,0)</f>
        <v>Услуга</v>
      </c>
      <c r="D2850" s="10" t="s">
        <v>16</v>
      </c>
      <c r="E2850" s="10" t="s">
        <v>17</v>
      </c>
      <c r="F2850" s="11">
        <v>45754.0</v>
      </c>
      <c r="G2850" s="12">
        <f t="shared" si="1"/>
        <v>4</v>
      </c>
      <c r="H2850" s="10"/>
      <c r="I2850" s="10" t="str">
        <f>IFNA(VLOOKUP($H2850,'Промокоды'!$A$2:$B$115,2,0),"")</f>
        <v/>
      </c>
      <c r="J2850" s="10" t="str">
        <f>IFNA(VLOOKUP($I2850,'Промокоды'!$E$2:$F$8,2,0),"")</f>
        <v/>
      </c>
      <c r="K2850" s="10" t="str">
        <f>IFNA(VLOOKUP($H2850,'Промокоды'!$A$2:$C$115,3,0),"")</f>
        <v/>
      </c>
      <c r="L2850" s="13">
        <f t="shared" si="2"/>
        <v>0</v>
      </c>
      <c r="M2850" s="14">
        <v>4500.0</v>
      </c>
      <c r="N2850" s="14">
        <f t="shared" si="3"/>
        <v>4500</v>
      </c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  <c r="Z2850" s="9"/>
      <c r="AA2850" s="9"/>
      <c r="AB2850" s="9"/>
      <c r="AC2850" s="9"/>
    </row>
    <row r="2851" ht="15.75" customHeight="1">
      <c r="A2851" s="10">
        <v>2850.0</v>
      </c>
      <c r="B2851" s="10" t="s">
        <v>25</v>
      </c>
      <c r="C2851" s="10" t="str">
        <f>VLOOKUP($E2851,'Определяем вид'!$A$2:$B$16,2,0)</f>
        <v>Товар</v>
      </c>
      <c r="D2851" s="10" t="s">
        <v>16</v>
      </c>
      <c r="E2851" s="10" t="s">
        <v>35</v>
      </c>
      <c r="F2851" s="11">
        <v>45754.0</v>
      </c>
      <c r="G2851" s="12">
        <f t="shared" si="1"/>
        <v>4</v>
      </c>
      <c r="H2851" s="10"/>
      <c r="I2851" s="10" t="str">
        <f>IFNA(VLOOKUP($H2851,'Промокоды'!$A$2:$B$115,2,0),"")</f>
        <v/>
      </c>
      <c r="J2851" s="10" t="str">
        <f>IFNA(VLOOKUP($I2851,'Промокоды'!$E$2:$F$8,2,0),"")</f>
        <v/>
      </c>
      <c r="K2851" s="10" t="str">
        <f>IFNA(VLOOKUP($H2851,'Промокоды'!$A$2:$C$115,3,0),"")</f>
        <v/>
      </c>
      <c r="L2851" s="13">
        <f t="shared" si="2"/>
        <v>0</v>
      </c>
      <c r="M2851" s="14">
        <v>500.0</v>
      </c>
      <c r="N2851" s="14">
        <f t="shared" si="3"/>
        <v>500</v>
      </c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  <c r="Z2851" s="9"/>
      <c r="AA2851" s="9"/>
      <c r="AB2851" s="9"/>
      <c r="AC2851" s="9"/>
    </row>
    <row r="2852" ht="15.75" customHeight="1">
      <c r="A2852" s="10">
        <v>2851.0</v>
      </c>
      <c r="B2852" s="10" t="s">
        <v>15</v>
      </c>
      <c r="C2852" s="10" t="str">
        <f>VLOOKUP($E2852,'Определяем вид'!$A$2:$B$16,2,0)</f>
        <v>Услуга</v>
      </c>
      <c r="D2852" s="10" t="s">
        <v>16</v>
      </c>
      <c r="E2852" s="10" t="s">
        <v>21</v>
      </c>
      <c r="F2852" s="11">
        <v>45755.0</v>
      </c>
      <c r="G2852" s="12">
        <f t="shared" si="1"/>
        <v>4</v>
      </c>
      <c r="H2852" s="10"/>
      <c r="I2852" s="10" t="str">
        <f>IFNA(VLOOKUP($H2852,'Промокоды'!$A$2:$B$115,2,0),"")</f>
        <v/>
      </c>
      <c r="J2852" s="10" t="str">
        <f>IFNA(VLOOKUP($I2852,'Промокоды'!$E$2:$F$8,2,0),"")</f>
        <v/>
      </c>
      <c r="K2852" s="10" t="str">
        <f>IFNA(VLOOKUP($H2852,'Промокоды'!$A$2:$C$115,3,0),"")</f>
        <v/>
      </c>
      <c r="L2852" s="13">
        <f t="shared" si="2"/>
        <v>0</v>
      </c>
      <c r="M2852" s="14">
        <v>5500.0</v>
      </c>
      <c r="N2852" s="14">
        <f t="shared" si="3"/>
        <v>5500</v>
      </c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  <c r="Z2852" s="9"/>
      <c r="AA2852" s="9"/>
      <c r="AB2852" s="9"/>
      <c r="AC2852" s="9"/>
    </row>
    <row r="2853" ht="15.75" customHeight="1">
      <c r="A2853" s="10">
        <v>2852.0</v>
      </c>
      <c r="B2853" s="10" t="s">
        <v>15</v>
      </c>
      <c r="C2853" s="10" t="str">
        <f>VLOOKUP($E2853,'Определяем вид'!$A$2:$B$16,2,0)</f>
        <v>Товар</v>
      </c>
      <c r="D2853" s="10" t="s">
        <v>16</v>
      </c>
      <c r="E2853" s="10" t="s">
        <v>20</v>
      </c>
      <c r="F2853" s="11">
        <v>45755.0</v>
      </c>
      <c r="G2853" s="12">
        <f t="shared" si="1"/>
        <v>4</v>
      </c>
      <c r="H2853" s="10"/>
      <c r="I2853" s="10" t="str">
        <f>IFNA(VLOOKUP($H2853,'Промокоды'!$A$2:$B$115,2,0),"")</f>
        <v/>
      </c>
      <c r="J2853" s="10" t="str">
        <f>IFNA(VLOOKUP($I2853,'Промокоды'!$E$2:$F$8,2,0),"")</f>
        <v/>
      </c>
      <c r="K2853" s="10" t="str">
        <f>IFNA(VLOOKUP($H2853,'Промокоды'!$A$2:$C$115,3,0),"")</f>
        <v/>
      </c>
      <c r="L2853" s="13">
        <f t="shared" si="2"/>
        <v>0</v>
      </c>
      <c r="M2853" s="14">
        <v>500.0</v>
      </c>
      <c r="N2853" s="14">
        <f t="shared" si="3"/>
        <v>500</v>
      </c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  <c r="Z2853" s="9"/>
      <c r="AA2853" s="9"/>
      <c r="AB2853" s="9"/>
      <c r="AC2853" s="9"/>
    </row>
    <row r="2854" ht="15.75" customHeight="1">
      <c r="A2854" s="10">
        <v>2853.0</v>
      </c>
      <c r="B2854" s="10" t="s">
        <v>15</v>
      </c>
      <c r="C2854" s="10" t="str">
        <f>VLOOKUP($E2854,'Определяем вид'!$A$2:$B$16,2,0)</f>
        <v>Услуга</v>
      </c>
      <c r="D2854" s="10" t="s">
        <v>16</v>
      </c>
      <c r="E2854" s="10" t="s">
        <v>21</v>
      </c>
      <c r="F2854" s="11">
        <v>45755.0</v>
      </c>
      <c r="G2854" s="12">
        <f t="shared" si="1"/>
        <v>4</v>
      </c>
      <c r="H2854" s="10"/>
      <c r="I2854" s="10" t="str">
        <f>IFNA(VLOOKUP($H2854,'Промокоды'!$A$2:$B$115,2,0),"")</f>
        <v/>
      </c>
      <c r="J2854" s="10" t="str">
        <f>IFNA(VLOOKUP($I2854,'Промокоды'!$E$2:$F$8,2,0),"")</f>
        <v/>
      </c>
      <c r="K2854" s="10" t="str">
        <f>IFNA(VLOOKUP($H2854,'Промокоды'!$A$2:$C$115,3,0),"")</f>
        <v/>
      </c>
      <c r="L2854" s="13">
        <f t="shared" si="2"/>
        <v>0</v>
      </c>
      <c r="M2854" s="14">
        <v>5500.0</v>
      </c>
      <c r="N2854" s="14">
        <f t="shared" si="3"/>
        <v>5500</v>
      </c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</row>
    <row r="2855" ht="15.75" customHeight="1">
      <c r="A2855" s="10">
        <v>2854.0</v>
      </c>
      <c r="B2855" s="10" t="s">
        <v>15</v>
      </c>
      <c r="C2855" s="10" t="str">
        <f>VLOOKUP($E2855,'Определяем вид'!$A$2:$B$16,2,0)</f>
        <v>Услуга</v>
      </c>
      <c r="D2855" s="10" t="s">
        <v>19</v>
      </c>
      <c r="E2855" s="10" t="s">
        <v>17</v>
      </c>
      <c r="F2855" s="11">
        <v>45755.0</v>
      </c>
      <c r="G2855" s="12">
        <f t="shared" si="1"/>
        <v>4</v>
      </c>
      <c r="H2855" s="10"/>
      <c r="I2855" s="10" t="str">
        <f>IFNA(VLOOKUP($H2855,'Промокоды'!$A$2:$B$115,2,0),"")</f>
        <v/>
      </c>
      <c r="J2855" s="10" t="str">
        <f>IFNA(VLOOKUP($I2855,'Промокоды'!$E$2:$F$8,2,0),"")</f>
        <v/>
      </c>
      <c r="K2855" s="10" t="str">
        <f>IFNA(VLOOKUP($H2855,'Промокоды'!$A$2:$C$115,3,0),"")</f>
        <v/>
      </c>
      <c r="L2855" s="13">
        <f t="shared" si="2"/>
        <v>0</v>
      </c>
      <c r="M2855" s="14">
        <v>4500.0</v>
      </c>
      <c r="N2855" s="14">
        <f t="shared" si="3"/>
        <v>4500</v>
      </c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</row>
    <row r="2856" ht="15.75" customHeight="1">
      <c r="A2856" s="10">
        <v>2855.0</v>
      </c>
      <c r="B2856" s="10" t="s">
        <v>15</v>
      </c>
      <c r="C2856" s="10" t="str">
        <f>VLOOKUP($E2856,'Определяем вид'!$A$2:$B$16,2,0)</f>
        <v>Услуга</v>
      </c>
      <c r="D2856" s="10" t="s">
        <v>16</v>
      </c>
      <c r="E2856" s="10" t="s">
        <v>17</v>
      </c>
      <c r="F2856" s="11">
        <v>45755.0</v>
      </c>
      <c r="G2856" s="12">
        <f t="shared" si="1"/>
        <v>4</v>
      </c>
      <c r="H2856" s="10"/>
      <c r="I2856" s="10" t="str">
        <f>IFNA(VLOOKUP($H2856,'Промокоды'!$A$2:$B$115,2,0),"")</f>
        <v/>
      </c>
      <c r="J2856" s="10" t="str">
        <f>IFNA(VLOOKUP($I2856,'Промокоды'!$E$2:$F$8,2,0),"")</f>
        <v/>
      </c>
      <c r="K2856" s="10" t="str">
        <f>IFNA(VLOOKUP($H2856,'Промокоды'!$A$2:$C$115,3,0),"")</f>
        <v/>
      </c>
      <c r="L2856" s="13">
        <f t="shared" si="2"/>
        <v>0</v>
      </c>
      <c r="M2856" s="14">
        <v>4500.0</v>
      </c>
      <c r="N2856" s="14">
        <f t="shared" si="3"/>
        <v>4500</v>
      </c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</row>
    <row r="2857" ht="15.75" customHeight="1">
      <c r="A2857" s="10">
        <v>2856.0</v>
      </c>
      <c r="B2857" s="10" t="s">
        <v>15</v>
      </c>
      <c r="C2857" s="10" t="str">
        <f>VLOOKUP($E2857,'Определяем вид'!$A$2:$B$16,2,0)</f>
        <v>Товар</v>
      </c>
      <c r="D2857" s="10" t="s">
        <v>16</v>
      </c>
      <c r="E2857" s="10" t="s">
        <v>28</v>
      </c>
      <c r="F2857" s="11">
        <v>45755.0</v>
      </c>
      <c r="G2857" s="12">
        <f t="shared" si="1"/>
        <v>4</v>
      </c>
      <c r="H2857" s="10"/>
      <c r="I2857" s="10" t="str">
        <f>IFNA(VLOOKUP($H2857,'Промокоды'!$A$2:$B$115,2,0),"")</f>
        <v/>
      </c>
      <c r="J2857" s="10" t="str">
        <f>IFNA(VLOOKUP($I2857,'Промокоды'!$E$2:$F$8,2,0),"")</f>
        <v/>
      </c>
      <c r="K2857" s="10" t="str">
        <f>IFNA(VLOOKUP($H2857,'Промокоды'!$A$2:$C$115,3,0),"")</f>
        <v/>
      </c>
      <c r="L2857" s="13">
        <f t="shared" si="2"/>
        <v>0</v>
      </c>
      <c r="M2857" s="14">
        <v>300.0</v>
      </c>
      <c r="N2857" s="14">
        <f t="shared" si="3"/>
        <v>300</v>
      </c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</row>
    <row r="2858" ht="15.75" customHeight="1">
      <c r="A2858" s="10">
        <v>2857.0</v>
      </c>
      <c r="B2858" s="10" t="s">
        <v>15</v>
      </c>
      <c r="C2858" s="10" t="str">
        <f>VLOOKUP($E2858,'Определяем вид'!$A$2:$B$16,2,0)</f>
        <v>Услуга</v>
      </c>
      <c r="D2858" s="10" t="s">
        <v>16</v>
      </c>
      <c r="E2858" s="10" t="s">
        <v>18</v>
      </c>
      <c r="F2858" s="11">
        <v>45755.0</v>
      </c>
      <c r="G2858" s="12">
        <f t="shared" si="1"/>
        <v>4</v>
      </c>
      <c r="H2858" s="10"/>
      <c r="I2858" s="10" t="str">
        <f>IFNA(VLOOKUP($H2858,'Промокоды'!$A$2:$B$115,2,0),"")</f>
        <v/>
      </c>
      <c r="J2858" s="10" t="str">
        <f>IFNA(VLOOKUP($I2858,'Промокоды'!$E$2:$F$8,2,0),"")</f>
        <v/>
      </c>
      <c r="K2858" s="10" t="str">
        <f>IFNA(VLOOKUP($H2858,'Промокоды'!$A$2:$C$115,3,0),"")</f>
        <v/>
      </c>
      <c r="L2858" s="13">
        <f t="shared" si="2"/>
        <v>0</v>
      </c>
      <c r="M2858" s="14">
        <v>3500.0</v>
      </c>
      <c r="N2858" s="14">
        <f t="shared" si="3"/>
        <v>3500</v>
      </c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</row>
    <row r="2859" ht="15.75" customHeight="1">
      <c r="A2859" s="10">
        <v>2858.0</v>
      </c>
      <c r="B2859" s="10" t="s">
        <v>15</v>
      </c>
      <c r="C2859" s="10" t="str">
        <f>VLOOKUP($E2859,'Определяем вид'!$A$2:$B$16,2,0)</f>
        <v>Товар</v>
      </c>
      <c r="D2859" s="10" t="s">
        <v>19</v>
      </c>
      <c r="E2859" s="10" t="s">
        <v>23</v>
      </c>
      <c r="F2859" s="11">
        <v>45755.0</v>
      </c>
      <c r="G2859" s="12">
        <f t="shared" si="1"/>
        <v>4</v>
      </c>
      <c r="H2859" s="10"/>
      <c r="I2859" s="10" t="str">
        <f>IFNA(VLOOKUP($H2859,'Промокоды'!$A$2:$B$115,2,0),"")</f>
        <v/>
      </c>
      <c r="J2859" s="10" t="str">
        <f>IFNA(VLOOKUP($I2859,'Промокоды'!$E$2:$F$8,2,0),"")</f>
        <v/>
      </c>
      <c r="K2859" s="10" t="str">
        <f>IFNA(VLOOKUP($H2859,'Промокоды'!$A$2:$C$115,3,0),"")</f>
        <v/>
      </c>
      <c r="L2859" s="13">
        <f t="shared" si="2"/>
        <v>0</v>
      </c>
      <c r="M2859" s="14">
        <v>1000.0</v>
      </c>
      <c r="N2859" s="14">
        <f t="shared" si="3"/>
        <v>1000</v>
      </c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</row>
    <row r="2860" ht="15.75" customHeight="1">
      <c r="A2860" s="10">
        <v>2859.0</v>
      </c>
      <c r="B2860" s="10" t="s">
        <v>15</v>
      </c>
      <c r="C2860" s="10" t="str">
        <f>VLOOKUP($E2860,'Определяем вид'!$A$2:$B$16,2,0)</f>
        <v>Услуга</v>
      </c>
      <c r="D2860" s="10" t="s">
        <v>16</v>
      </c>
      <c r="E2860" s="10" t="s">
        <v>18</v>
      </c>
      <c r="F2860" s="11">
        <v>45755.0</v>
      </c>
      <c r="G2860" s="12">
        <f t="shared" si="1"/>
        <v>4</v>
      </c>
      <c r="H2860" s="10"/>
      <c r="I2860" s="10" t="str">
        <f>IFNA(VLOOKUP($H2860,'Промокоды'!$A$2:$B$115,2,0),"")</f>
        <v/>
      </c>
      <c r="J2860" s="10" t="str">
        <f>IFNA(VLOOKUP($I2860,'Промокоды'!$E$2:$F$8,2,0),"")</f>
        <v/>
      </c>
      <c r="K2860" s="10" t="str">
        <f>IFNA(VLOOKUP($H2860,'Промокоды'!$A$2:$C$115,3,0),"")</f>
        <v/>
      </c>
      <c r="L2860" s="13">
        <f t="shared" si="2"/>
        <v>0</v>
      </c>
      <c r="M2860" s="14">
        <v>3500.0</v>
      </c>
      <c r="N2860" s="14">
        <f t="shared" si="3"/>
        <v>3500</v>
      </c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</row>
    <row r="2861" ht="15.75" customHeight="1">
      <c r="A2861" s="10">
        <v>2860.0</v>
      </c>
      <c r="B2861" s="10" t="s">
        <v>15</v>
      </c>
      <c r="C2861" s="10" t="str">
        <f>VLOOKUP($E2861,'Определяем вид'!$A$2:$B$16,2,0)</f>
        <v>Услуга</v>
      </c>
      <c r="D2861" s="10" t="s">
        <v>19</v>
      </c>
      <c r="E2861" s="10" t="s">
        <v>21</v>
      </c>
      <c r="F2861" s="11">
        <v>45755.0</v>
      </c>
      <c r="G2861" s="12">
        <f t="shared" si="1"/>
        <v>4</v>
      </c>
      <c r="H2861" s="10"/>
      <c r="I2861" s="10" t="str">
        <f>IFNA(VLOOKUP($H2861,'Промокоды'!$A$2:$B$115,2,0),"")</f>
        <v/>
      </c>
      <c r="J2861" s="10" t="str">
        <f>IFNA(VLOOKUP($I2861,'Промокоды'!$E$2:$F$8,2,0),"")</f>
        <v/>
      </c>
      <c r="K2861" s="10" t="str">
        <f>IFNA(VLOOKUP($H2861,'Промокоды'!$A$2:$C$115,3,0),"")</f>
        <v/>
      </c>
      <c r="L2861" s="13">
        <f t="shared" si="2"/>
        <v>0</v>
      </c>
      <c r="M2861" s="14">
        <v>5500.0</v>
      </c>
      <c r="N2861" s="14">
        <f t="shared" si="3"/>
        <v>5500</v>
      </c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</row>
    <row r="2862" ht="15.75" customHeight="1">
      <c r="A2862" s="10">
        <v>2861.0</v>
      </c>
      <c r="B2862" s="10" t="s">
        <v>15</v>
      </c>
      <c r="C2862" s="10" t="str">
        <f>VLOOKUP($E2862,'Определяем вид'!$A$2:$B$16,2,0)</f>
        <v>Услуга</v>
      </c>
      <c r="D2862" s="10" t="s">
        <v>19</v>
      </c>
      <c r="E2862" s="10" t="s">
        <v>21</v>
      </c>
      <c r="F2862" s="11">
        <v>45755.0</v>
      </c>
      <c r="G2862" s="12">
        <f t="shared" si="1"/>
        <v>4</v>
      </c>
      <c r="H2862" s="10"/>
      <c r="I2862" s="10" t="str">
        <f>IFNA(VLOOKUP($H2862,'Промокоды'!$A$2:$B$115,2,0),"")</f>
        <v/>
      </c>
      <c r="J2862" s="10" t="str">
        <f>IFNA(VLOOKUP($I2862,'Промокоды'!$E$2:$F$8,2,0),"")</f>
        <v/>
      </c>
      <c r="K2862" s="10" t="str">
        <f>IFNA(VLOOKUP($H2862,'Промокоды'!$A$2:$C$115,3,0),"")</f>
        <v/>
      </c>
      <c r="L2862" s="13">
        <f t="shared" si="2"/>
        <v>0</v>
      </c>
      <c r="M2862" s="14">
        <v>5500.0</v>
      </c>
      <c r="N2862" s="14">
        <f t="shared" si="3"/>
        <v>5500</v>
      </c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</row>
    <row r="2863" ht="15.75" customHeight="1">
      <c r="A2863" s="10">
        <v>2862.0</v>
      </c>
      <c r="B2863" s="10" t="s">
        <v>15</v>
      </c>
      <c r="C2863" s="10" t="str">
        <f>VLOOKUP($E2863,'Определяем вид'!$A$2:$B$16,2,0)</f>
        <v>Услуга</v>
      </c>
      <c r="D2863" s="10" t="s">
        <v>16</v>
      </c>
      <c r="E2863" s="10" t="s">
        <v>18</v>
      </c>
      <c r="F2863" s="11">
        <v>45755.0</v>
      </c>
      <c r="G2863" s="12">
        <f t="shared" si="1"/>
        <v>4</v>
      </c>
      <c r="H2863" s="10" t="s">
        <v>38</v>
      </c>
      <c r="I2863" s="10">
        <f>IFNA(VLOOKUP($H2863,'Промокоды'!$A$2:$B$115,2,0),"")</f>
        <v>6</v>
      </c>
      <c r="J2863" s="10" t="str">
        <f>IFNA(VLOOKUP($I2863,'Промокоды'!$E$2:$F$8,2,0),"")</f>
        <v>Реклама в VK</v>
      </c>
      <c r="K2863" s="10">
        <f>IFNA(VLOOKUP($H2863,'Промокоды'!$A$2:$C$115,3,0),"")</f>
        <v>0.2</v>
      </c>
      <c r="L2863" s="13">
        <f t="shared" si="2"/>
        <v>700</v>
      </c>
      <c r="M2863" s="14">
        <v>3500.0</v>
      </c>
      <c r="N2863" s="14">
        <f t="shared" si="3"/>
        <v>2800</v>
      </c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</row>
    <row r="2864" ht="15.75" customHeight="1">
      <c r="A2864" s="10">
        <v>2863.0</v>
      </c>
      <c r="B2864" s="10" t="s">
        <v>15</v>
      </c>
      <c r="C2864" s="10" t="str">
        <f>VLOOKUP($E2864,'Определяем вид'!$A$2:$B$16,2,0)</f>
        <v>Товар</v>
      </c>
      <c r="D2864" s="10" t="s">
        <v>16</v>
      </c>
      <c r="E2864" s="10" t="s">
        <v>20</v>
      </c>
      <c r="F2864" s="11">
        <v>45755.0</v>
      </c>
      <c r="G2864" s="12">
        <f t="shared" si="1"/>
        <v>4</v>
      </c>
      <c r="H2864" s="10"/>
      <c r="I2864" s="10" t="str">
        <f>IFNA(VLOOKUP($H2864,'Промокоды'!$A$2:$B$115,2,0),"")</f>
        <v/>
      </c>
      <c r="J2864" s="10" t="str">
        <f>IFNA(VLOOKUP($I2864,'Промокоды'!$E$2:$F$8,2,0),"")</f>
        <v/>
      </c>
      <c r="K2864" s="10" t="str">
        <f>IFNA(VLOOKUP($H2864,'Промокоды'!$A$2:$C$115,3,0),"")</f>
        <v/>
      </c>
      <c r="L2864" s="13">
        <f t="shared" si="2"/>
        <v>0</v>
      </c>
      <c r="M2864" s="14">
        <v>500.0</v>
      </c>
      <c r="N2864" s="14">
        <f t="shared" si="3"/>
        <v>500</v>
      </c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</row>
    <row r="2865" ht="15.75" customHeight="1">
      <c r="A2865" s="10">
        <v>2864.0</v>
      </c>
      <c r="B2865" s="10" t="s">
        <v>15</v>
      </c>
      <c r="C2865" s="10" t="str">
        <f>VLOOKUP($E2865,'Определяем вид'!$A$2:$B$16,2,0)</f>
        <v>Услуга</v>
      </c>
      <c r="D2865" s="10" t="s">
        <v>16</v>
      </c>
      <c r="E2865" s="10" t="s">
        <v>18</v>
      </c>
      <c r="F2865" s="11">
        <v>45755.0</v>
      </c>
      <c r="G2865" s="12">
        <f t="shared" si="1"/>
        <v>4</v>
      </c>
      <c r="H2865" s="10"/>
      <c r="I2865" s="10" t="str">
        <f>IFNA(VLOOKUP($H2865,'Промокоды'!$A$2:$B$115,2,0),"")</f>
        <v/>
      </c>
      <c r="J2865" s="10" t="str">
        <f>IFNA(VLOOKUP($I2865,'Промокоды'!$E$2:$F$8,2,0),"")</f>
        <v/>
      </c>
      <c r="K2865" s="10" t="str">
        <f>IFNA(VLOOKUP($H2865,'Промокоды'!$A$2:$C$115,3,0),"")</f>
        <v/>
      </c>
      <c r="L2865" s="13">
        <f t="shared" si="2"/>
        <v>0</v>
      </c>
      <c r="M2865" s="14">
        <v>3500.0</v>
      </c>
      <c r="N2865" s="14">
        <f t="shared" si="3"/>
        <v>3500</v>
      </c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</row>
    <row r="2866" ht="15.75" customHeight="1">
      <c r="A2866" s="10">
        <v>2865.0</v>
      </c>
      <c r="B2866" s="10" t="s">
        <v>15</v>
      </c>
      <c r="C2866" s="10" t="str">
        <f>VLOOKUP($E2866,'Определяем вид'!$A$2:$B$16,2,0)</f>
        <v>Услуга</v>
      </c>
      <c r="D2866" s="10" t="s">
        <v>16</v>
      </c>
      <c r="E2866" s="10" t="s">
        <v>17</v>
      </c>
      <c r="F2866" s="11">
        <v>45755.0</v>
      </c>
      <c r="G2866" s="12">
        <f t="shared" si="1"/>
        <v>4</v>
      </c>
      <c r="H2866" s="10"/>
      <c r="I2866" s="10" t="str">
        <f>IFNA(VLOOKUP($H2866,'Промокоды'!$A$2:$B$115,2,0),"")</f>
        <v/>
      </c>
      <c r="J2866" s="10" t="str">
        <f>IFNA(VLOOKUP($I2866,'Промокоды'!$E$2:$F$8,2,0),"")</f>
        <v/>
      </c>
      <c r="K2866" s="10" t="str">
        <f>IFNA(VLOOKUP($H2866,'Промокоды'!$A$2:$C$115,3,0),"")</f>
        <v/>
      </c>
      <c r="L2866" s="13">
        <f t="shared" si="2"/>
        <v>0</v>
      </c>
      <c r="M2866" s="14">
        <v>4500.0</v>
      </c>
      <c r="N2866" s="14">
        <f t="shared" si="3"/>
        <v>4500</v>
      </c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</row>
    <row r="2867" ht="15.75" customHeight="1">
      <c r="A2867" s="10">
        <v>2866.0</v>
      </c>
      <c r="B2867" s="10" t="s">
        <v>15</v>
      </c>
      <c r="C2867" s="10" t="str">
        <f>VLOOKUP($E2867,'Определяем вид'!$A$2:$B$16,2,0)</f>
        <v>Услуга</v>
      </c>
      <c r="D2867" s="10" t="s">
        <v>16</v>
      </c>
      <c r="E2867" s="10" t="s">
        <v>21</v>
      </c>
      <c r="F2867" s="11">
        <v>45755.0</v>
      </c>
      <c r="G2867" s="12">
        <f t="shared" si="1"/>
        <v>4</v>
      </c>
      <c r="H2867" s="10" t="s">
        <v>39</v>
      </c>
      <c r="I2867" s="10">
        <f>IFNA(VLOOKUP($H2867,'Промокоды'!$A$2:$B$115,2,0),"")</f>
        <v>2</v>
      </c>
      <c r="J2867" s="10" t="str">
        <f>IFNA(VLOOKUP($I2867,'Промокоды'!$E$2:$F$8,2,0),"")</f>
        <v>Поисковые запросы в Гугле</v>
      </c>
      <c r="K2867" s="10">
        <f>IFNA(VLOOKUP($H2867,'Промокоды'!$A$2:$C$115,3,0),"")</f>
        <v>0.1</v>
      </c>
      <c r="L2867" s="13">
        <f t="shared" si="2"/>
        <v>550</v>
      </c>
      <c r="M2867" s="14">
        <v>5500.0</v>
      </c>
      <c r="N2867" s="14">
        <f t="shared" si="3"/>
        <v>4950</v>
      </c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</row>
    <row r="2868" ht="15.75" customHeight="1">
      <c r="A2868" s="10">
        <v>2867.0</v>
      </c>
      <c r="B2868" s="10" t="s">
        <v>15</v>
      </c>
      <c r="C2868" s="10" t="str">
        <f>VLOOKUP($E2868,'Определяем вид'!$A$2:$B$16,2,0)</f>
        <v>Услуга</v>
      </c>
      <c r="D2868" s="10" t="s">
        <v>16</v>
      </c>
      <c r="E2868" s="10" t="s">
        <v>21</v>
      </c>
      <c r="F2868" s="11">
        <v>45755.0</v>
      </c>
      <c r="G2868" s="12">
        <f t="shared" si="1"/>
        <v>4</v>
      </c>
      <c r="H2868" s="10"/>
      <c r="I2868" s="10" t="str">
        <f>IFNA(VLOOKUP($H2868,'Промокоды'!$A$2:$B$115,2,0),"")</f>
        <v/>
      </c>
      <c r="J2868" s="10" t="str">
        <f>IFNA(VLOOKUP($I2868,'Промокоды'!$E$2:$F$8,2,0),"")</f>
        <v/>
      </c>
      <c r="K2868" s="10" t="str">
        <f>IFNA(VLOOKUP($H2868,'Промокоды'!$A$2:$C$115,3,0),"")</f>
        <v/>
      </c>
      <c r="L2868" s="13">
        <f t="shared" si="2"/>
        <v>0</v>
      </c>
      <c r="M2868" s="14">
        <v>5500.0</v>
      </c>
      <c r="N2868" s="14">
        <f t="shared" si="3"/>
        <v>5500</v>
      </c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</row>
    <row r="2869" ht="15.75" customHeight="1">
      <c r="A2869" s="10">
        <v>2868.0</v>
      </c>
      <c r="B2869" s="10" t="s">
        <v>15</v>
      </c>
      <c r="C2869" s="10" t="str">
        <f>VLOOKUP($E2869,'Определяем вид'!$A$2:$B$16,2,0)</f>
        <v>Услуга</v>
      </c>
      <c r="D2869" s="10" t="s">
        <v>16</v>
      </c>
      <c r="E2869" s="10" t="s">
        <v>18</v>
      </c>
      <c r="F2869" s="11">
        <v>45755.0</v>
      </c>
      <c r="G2869" s="12">
        <f t="shared" si="1"/>
        <v>4</v>
      </c>
      <c r="H2869" s="10"/>
      <c r="I2869" s="10" t="str">
        <f>IFNA(VLOOKUP($H2869,'Промокоды'!$A$2:$B$115,2,0),"")</f>
        <v/>
      </c>
      <c r="J2869" s="10" t="str">
        <f>IFNA(VLOOKUP($I2869,'Промокоды'!$E$2:$F$8,2,0),"")</f>
        <v/>
      </c>
      <c r="K2869" s="10" t="str">
        <f>IFNA(VLOOKUP($H2869,'Промокоды'!$A$2:$C$115,3,0),"")</f>
        <v/>
      </c>
      <c r="L2869" s="13">
        <f t="shared" si="2"/>
        <v>0</v>
      </c>
      <c r="M2869" s="14">
        <v>3500.0</v>
      </c>
      <c r="N2869" s="14">
        <f t="shared" si="3"/>
        <v>3500</v>
      </c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</row>
    <row r="2870" ht="15.75" customHeight="1">
      <c r="A2870" s="10">
        <v>2869.0</v>
      </c>
      <c r="B2870" s="10" t="s">
        <v>15</v>
      </c>
      <c r="C2870" s="10" t="str">
        <f>VLOOKUP($E2870,'Определяем вид'!$A$2:$B$16,2,0)</f>
        <v>Услуга</v>
      </c>
      <c r="D2870" s="10" t="s">
        <v>16</v>
      </c>
      <c r="E2870" s="10" t="s">
        <v>17</v>
      </c>
      <c r="F2870" s="11">
        <v>45755.0</v>
      </c>
      <c r="G2870" s="12">
        <f t="shared" si="1"/>
        <v>4</v>
      </c>
      <c r="H2870" s="10"/>
      <c r="I2870" s="10" t="str">
        <f>IFNA(VLOOKUP($H2870,'Промокоды'!$A$2:$B$115,2,0),"")</f>
        <v/>
      </c>
      <c r="J2870" s="10" t="str">
        <f>IFNA(VLOOKUP($I2870,'Промокоды'!$E$2:$F$8,2,0),"")</f>
        <v/>
      </c>
      <c r="K2870" s="10" t="str">
        <f>IFNA(VLOOKUP($H2870,'Промокоды'!$A$2:$C$115,3,0),"")</f>
        <v/>
      </c>
      <c r="L2870" s="13">
        <f t="shared" si="2"/>
        <v>0</v>
      </c>
      <c r="M2870" s="14">
        <v>4500.0</v>
      </c>
      <c r="N2870" s="14">
        <f t="shared" si="3"/>
        <v>4500</v>
      </c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</row>
    <row r="2871" ht="15.75" customHeight="1">
      <c r="A2871" s="10">
        <v>2870.0</v>
      </c>
      <c r="B2871" s="10" t="s">
        <v>15</v>
      </c>
      <c r="C2871" s="10" t="str">
        <f>VLOOKUP($E2871,'Определяем вид'!$A$2:$B$16,2,0)</f>
        <v>Услуга</v>
      </c>
      <c r="D2871" s="10" t="s">
        <v>16</v>
      </c>
      <c r="E2871" s="10" t="s">
        <v>21</v>
      </c>
      <c r="F2871" s="11">
        <v>45755.0</v>
      </c>
      <c r="G2871" s="12">
        <f t="shared" si="1"/>
        <v>4</v>
      </c>
      <c r="H2871" s="10"/>
      <c r="I2871" s="10" t="str">
        <f>IFNA(VLOOKUP($H2871,'Промокоды'!$A$2:$B$115,2,0),"")</f>
        <v/>
      </c>
      <c r="J2871" s="10" t="str">
        <f>IFNA(VLOOKUP($I2871,'Промокоды'!$E$2:$F$8,2,0),"")</f>
        <v/>
      </c>
      <c r="K2871" s="10" t="str">
        <f>IFNA(VLOOKUP($H2871,'Промокоды'!$A$2:$C$115,3,0),"")</f>
        <v/>
      </c>
      <c r="L2871" s="13">
        <f t="shared" si="2"/>
        <v>0</v>
      </c>
      <c r="M2871" s="14">
        <v>5500.0</v>
      </c>
      <c r="N2871" s="14">
        <f t="shared" si="3"/>
        <v>5500</v>
      </c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</row>
    <row r="2872" ht="15.75" customHeight="1">
      <c r="A2872" s="10">
        <v>2871.0</v>
      </c>
      <c r="B2872" s="10" t="s">
        <v>15</v>
      </c>
      <c r="C2872" s="10" t="str">
        <f>VLOOKUP($E2872,'Определяем вид'!$A$2:$B$16,2,0)</f>
        <v>Товар</v>
      </c>
      <c r="D2872" s="10" t="s">
        <v>19</v>
      </c>
      <c r="E2872" s="10" t="s">
        <v>23</v>
      </c>
      <c r="F2872" s="11">
        <v>45755.0</v>
      </c>
      <c r="G2872" s="12">
        <f t="shared" si="1"/>
        <v>4</v>
      </c>
      <c r="H2872" s="10"/>
      <c r="I2872" s="10" t="str">
        <f>IFNA(VLOOKUP($H2872,'Промокоды'!$A$2:$B$115,2,0),"")</f>
        <v/>
      </c>
      <c r="J2872" s="10" t="str">
        <f>IFNA(VLOOKUP($I2872,'Промокоды'!$E$2:$F$8,2,0),"")</f>
        <v/>
      </c>
      <c r="K2872" s="10" t="str">
        <f>IFNA(VLOOKUP($H2872,'Промокоды'!$A$2:$C$115,3,0),"")</f>
        <v/>
      </c>
      <c r="L2872" s="13">
        <f t="shared" si="2"/>
        <v>0</v>
      </c>
      <c r="M2872" s="14">
        <v>1000.0</v>
      </c>
      <c r="N2872" s="14">
        <f t="shared" si="3"/>
        <v>1000</v>
      </c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</row>
    <row r="2873" ht="15.75" customHeight="1">
      <c r="A2873" s="10">
        <v>2872.0</v>
      </c>
      <c r="B2873" s="10" t="s">
        <v>15</v>
      </c>
      <c r="C2873" s="10" t="str">
        <f>VLOOKUP($E2873,'Определяем вид'!$A$2:$B$16,2,0)</f>
        <v>Услуга</v>
      </c>
      <c r="D2873" s="10" t="s">
        <v>16</v>
      </c>
      <c r="E2873" s="10" t="s">
        <v>21</v>
      </c>
      <c r="F2873" s="11">
        <v>45755.0</v>
      </c>
      <c r="G2873" s="12">
        <f t="shared" si="1"/>
        <v>4</v>
      </c>
      <c r="H2873" s="10"/>
      <c r="I2873" s="10" t="str">
        <f>IFNA(VLOOKUP($H2873,'Промокоды'!$A$2:$B$115,2,0),"")</f>
        <v/>
      </c>
      <c r="J2873" s="10" t="str">
        <f>IFNA(VLOOKUP($I2873,'Промокоды'!$E$2:$F$8,2,0),"")</f>
        <v/>
      </c>
      <c r="K2873" s="10" t="str">
        <f>IFNA(VLOOKUP($H2873,'Промокоды'!$A$2:$C$115,3,0),"")</f>
        <v/>
      </c>
      <c r="L2873" s="13">
        <f t="shared" si="2"/>
        <v>0</v>
      </c>
      <c r="M2873" s="14">
        <v>5500.0</v>
      </c>
      <c r="N2873" s="14">
        <f t="shared" si="3"/>
        <v>5500</v>
      </c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</row>
    <row r="2874" ht="15.75" customHeight="1">
      <c r="A2874" s="10">
        <v>2873.0</v>
      </c>
      <c r="B2874" s="10" t="s">
        <v>15</v>
      </c>
      <c r="C2874" s="10" t="str">
        <f>VLOOKUP($E2874,'Определяем вид'!$A$2:$B$16,2,0)</f>
        <v>Товар</v>
      </c>
      <c r="D2874" s="10" t="s">
        <v>16</v>
      </c>
      <c r="E2874" s="10" t="s">
        <v>20</v>
      </c>
      <c r="F2874" s="11">
        <v>45755.0</v>
      </c>
      <c r="G2874" s="12">
        <f t="shared" si="1"/>
        <v>4</v>
      </c>
      <c r="H2874" s="10"/>
      <c r="I2874" s="10" t="str">
        <f>IFNA(VLOOKUP($H2874,'Промокоды'!$A$2:$B$115,2,0),"")</f>
        <v/>
      </c>
      <c r="J2874" s="10" t="str">
        <f>IFNA(VLOOKUP($I2874,'Промокоды'!$E$2:$F$8,2,0),"")</f>
        <v/>
      </c>
      <c r="K2874" s="10" t="str">
        <f>IFNA(VLOOKUP($H2874,'Промокоды'!$A$2:$C$115,3,0),"")</f>
        <v/>
      </c>
      <c r="L2874" s="13">
        <f t="shared" si="2"/>
        <v>0</v>
      </c>
      <c r="M2874" s="14">
        <v>500.0</v>
      </c>
      <c r="N2874" s="14">
        <f t="shared" si="3"/>
        <v>500</v>
      </c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</row>
    <row r="2875" ht="15.75" customHeight="1">
      <c r="A2875" s="10">
        <v>2874.0</v>
      </c>
      <c r="B2875" s="10" t="s">
        <v>15</v>
      </c>
      <c r="C2875" s="10" t="str">
        <f>VLOOKUP($E2875,'Определяем вид'!$A$2:$B$16,2,0)</f>
        <v>Услуга</v>
      </c>
      <c r="D2875" s="10" t="s">
        <v>16</v>
      </c>
      <c r="E2875" s="10" t="s">
        <v>18</v>
      </c>
      <c r="F2875" s="11">
        <v>45755.0</v>
      </c>
      <c r="G2875" s="12">
        <f t="shared" si="1"/>
        <v>4</v>
      </c>
      <c r="H2875" s="10"/>
      <c r="I2875" s="10" t="str">
        <f>IFNA(VLOOKUP($H2875,'Промокоды'!$A$2:$B$115,2,0),"")</f>
        <v/>
      </c>
      <c r="J2875" s="10" t="str">
        <f>IFNA(VLOOKUP($I2875,'Промокоды'!$E$2:$F$8,2,0),"")</f>
        <v/>
      </c>
      <c r="K2875" s="10" t="str">
        <f>IFNA(VLOOKUP($H2875,'Промокоды'!$A$2:$C$115,3,0),"")</f>
        <v/>
      </c>
      <c r="L2875" s="13">
        <f t="shared" si="2"/>
        <v>0</v>
      </c>
      <c r="M2875" s="14">
        <v>3500.0</v>
      </c>
      <c r="N2875" s="14">
        <f t="shared" si="3"/>
        <v>3500</v>
      </c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</row>
    <row r="2876" ht="15.75" customHeight="1">
      <c r="A2876" s="10">
        <v>2875.0</v>
      </c>
      <c r="B2876" s="10" t="s">
        <v>15</v>
      </c>
      <c r="C2876" s="10" t="str">
        <f>VLOOKUP($E2876,'Определяем вид'!$A$2:$B$16,2,0)</f>
        <v>Услуга</v>
      </c>
      <c r="D2876" s="10" t="s">
        <v>16</v>
      </c>
      <c r="E2876" s="10" t="s">
        <v>17</v>
      </c>
      <c r="F2876" s="11">
        <v>45755.0</v>
      </c>
      <c r="G2876" s="12">
        <f t="shared" si="1"/>
        <v>4</v>
      </c>
      <c r="H2876" s="10"/>
      <c r="I2876" s="10" t="str">
        <f>IFNA(VLOOKUP($H2876,'Промокоды'!$A$2:$B$115,2,0),"")</f>
        <v/>
      </c>
      <c r="J2876" s="10" t="str">
        <f>IFNA(VLOOKUP($I2876,'Промокоды'!$E$2:$F$8,2,0),"")</f>
        <v/>
      </c>
      <c r="K2876" s="10" t="str">
        <f>IFNA(VLOOKUP($H2876,'Промокоды'!$A$2:$C$115,3,0),"")</f>
        <v/>
      </c>
      <c r="L2876" s="13">
        <f t="shared" si="2"/>
        <v>0</v>
      </c>
      <c r="M2876" s="14">
        <v>4500.0</v>
      </c>
      <c r="N2876" s="14">
        <f t="shared" si="3"/>
        <v>4500</v>
      </c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</row>
    <row r="2877" ht="15.75" customHeight="1">
      <c r="A2877" s="10">
        <v>2876.0</v>
      </c>
      <c r="B2877" s="10" t="s">
        <v>15</v>
      </c>
      <c r="C2877" s="10" t="str">
        <f>VLOOKUP($E2877,'Определяем вид'!$A$2:$B$16,2,0)</f>
        <v>Услуга</v>
      </c>
      <c r="D2877" s="10" t="s">
        <v>16</v>
      </c>
      <c r="E2877" s="10" t="s">
        <v>18</v>
      </c>
      <c r="F2877" s="11">
        <v>45755.0</v>
      </c>
      <c r="G2877" s="12">
        <f t="shared" si="1"/>
        <v>4</v>
      </c>
      <c r="H2877" s="10" t="s">
        <v>40</v>
      </c>
      <c r="I2877" s="10">
        <f>IFNA(VLOOKUP($H2877,'Промокоды'!$A$2:$B$115,2,0),"")</f>
        <v>6</v>
      </c>
      <c r="J2877" s="10" t="str">
        <f>IFNA(VLOOKUP($I2877,'Промокоды'!$E$2:$F$8,2,0),"")</f>
        <v>Реклама в VK</v>
      </c>
      <c r="K2877" s="10">
        <f>IFNA(VLOOKUP($H2877,'Промокоды'!$A$2:$C$115,3,0),"")</f>
        <v>0.2</v>
      </c>
      <c r="L2877" s="13">
        <f t="shared" si="2"/>
        <v>700</v>
      </c>
      <c r="M2877" s="14">
        <v>3500.0</v>
      </c>
      <c r="N2877" s="14">
        <f t="shared" si="3"/>
        <v>2800</v>
      </c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</row>
    <row r="2878" ht="15.75" customHeight="1">
      <c r="A2878" s="10">
        <v>2877.0</v>
      </c>
      <c r="B2878" s="10" t="s">
        <v>15</v>
      </c>
      <c r="C2878" s="10" t="str">
        <f>VLOOKUP($E2878,'Определяем вид'!$A$2:$B$16,2,0)</f>
        <v>Товар</v>
      </c>
      <c r="D2878" s="10" t="s">
        <v>16</v>
      </c>
      <c r="E2878" s="10" t="s">
        <v>23</v>
      </c>
      <c r="F2878" s="11">
        <v>45756.0</v>
      </c>
      <c r="G2878" s="12">
        <f t="shared" si="1"/>
        <v>4</v>
      </c>
      <c r="H2878" s="10" t="s">
        <v>41</v>
      </c>
      <c r="I2878" s="10">
        <f>IFNA(VLOOKUP($H2878,'Промокоды'!$A$2:$B$115,2,0),"")</f>
        <v>3</v>
      </c>
      <c r="J2878" s="10" t="str">
        <f>IFNA(VLOOKUP($I2878,'Промокоды'!$E$2:$F$8,2,0),"")</f>
        <v>Поисковые запросы в Яндексе</v>
      </c>
      <c r="K2878" s="10">
        <f>IFNA(VLOOKUP($H2878,'Промокоды'!$A$2:$C$115,3,0),"")</f>
        <v>0.05</v>
      </c>
      <c r="L2878" s="13">
        <f t="shared" si="2"/>
        <v>50</v>
      </c>
      <c r="M2878" s="14">
        <v>1000.0</v>
      </c>
      <c r="N2878" s="14">
        <f t="shared" si="3"/>
        <v>950</v>
      </c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</row>
    <row r="2879" ht="15.75" customHeight="1">
      <c r="A2879" s="10">
        <v>2878.0</v>
      </c>
      <c r="B2879" s="10" t="s">
        <v>15</v>
      </c>
      <c r="C2879" s="10" t="str">
        <f>VLOOKUP($E2879,'Определяем вид'!$A$2:$B$16,2,0)</f>
        <v>Товар</v>
      </c>
      <c r="D2879" s="10" t="s">
        <v>16</v>
      </c>
      <c r="E2879" s="10" t="s">
        <v>28</v>
      </c>
      <c r="F2879" s="11">
        <v>45756.0</v>
      </c>
      <c r="G2879" s="12">
        <f t="shared" si="1"/>
        <v>4</v>
      </c>
      <c r="H2879" s="10" t="s">
        <v>43</v>
      </c>
      <c r="I2879" s="10">
        <f>IFNA(VLOOKUP($H2879,'Промокоды'!$A$2:$B$115,2,0),"")</f>
        <v>1</v>
      </c>
      <c r="J2879" s="10" t="str">
        <f>IFNA(VLOOKUP($I2879,'Промокоды'!$E$2:$F$8,2,0),"")</f>
        <v>Обещаем скидки</v>
      </c>
      <c r="K2879" s="10">
        <f>IFNA(VLOOKUP($H2879,'Промокоды'!$A$2:$C$115,3,0),"")</f>
        <v>0.1</v>
      </c>
      <c r="L2879" s="13">
        <f t="shared" si="2"/>
        <v>30</v>
      </c>
      <c r="M2879" s="14">
        <v>300.0</v>
      </c>
      <c r="N2879" s="14">
        <f t="shared" si="3"/>
        <v>270</v>
      </c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</row>
    <row r="2880" ht="15.75" customHeight="1">
      <c r="A2880" s="10">
        <v>2879.0</v>
      </c>
      <c r="B2880" s="10" t="s">
        <v>25</v>
      </c>
      <c r="C2880" s="10" t="str">
        <f>VLOOKUP($E2880,'Определяем вид'!$A$2:$B$16,2,0)</f>
        <v>Товар</v>
      </c>
      <c r="D2880" s="10" t="s">
        <v>16</v>
      </c>
      <c r="E2880" s="10" t="s">
        <v>30</v>
      </c>
      <c r="F2880" s="11">
        <v>45756.0</v>
      </c>
      <c r="G2880" s="12">
        <f t="shared" si="1"/>
        <v>4</v>
      </c>
      <c r="H2880" s="10"/>
      <c r="I2880" s="10" t="str">
        <f>IFNA(VLOOKUP($H2880,'Промокоды'!$A$2:$B$115,2,0),"")</f>
        <v/>
      </c>
      <c r="J2880" s="10" t="str">
        <f>IFNA(VLOOKUP($I2880,'Промокоды'!$E$2:$F$8,2,0),"")</f>
        <v/>
      </c>
      <c r="K2880" s="10" t="str">
        <f>IFNA(VLOOKUP($H2880,'Промокоды'!$A$2:$C$115,3,0),"")</f>
        <v/>
      </c>
      <c r="L2880" s="13">
        <f t="shared" si="2"/>
        <v>0</v>
      </c>
      <c r="M2880" s="14">
        <v>300.0</v>
      </c>
      <c r="N2880" s="14">
        <f t="shared" si="3"/>
        <v>300</v>
      </c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</row>
    <row r="2881" ht="15.75" customHeight="1">
      <c r="A2881" s="10">
        <v>2880.0</v>
      </c>
      <c r="B2881" s="10" t="s">
        <v>15</v>
      </c>
      <c r="C2881" s="10" t="str">
        <f>VLOOKUP($E2881,'Определяем вид'!$A$2:$B$16,2,0)</f>
        <v>Товар</v>
      </c>
      <c r="D2881" s="10" t="s">
        <v>16</v>
      </c>
      <c r="E2881" s="10" t="s">
        <v>20</v>
      </c>
      <c r="F2881" s="11">
        <v>45756.0</v>
      </c>
      <c r="G2881" s="12">
        <f t="shared" si="1"/>
        <v>4</v>
      </c>
      <c r="H2881" s="10"/>
      <c r="I2881" s="10" t="str">
        <f>IFNA(VLOOKUP($H2881,'Промокоды'!$A$2:$B$115,2,0),"")</f>
        <v/>
      </c>
      <c r="J2881" s="10" t="str">
        <f>IFNA(VLOOKUP($I2881,'Промокоды'!$E$2:$F$8,2,0),"")</f>
        <v/>
      </c>
      <c r="K2881" s="10" t="str">
        <f>IFNA(VLOOKUP($H2881,'Промокоды'!$A$2:$C$115,3,0),"")</f>
        <v/>
      </c>
      <c r="L2881" s="13">
        <f t="shared" si="2"/>
        <v>0</v>
      </c>
      <c r="M2881" s="14">
        <v>500.0</v>
      </c>
      <c r="N2881" s="14">
        <f t="shared" si="3"/>
        <v>500</v>
      </c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</row>
    <row r="2882" ht="15.75" customHeight="1">
      <c r="A2882" s="10">
        <v>2881.0</v>
      </c>
      <c r="B2882" s="10" t="s">
        <v>15</v>
      </c>
      <c r="C2882" s="10" t="str">
        <f>VLOOKUP($E2882,'Определяем вид'!$A$2:$B$16,2,0)</f>
        <v>Услуга</v>
      </c>
      <c r="D2882" s="10" t="s">
        <v>16</v>
      </c>
      <c r="E2882" s="10" t="s">
        <v>17</v>
      </c>
      <c r="F2882" s="11">
        <v>45756.0</v>
      </c>
      <c r="G2882" s="12">
        <f t="shared" si="1"/>
        <v>4</v>
      </c>
      <c r="H2882" s="10"/>
      <c r="I2882" s="10" t="str">
        <f>IFNA(VLOOKUP($H2882,'Промокоды'!$A$2:$B$115,2,0),"")</f>
        <v/>
      </c>
      <c r="J2882" s="10" t="str">
        <f>IFNA(VLOOKUP($I2882,'Промокоды'!$E$2:$F$8,2,0),"")</f>
        <v/>
      </c>
      <c r="K2882" s="10" t="str">
        <f>IFNA(VLOOKUP($H2882,'Промокоды'!$A$2:$C$115,3,0),"")</f>
        <v/>
      </c>
      <c r="L2882" s="13">
        <f t="shared" si="2"/>
        <v>0</v>
      </c>
      <c r="M2882" s="14">
        <v>4500.0</v>
      </c>
      <c r="N2882" s="14">
        <f t="shared" si="3"/>
        <v>4500</v>
      </c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</row>
    <row r="2883" ht="15.75" customHeight="1">
      <c r="A2883" s="10">
        <v>2882.0</v>
      </c>
      <c r="B2883" s="10" t="s">
        <v>25</v>
      </c>
      <c r="C2883" s="10" t="str">
        <f>VLOOKUP($E2883,'Определяем вид'!$A$2:$B$16,2,0)</f>
        <v>Товар</v>
      </c>
      <c r="D2883" s="10" t="s">
        <v>16</v>
      </c>
      <c r="E2883" s="10" t="s">
        <v>30</v>
      </c>
      <c r="F2883" s="11">
        <v>45756.0</v>
      </c>
      <c r="G2883" s="12">
        <f t="shared" si="1"/>
        <v>4</v>
      </c>
      <c r="H2883" s="10"/>
      <c r="I2883" s="10" t="str">
        <f>IFNA(VLOOKUP($H2883,'Промокоды'!$A$2:$B$115,2,0),"")</f>
        <v/>
      </c>
      <c r="J2883" s="10" t="str">
        <f>IFNA(VLOOKUP($I2883,'Промокоды'!$E$2:$F$8,2,0),"")</f>
        <v/>
      </c>
      <c r="K2883" s="10" t="str">
        <f>IFNA(VLOOKUP($H2883,'Промокоды'!$A$2:$C$115,3,0),"")</f>
        <v/>
      </c>
      <c r="L2883" s="13">
        <f t="shared" si="2"/>
        <v>0</v>
      </c>
      <c r="M2883" s="14">
        <v>300.0</v>
      </c>
      <c r="N2883" s="14">
        <f t="shared" si="3"/>
        <v>300</v>
      </c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  <c r="Z2883" s="9"/>
      <c r="AA2883" s="9"/>
      <c r="AB2883" s="9"/>
      <c r="AC2883" s="9"/>
    </row>
    <row r="2884" ht="15.75" customHeight="1">
      <c r="A2884" s="10">
        <v>2883.0</v>
      </c>
      <c r="B2884" s="10" t="s">
        <v>15</v>
      </c>
      <c r="C2884" s="10" t="str">
        <f>VLOOKUP($E2884,'Определяем вид'!$A$2:$B$16,2,0)</f>
        <v>Услуга</v>
      </c>
      <c r="D2884" s="10" t="s">
        <v>16</v>
      </c>
      <c r="E2884" s="10" t="s">
        <v>17</v>
      </c>
      <c r="F2884" s="11">
        <v>45756.0</v>
      </c>
      <c r="G2884" s="12">
        <f t="shared" si="1"/>
        <v>4</v>
      </c>
      <c r="H2884" s="10"/>
      <c r="I2884" s="10" t="str">
        <f>IFNA(VLOOKUP($H2884,'Промокоды'!$A$2:$B$115,2,0),"")</f>
        <v/>
      </c>
      <c r="J2884" s="10" t="str">
        <f>IFNA(VLOOKUP($I2884,'Промокоды'!$E$2:$F$8,2,0),"")</f>
        <v/>
      </c>
      <c r="K2884" s="10" t="str">
        <f>IFNA(VLOOKUP($H2884,'Промокоды'!$A$2:$C$115,3,0),"")</f>
        <v/>
      </c>
      <c r="L2884" s="13">
        <f t="shared" si="2"/>
        <v>0</v>
      </c>
      <c r="M2884" s="14">
        <v>4500.0</v>
      </c>
      <c r="N2884" s="14">
        <f t="shared" si="3"/>
        <v>4500</v>
      </c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  <c r="Z2884" s="9"/>
      <c r="AA2884" s="9"/>
      <c r="AB2884" s="9"/>
      <c r="AC2884" s="9"/>
    </row>
    <row r="2885" ht="15.75" customHeight="1">
      <c r="A2885" s="10">
        <v>2884.0</v>
      </c>
      <c r="B2885" s="10" t="s">
        <v>25</v>
      </c>
      <c r="C2885" s="10" t="str">
        <f>VLOOKUP($E2885,'Определяем вид'!$A$2:$B$16,2,0)</f>
        <v>Товар</v>
      </c>
      <c r="D2885" s="10" t="s">
        <v>16</v>
      </c>
      <c r="E2885" s="10" t="s">
        <v>35</v>
      </c>
      <c r="F2885" s="11">
        <v>45756.0</v>
      </c>
      <c r="G2885" s="12">
        <f t="shared" si="1"/>
        <v>4</v>
      </c>
      <c r="H2885" s="10"/>
      <c r="I2885" s="10" t="str">
        <f>IFNA(VLOOKUP($H2885,'Промокоды'!$A$2:$B$115,2,0),"")</f>
        <v/>
      </c>
      <c r="J2885" s="10" t="str">
        <f>IFNA(VLOOKUP($I2885,'Промокоды'!$E$2:$F$8,2,0),"")</f>
        <v/>
      </c>
      <c r="K2885" s="10" t="str">
        <f>IFNA(VLOOKUP($H2885,'Промокоды'!$A$2:$C$115,3,0),"")</f>
        <v/>
      </c>
      <c r="L2885" s="13">
        <f t="shared" si="2"/>
        <v>0</v>
      </c>
      <c r="M2885" s="14">
        <v>500.0</v>
      </c>
      <c r="N2885" s="14">
        <f t="shared" si="3"/>
        <v>500</v>
      </c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  <c r="Z2885" s="9"/>
      <c r="AA2885" s="9"/>
      <c r="AB2885" s="9"/>
      <c r="AC2885" s="9"/>
    </row>
    <row r="2886" ht="15.75" customHeight="1">
      <c r="A2886" s="10">
        <v>2885.0</v>
      </c>
      <c r="B2886" s="10" t="s">
        <v>15</v>
      </c>
      <c r="C2886" s="10" t="str">
        <f>VLOOKUP($E2886,'Определяем вид'!$A$2:$B$16,2,0)</f>
        <v>Услуга</v>
      </c>
      <c r="D2886" s="10" t="s">
        <v>19</v>
      </c>
      <c r="E2886" s="10" t="s">
        <v>18</v>
      </c>
      <c r="F2886" s="11">
        <v>45756.0</v>
      </c>
      <c r="G2886" s="12">
        <f t="shared" si="1"/>
        <v>4</v>
      </c>
      <c r="H2886" s="10"/>
      <c r="I2886" s="10" t="str">
        <f>IFNA(VLOOKUP($H2886,'Промокоды'!$A$2:$B$115,2,0),"")</f>
        <v/>
      </c>
      <c r="J2886" s="10" t="str">
        <f>IFNA(VLOOKUP($I2886,'Промокоды'!$E$2:$F$8,2,0),"")</f>
        <v/>
      </c>
      <c r="K2886" s="10" t="str">
        <f>IFNA(VLOOKUP($H2886,'Промокоды'!$A$2:$C$115,3,0),"")</f>
        <v/>
      </c>
      <c r="L2886" s="13">
        <f t="shared" si="2"/>
        <v>0</v>
      </c>
      <c r="M2886" s="14">
        <v>3500.0</v>
      </c>
      <c r="N2886" s="14">
        <f t="shared" si="3"/>
        <v>3500</v>
      </c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  <c r="Z2886" s="9"/>
      <c r="AA2886" s="9"/>
      <c r="AB2886" s="9"/>
      <c r="AC2886" s="9"/>
    </row>
    <row r="2887" ht="15.75" customHeight="1">
      <c r="A2887" s="10">
        <v>2886.0</v>
      </c>
      <c r="B2887" s="10" t="s">
        <v>15</v>
      </c>
      <c r="C2887" s="10" t="str">
        <f>VLOOKUP($E2887,'Определяем вид'!$A$2:$B$16,2,0)</f>
        <v>Услуга</v>
      </c>
      <c r="D2887" s="10" t="s">
        <v>16</v>
      </c>
      <c r="E2887" s="10" t="s">
        <v>17</v>
      </c>
      <c r="F2887" s="11">
        <v>45756.0</v>
      </c>
      <c r="G2887" s="12">
        <f t="shared" si="1"/>
        <v>4</v>
      </c>
      <c r="H2887" s="10"/>
      <c r="I2887" s="10" t="str">
        <f>IFNA(VLOOKUP($H2887,'Промокоды'!$A$2:$B$115,2,0),"")</f>
        <v/>
      </c>
      <c r="J2887" s="10" t="str">
        <f>IFNA(VLOOKUP($I2887,'Промокоды'!$E$2:$F$8,2,0),"")</f>
        <v/>
      </c>
      <c r="K2887" s="10" t="str">
        <f>IFNA(VLOOKUP($H2887,'Промокоды'!$A$2:$C$115,3,0),"")</f>
        <v/>
      </c>
      <c r="L2887" s="13">
        <f t="shared" si="2"/>
        <v>0</v>
      </c>
      <c r="M2887" s="14">
        <v>4500.0</v>
      </c>
      <c r="N2887" s="14">
        <f t="shared" si="3"/>
        <v>4500</v>
      </c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  <c r="Z2887" s="9"/>
      <c r="AA2887" s="9"/>
      <c r="AB2887" s="9"/>
      <c r="AC2887" s="9"/>
    </row>
    <row r="2888" ht="15.75" customHeight="1">
      <c r="A2888" s="10">
        <v>2887.0</v>
      </c>
      <c r="B2888" s="10" t="s">
        <v>15</v>
      </c>
      <c r="C2888" s="10" t="str">
        <f>VLOOKUP($E2888,'Определяем вид'!$A$2:$B$16,2,0)</f>
        <v>Услуга</v>
      </c>
      <c r="D2888" s="10" t="s">
        <v>16</v>
      </c>
      <c r="E2888" s="10" t="s">
        <v>21</v>
      </c>
      <c r="F2888" s="11">
        <v>45756.0</v>
      </c>
      <c r="G2888" s="12">
        <f t="shared" si="1"/>
        <v>4</v>
      </c>
      <c r="H2888" s="10"/>
      <c r="I2888" s="10" t="str">
        <f>IFNA(VLOOKUP($H2888,'Промокоды'!$A$2:$B$115,2,0),"")</f>
        <v/>
      </c>
      <c r="J2888" s="10" t="str">
        <f>IFNA(VLOOKUP($I2888,'Промокоды'!$E$2:$F$8,2,0),"")</f>
        <v/>
      </c>
      <c r="K2888" s="10" t="str">
        <f>IFNA(VLOOKUP($H2888,'Промокоды'!$A$2:$C$115,3,0),"")</f>
        <v/>
      </c>
      <c r="L2888" s="13">
        <f t="shared" si="2"/>
        <v>0</v>
      </c>
      <c r="M2888" s="14">
        <v>5500.0</v>
      </c>
      <c r="N2888" s="14">
        <f t="shared" si="3"/>
        <v>5500</v>
      </c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  <c r="Z2888" s="9"/>
      <c r="AA2888" s="9"/>
      <c r="AB2888" s="9"/>
      <c r="AC2888" s="9"/>
    </row>
    <row r="2889" ht="15.75" customHeight="1">
      <c r="A2889" s="10">
        <v>2888.0</v>
      </c>
      <c r="B2889" s="10" t="s">
        <v>15</v>
      </c>
      <c r="C2889" s="10" t="str">
        <f>VLOOKUP($E2889,'Определяем вид'!$A$2:$B$16,2,0)</f>
        <v>Услуга</v>
      </c>
      <c r="D2889" s="10" t="s">
        <v>16</v>
      </c>
      <c r="E2889" s="10" t="s">
        <v>18</v>
      </c>
      <c r="F2889" s="11">
        <v>45756.0</v>
      </c>
      <c r="G2889" s="12">
        <f t="shared" si="1"/>
        <v>4</v>
      </c>
      <c r="H2889" s="10"/>
      <c r="I2889" s="10" t="str">
        <f>IFNA(VLOOKUP($H2889,'Промокоды'!$A$2:$B$115,2,0),"")</f>
        <v/>
      </c>
      <c r="J2889" s="10" t="str">
        <f>IFNA(VLOOKUP($I2889,'Промокоды'!$E$2:$F$8,2,0),"")</f>
        <v/>
      </c>
      <c r="K2889" s="10" t="str">
        <f>IFNA(VLOOKUP($H2889,'Промокоды'!$A$2:$C$115,3,0),"")</f>
        <v/>
      </c>
      <c r="L2889" s="13">
        <f t="shared" si="2"/>
        <v>0</v>
      </c>
      <c r="M2889" s="14">
        <v>3500.0</v>
      </c>
      <c r="N2889" s="14">
        <f t="shared" si="3"/>
        <v>3500</v>
      </c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  <c r="Z2889" s="9"/>
      <c r="AA2889" s="9"/>
      <c r="AB2889" s="9"/>
      <c r="AC2889" s="9"/>
    </row>
    <row r="2890" ht="15.75" customHeight="1">
      <c r="A2890" s="10">
        <v>2889.0</v>
      </c>
      <c r="B2890" s="10" t="s">
        <v>15</v>
      </c>
      <c r="C2890" s="10" t="str">
        <f>VLOOKUP($E2890,'Определяем вид'!$A$2:$B$16,2,0)</f>
        <v>Товар</v>
      </c>
      <c r="D2890" s="10" t="s">
        <v>19</v>
      </c>
      <c r="E2890" s="10" t="s">
        <v>20</v>
      </c>
      <c r="F2890" s="11">
        <v>45756.0</v>
      </c>
      <c r="G2890" s="12">
        <f t="shared" si="1"/>
        <v>4</v>
      </c>
      <c r="H2890" s="10"/>
      <c r="I2890" s="10" t="str">
        <f>IFNA(VLOOKUP($H2890,'Промокоды'!$A$2:$B$115,2,0),"")</f>
        <v/>
      </c>
      <c r="J2890" s="10" t="str">
        <f>IFNA(VLOOKUP($I2890,'Промокоды'!$E$2:$F$8,2,0),"")</f>
        <v/>
      </c>
      <c r="K2890" s="10" t="str">
        <f>IFNA(VLOOKUP($H2890,'Промокоды'!$A$2:$C$115,3,0),"")</f>
        <v/>
      </c>
      <c r="L2890" s="13">
        <f t="shared" si="2"/>
        <v>0</v>
      </c>
      <c r="M2890" s="14">
        <v>500.0</v>
      </c>
      <c r="N2890" s="14">
        <f t="shared" si="3"/>
        <v>500</v>
      </c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  <c r="Z2890" s="9"/>
      <c r="AA2890" s="9"/>
      <c r="AB2890" s="9"/>
      <c r="AC2890" s="9"/>
    </row>
    <row r="2891" ht="15.75" customHeight="1">
      <c r="A2891" s="10">
        <v>2890.0</v>
      </c>
      <c r="B2891" s="10" t="s">
        <v>15</v>
      </c>
      <c r="C2891" s="10" t="str">
        <f>VLOOKUP($E2891,'Определяем вид'!$A$2:$B$16,2,0)</f>
        <v>Услуга</v>
      </c>
      <c r="D2891" s="10" t="s">
        <v>19</v>
      </c>
      <c r="E2891" s="10" t="s">
        <v>18</v>
      </c>
      <c r="F2891" s="11">
        <v>45756.0</v>
      </c>
      <c r="G2891" s="12">
        <f t="shared" si="1"/>
        <v>4</v>
      </c>
      <c r="H2891" s="10"/>
      <c r="I2891" s="10" t="str">
        <f>IFNA(VLOOKUP($H2891,'Промокоды'!$A$2:$B$115,2,0),"")</f>
        <v/>
      </c>
      <c r="J2891" s="10" t="str">
        <f>IFNA(VLOOKUP($I2891,'Промокоды'!$E$2:$F$8,2,0),"")</f>
        <v/>
      </c>
      <c r="K2891" s="10" t="str">
        <f>IFNA(VLOOKUP($H2891,'Промокоды'!$A$2:$C$115,3,0),"")</f>
        <v/>
      </c>
      <c r="L2891" s="13">
        <f t="shared" si="2"/>
        <v>0</v>
      </c>
      <c r="M2891" s="14">
        <v>3500.0</v>
      </c>
      <c r="N2891" s="14">
        <f t="shared" si="3"/>
        <v>3500</v>
      </c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  <c r="Z2891" s="9"/>
      <c r="AA2891" s="9"/>
      <c r="AB2891" s="9"/>
      <c r="AC2891" s="9"/>
    </row>
    <row r="2892" ht="15.75" customHeight="1">
      <c r="A2892" s="10">
        <v>2891.0</v>
      </c>
      <c r="B2892" s="10" t="s">
        <v>15</v>
      </c>
      <c r="C2892" s="10" t="str">
        <f>VLOOKUP($E2892,'Определяем вид'!$A$2:$B$16,2,0)</f>
        <v>Услуга</v>
      </c>
      <c r="D2892" s="10" t="s">
        <v>16</v>
      </c>
      <c r="E2892" s="10" t="s">
        <v>21</v>
      </c>
      <c r="F2892" s="11">
        <v>45756.0</v>
      </c>
      <c r="G2892" s="12">
        <f t="shared" si="1"/>
        <v>4</v>
      </c>
      <c r="H2892" s="10"/>
      <c r="I2892" s="10" t="str">
        <f>IFNA(VLOOKUP($H2892,'Промокоды'!$A$2:$B$115,2,0),"")</f>
        <v/>
      </c>
      <c r="J2892" s="10" t="str">
        <f>IFNA(VLOOKUP($I2892,'Промокоды'!$E$2:$F$8,2,0),"")</f>
        <v/>
      </c>
      <c r="K2892" s="10" t="str">
        <f>IFNA(VLOOKUP($H2892,'Промокоды'!$A$2:$C$115,3,0),"")</f>
        <v/>
      </c>
      <c r="L2892" s="13">
        <f t="shared" si="2"/>
        <v>0</v>
      </c>
      <c r="M2892" s="14">
        <v>5500.0</v>
      </c>
      <c r="N2892" s="14">
        <f t="shared" si="3"/>
        <v>5500</v>
      </c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  <c r="Z2892" s="9"/>
      <c r="AA2892" s="9"/>
      <c r="AB2892" s="9"/>
      <c r="AC2892" s="9"/>
    </row>
    <row r="2893" ht="15.75" customHeight="1">
      <c r="A2893" s="10">
        <v>2892.0</v>
      </c>
      <c r="B2893" s="10" t="s">
        <v>15</v>
      </c>
      <c r="C2893" s="10" t="str">
        <f>VLOOKUP($E2893,'Определяем вид'!$A$2:$B$16,2,0)</f>
        <v>Услуга</v>
      </c>
      <c r="D2893" s="10" t="s">
        <v>16</v>
      </c>
      <c r="E2893" s="10" t="s">
        <v>21</v>
      </c>
      <c r="F2893" s="11">
        <v>45756.0</v>
      </c>
      <c r="G2893" s="12">
        <f t="shared" si="1"/>
        <v>4</v>
      </c>
      <c r="H2893" s="10"/>
      <c r="I2893" s="10" t="str">
        <f>IFNA(VLOOKUP($H2893,'Промокоды'!$A$2:$B$115,2,0),"")</f>
        <v/>
      </c>
      <c r="J2893" s="10" t="str">
        <f>IFNA(VLOOKUP($I2893,'Промокоды'!$E$2:$F$8,2,0),"")</f>
        <v/>
      </c>
      <c r="K2893" s="10" t="str">
        <f>IFNA(VLOOKUP($H2893,'Промокоды'!$A$2:$C$115,3,0),"")</f>
        <v/>
      </c>
      <c r="L2893" s="13">
        <f t="shared" si="2"/>
        <v>0</v>
      </c>
      <c r="M2893" s="14">
        <v>5500.0</v>
      </c>
      <c r="N2893" s="14">
        <f t="shared" si="3"/>
        <v>5500</v>
      </c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  <c r="Z2893" s="9"/>
      <c r="AA2893" s="9"/>
      <c r="AB2893" s="9"/>
      <c r="AC2893" s="9"/>
    </row>
    <row r="2894" ht="15.75" customHeight="1">
      <c r="A2894" s="10">
        <v>2893.0</v>
      </c>
      <c r="B2894" s="10" t="s">
        <v>15</v>
      </c>
      <c r="C2894" s="10" t="str">
        <f>VLOOKUP($E2894,'Определяем вид'!$A$2:$B$16,2,0)</f>
        <v>Услуга</v>
      </c>
      <c r="D2894" s="10" t="s">
        <v>16</v>
      </c>
      <c r="E2894" s="10" t="s">
        <v>17</v>
      </c>
      <c r="F2894" s="11">
        <v>45756.0</v>
      </c>
      <c r="G2894" s="12">
        <f t="shared" si="1"/>
        <v>4</v>
      </c>
      <c r="H2894" s="10"/>
      <c r="I2894" s="10" t="str">
        <f>IFNA(VLOOKUP($H2894,'Промокоды'!$A$2:$B$115,2,0),"")</f>
        <v/>
      </c>
      <c r="J2894" s="10" t="str">
        <f>IFNA(VLOOKUP($I2894,'Промокоды'!$E$2:$F$8,2,0),"")</f>
        <v/>
      </c>
      <c r="K2894" s="10" t="str">
        <f>IFNA(VLOOKUP($H2894,'Промокоды'!$A$2:$C$115,3,0),"")</f>
        <v/>
      </c>
      <c r="L2894" s="13">
        <f t="shared" si="2"/>
        <v>0</v>
      </c>
      <c r="M2894" s="14">
        <v>4500.0</v>
      </c>
      <c r="N2894" s="14">
        <f t="shared" si="3"/>
        <v>4500</v>
      </c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  <c r="Z2894" s="9"/>
      <c r="AA2894" s="9"/>
      <c r="AB2894" s="9"/>
      <c r="AC2894" s="9"/>
    </row>
    <row r="2895" ht="15.75" customHeight="1">
      <c r="A2895" s="10">
        <v>2894.0</v>
      </c>
      <c r="B2895" s="10" t="s">
        <v>15</v>
      </c>
      <c r="C2895" s="10" t="str">
        <f>VLOOKUP($E2895,'Определяем вид'!$A$2:$B$16,2,0)</f>
        <v>Услуга</v>
      </c>
      <c r="D2895" s="10" t="s">
        <v>16</v>
      </c>
      <c r="E2895" s="10" t="s">
        <v>21</v>
      </c>
      <c r="F2895" s="11">
        <v>45756.0</v>
      </c>
      <c r="G2895" s="12">
        <f t="shared" si="1"/>
        <v>4</v>
      </c>
      <c r="H2895" s="10"/>
      <c r="I2895" s="10" t="str">
        <f>IFNA(VLOOKUP($H2895,'Промокоды'!$A$2:$B$115,2,0),"")</f>
        <v/>
      </c>
      <c r="J2895" s="10" t="str">
        <f>IFNA(VLOOKUP($I2895,'Промокоды'!$E$2:$F$8,2,0),"")</f>
        <v/>
      </c>
      <c r="K2895" s="10" t="str">
        <f>IFNA(VLOOKUP($H2895,'Промокоды'!$A$2:$C$115,3,0),"")</f>
        <v/>
      </c>
      <c r="L2895" s="13">
        <f t="shared" si="2"/>
        <v>0</v>
      </c>
      <c r="M2895" s="14">
        <v>5500.0</v>
      </c>
      <c r="N2895" s="14">
        <f t="shared" si="3"/>
        <v>5500</v>
      </c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  <c r="Z2895" s="9"/>
      <c r="AA2895" s="9"/>
      <c r="AB2895" s="9"/>
      <c r="AC2895" s="9"/>
    </row>
    <row r="2896" ht="15.75" customHeight="1">
      <c r="A2896" s="10">
        <v>2895.0</v>
      </c>
      <c r="B2896" s="10" t="s">
        <v>15</v>
      </c>
      <c r="C2896" s="10" t="str">
        <f>VLOOKUP($E2896,'Определяем вид'!$A$2:$B$16,2,0)</f>
        <v>Услуга</v>
      </c>
      <c r="D2896" s="10" t="s">
        <v>16</v>
      </c>
      <c r="E2896" s="10" t="s">
        <v>21</v>
      </c>
      <c r="F2896" s="11">
        <v>45756.0</v>
      </c>
      <c r="G2896" s="12">
        <f t="shared" si="1"/>
        <v>4</v>
      </c>
      <c r="H2896" s="10"/>
      <c r="I2896" s="10" t="str">
        <f>IFNA(VLOOKUP($H2896,'Промокоды'!$A$2:$B$115,2,0),"")</f>
        <v/>
      </c>
      <c r="J2896" s="10" t="str">
        <f>IFNA(VLOOKUP($I2896,'Промокоды'!$E$2:$F$8,2,0),"")</f>
        <v/>
      </c>
      <c r="K2896" s="10" t="str">
        <f>IFNA(VLOOKUP($H2896,'Промокоды'!$A$2:$C$115,3,0),"")</f>
        <v/>
      </c>
      <c r="L2896" s="13">
        <f t="shared" si="2"/>
        <v>0</v>
      </c>
      <c r="M2896" s="14">
        <v>5500.0</v>
      </c>
      <c r="N2896" s="14">
        <f t="shared" si="3"/>
        <v>5500</v>
      </c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  <c r="Z2896" s="9"/>
      <c r="AA2896" s="9"/>
      <c r="AB2896" s="9"/>
      <c r="AC2896" s="9"/>
    </row>
    <row r="2897" ht="15.75" customHeight="1">
      <c r="A2897" s="10">
        <v>2896.0</v>
      </c>
      <c r="B2897" s="10" t="s">
        <v>15</v>
      </c>
      <c r="C2897" s="10" t="str">
        <f>VLOOKUP($E2897,'Определяем вид'!$A$2:$B$16,2,0)</f>
        <v>Услуга</v>
      </c>
      <c r="D2897" s="10" t="s">
        <v>16</v>
      </c>
      <c r="E2897" s="10" t="s">
        <v>18</v>
      </c>
      <c r="F2897" s="11">
        <v>45756.0</v>
      </c>
      <c r="G2897" s="12">
        <f t="shared" si="1"/>
        <v>4</v>
      </c>
      <c r="H2897" s="10"/>
      <c r="I2897" s="10" t="str">
        <f>IFNA(VLOOKUP($H2897,'Промокоды'!$A$2:$B$115,2,0),"")</f>
        <v/>
      </c>
      <c r="J2897" s="10" t="str">
        <f>IFNA(VLOOKUP($I2897,'Промокоды'!$E$2:$F$8,2,0),"")</f>
        <v/>
      </c>
      <c r="K2897" s="10" t="str">
        <f>IFNA(VLOOKUP($H2897,'Промокоды'!$A$2:$C$115,3,0),"")</f>
        <v/>
      </c>
      <c r="L2897" s="13">
        <f t="shared" si="2"/>
        <v>0</v>
      </c>
      <c r="M2897" s="14">
        <v>3500.0</v>
      </c>
      <c r="N2897" s="14">
        <f t="shared" si="3"/>
        <v>3500</v>
      </c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  <c r="Z2897" s="9"/>
      <c r="AA2897" s="9"/>
      <c r="AB2897" s="9"/>
      <c r="AC2897" s="9"/>
    </row>
    <row r="2898" ht="15.75" customHeight="1">
      <c r="A2898" s="10">
        <v>2897.0</v>
      </c>
      <c r="B2898" s="10" t="s">
        <v>25</v>
      </c>
      <c r="C2898" s="10" t="str">
        <f>VLOOKUP($E2898,'Определяем вид'!$A$2:$B$16,2,0)</f>
        <v>Товар</v>
      </c>
      <c r="D2898" s="10" t="s">
        <v>19</v>
      </c>
      <c r="E2898" s="10" t="s">
        <v>35</v>
      </c>
      <c r="F2898" s="11">
        <v>45756.0</v>
      </c>
      <c r="G2898" s="12">
        <f t="shared" si="1"/>
        <v>4</v>
      </c>
      <c r="H2898" s="10"/>
      <c r="I2898" s="10" t="str">
        <f>IFNA(VLOOKUP($H2898,'Промокоды'!$A$2:$B$115,2,0),"")</f>
        <v/>
      </c>
      <c r="J2898" s="10" t="str">
        <f>IFNA(VLOOKUP($I2898,'Промокоды'!$E$2:$F$8,2,0),"")</f>
        <v/>
      </c>
      <c r="K2898" s="10" t="str">
        <f>IFNA(VLOOKUP($H2898,'Промокоды'!$A$2:$C$115,3,0),"")</f>
        <v/>
      </c>
      <c r="L2898" s="13">
        <f t="shared" si="2"/>
        <v>0</v>
      </c>
      <c r="M2898" s="14">
        <v>500.0</v>
      </c>
      <c r="N2898" s="14">
        <f t="shared" si="3"/>
        <v>500</v>
      </c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  <c r="Z2898" s="9"/>
      <c r="AA2898" s="9"/>
      <c r="AB2898" s="9"/>
      <c r="AC2898" s="9"/>
    </row>
    <row r="2899" ht="15.75" customHeight="1">
      <c r="A2899" s="10">
        <v>2898.0</v>
      </c>
      <c r="B2899" s="10" t="s">
        <v>15</v>
      </c>
      <c r="C2899" s="10" t="str">
        <f>VLOOKUP($E2899,'Определяем вид'!$A$2:$B$16,2,0)</f>
        <v>Услуга</v>
      </c>
      <c r="D2899" s="10" t="s">
        <v>16</v>
      </c>
      <c r="E2899" s="10" t="s">
        <v>17</v>
      </c>
      <c r="F2899" s="11">
        <v>45756.0</v>
      </c>
      <c r="G2899" s="12">
        <f t="shared" si="1"/>
        <v>4</v>
      </c>
      <c r="H2899" s="10"/>
      <c r="I2899" s="10" t="str">
        <f>IFNA(VLOOKUP($H2899,'Промокоды'!$A$2:$B$115,2,0),"")</f>
        <v/>
      </c>
      <c r="J2899" s="10" t="str">
        <f>IFNA(VLOOKUP($I2899,'Промокоды'!$E$2:$F$8,2,0),"")</f>
        <v/>
      </c>
      <c r="K2899" s="10" t="str">
        <f>IFNA(VLOOKUP($H2899,'Промокоды'!$A$2:$C$115,3,0),"")</f>
        <v/>
      </c>
      <c r="L2899" s="13">
        <f t="shared" si="2"/>
        <v>0</v>
      </c>
      <c r="M2899" s="14">
        <v>4500.0</v>
      </c>
      <c r="N2899" s="14">
        <f t="shared" si="3"/>
        <v>4500</v>
      </c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  <c r="Z2899" s="9"/>
      <c r="AA2899" s="9"/>
      <c r="AB2899" s="9"/>
      <c r="AC2899" s="9"/>
    </row>
    <row r="2900" ht="15.75" customHeight="1">
      <c r="A2900" s="10">
        <v>2899.0</v>
      </c>
      <c r="B2900" s="10" t="s">
        <v>15</v>
      </c>
      <c r="C2900" s="10" t="str">
        <f>VLOOKUP($E2900,'Определяем вид'!$A$2:$B$16,2,0)</f>
        <v>Услуга</v>
      </c>
      <c r="D2900" s="10" t="s">
        <v>16</v>
      </c>
      <c r="E2900" s="10" t="s">
        <v>18</v>
      </c>
      <c r="F2900" s="11">
        <v>45756.0</v>
      </c>
      <c r="G2900" s="12">
        <f t="shared" si="1"/>
        <v>4</v>
      </c>
      <c r="H2900" s="10"/>
      <c r="I2900" s="10" t="str">
        <f>IFNA(VLOOKUP($H2900,'Промокоды'!$A$2:$B$115,2,0),"")</f>
        <v/>
      </c>
      <c r="J2900" s="10" t="str">
        <f>IFNA(VLOOKUP($I2900,'Промокоды'!$E$2:$F$8,2,0),"")</f>
        <v/>
      </c>
      <c r="K2900" s="10" t="str">
        <f>IFNA(VLOOKUP($H2900,'Промокоды'!$A$2:$C$115,3,0),"")</f>
        <v/>
      </c>
      <c r="L2900" s="13">
        <f t="shared" si="2"/>
        <v>0</v>
      </c>
      <c r="M2900" s="14">
        <v>3500.0</v>
      </c>
      <c r="N2900" s="14">
        <f t="shared" si="3"/>
        <v>3500</v>
      </c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  <c r="Z2900" s="9"/>
      <c r="AA2900" s="9"/>
      <c r="AB2900" s="9"/>
      <c r="AC2900" s="9"/>
    </row>
    <row r="2901" ht="15.75" customHeight="1">
      <c r="A2901" s="10">
        <v>2900.0</v>
      </c>
      <c r="B2901" s="10" t="s">
        <v>15</v>
      </c>
      <c r="C2901" s="10" t="str">
        <f>VLOOKUP($E2901,'Определяем вид'!$A$2:$B$16,2,0)</f>
        <v>Услуга</v>
      </c>
      <c r="D2901" s="10" t="s">
        <v>16</v>
      </c>
      <c r="E2901" s="10" t="s">
        <v>17</v>
      </c>
      <c r="F2901" s="11">
        <v>45756.0</v>
      </c>
      <c r="G2901" s="12">
        <f t="shared" si="1"/>
        <v>4</v>
      </c>
      <c r="H2901" s="10"/>
      <c r="I2901" s="10" t="str">
        <f>IFNA(VLOOKUP($H2901,'Промокоды'!$A$2:$B$115,2,0),"")</f>
        <v/>
      </c>
      <c r="J2901" s="10" t="str">
        <f>IFNA(VLOOKUP($I2901,'Промокоды'!$E$2:$F$8,2,0),"")</f>
        <v/>
      </c>
      <c r="K2901" s="10" t="str">
        <f>IFNA(VLOOKUP($H2901,'Промокоды'!$A$2:$C$115,3,0),"")</f>
        <v/>
      </c>
      <c r="L2901" s="13">
        <f t="shared" si="2"/>
        <v>0</v>
      </c>
      <c r="M2901" s="14">
        <v>4500.0</v>
      </c>
      <c r="N2901" s="14">
        <f t="shared" si="3"/>
        <v>4500</v>
      </c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  <c r="Z2901" s="9"/>
      <c r="AA2901" s="9"/>
      <c r="AB2901" s="9"/>
      <c r="AC2901" s="9"/>
    </row>
    <row r="2902" ht="15.75" customHeight="1">
      <c r="A2902" s="10">
        <v>2901.0</v>
      </c>
      <c r="B2902" s="10" t="s">
        <v>15</v>
      </c>
      <c r="C2902" s="10" t="str">
        <f>VLOOKUP($E2902,'Определяем вид'!$A$2:$B$16,2,0)</f>
        <v>Услуга</v>
      </c>
      <c r="D2902" s="10" t="s">
        <v>16</v>
      </c>
      <c r="E2902" s="10" t="s">
        <v>18</v>
      </c>
      <c r="F2902" s="11">
        <v>45756.0</v>
      </c>
      <c r="G2902" s="12">
        <f t="shared" si="1"/>
        <v>4</v>
      </c>
      <c r="H2902" s="10"/>
      <c r="I2902" s="10" t="str">
        <f>IFNA(VLOOKUP($H2902,'Промокоды'!$A$2:$B$115,2,0),"")</f>
        <v/>
      </c>
      <c r="J2902" s="10" t="str">
        <f>IFNA(VLOOKUP($I2902,'Промокоды'!$E$2:$F$8,2,0),"")</f>
        <v/>
      </c>
      <c r="K2902" s="10" t="str">
        <f>IFNA(VLOOKUP($H2902,'Промокоды'!$A$2:$C$115,3,0),"")</f>
        <v/>
      </c>
      <c r="L2902" s="13">
        <f t="shared" si="2"/>
        <v>0</v>
      </c>
      <c r="M2902" s="14">
        <v>3500.0</v>
      </c>
      <c r="N2902" s="14">
        <f t="shared" si="3"/>
        <v>3500</v>
      </c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  <c r="Z2902" s="9"/>
      <c r="AA2902" s="9"/>
      <c r="AB2902" s="9"/>
      <c r="AC2902" s="9"/>
    </row>
    <row r="2903" ht="15.75" customHeight="1">
      <c r="A2903" s="10">
        <v>2902.0</v>
      </c>
      <c r="B2903" s="10" t="s">
        <v>15</v>
      </c>
      <c r="C2903" s="10" t="str">
        <f>VLOOKUP($E2903,'Определяем вид'!$A$2:$B$16,2,0)</f>
        <v>Услуга</v>
      </c>
      <c r="D2903" s="10" t="s">
        <v>16</v>
      </c>
      <c r="E2903" s="10" t="s">
        <v>17</v>
      </c>
      <c r="F2903" s="11">
        <v>45756.0</v>
      </c>
      <c r="G2903" s="12">
        <f t="shared" si="1"/>
        <v>4</v>
      </c>
      <c r="H2903" s="10"/>
      <c r="I2903" s="10" t="str">
        <f>IFNA(VLOOKUP($H2903,'Промокоды'!$A$2:$B$115,2,0),"")</f>
        <v/>
      </c>
      <c r="J2903" s="10" t="str">
        <f>IFNA(VLOOKUP($I2903,'Промокоды'!$E$2:$F$8,2,0),"")</f>
        <v/>
      </c>
      <c r="K2903" s="10" t="str">
        <f>IFNA(VLOOKUP($H2903,'Промокоды'!$A$2:$C$115,3,0),"")</f>
        <v/>
      </c>
      <c r="L2903" s="13">
        <f t="shared" si="2"/>
        <v>0</v>
      </c>
      <c r="M2903" s="14">
        <v>4500.0</v>
      </c>
      <c r="N2903" s="14">
        <f t="shared" si="3"/>
        <v>4500</v>
      </c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  <c r="Z2903" s="9"/>
      <c r="AA2903" s="9"/>
      <c r="AB2903" s="9"/>
      <c r="AC2903" s="9"/>
    </row>
    <row r="2904" ht="15.75" customHeight="1">
      <c r="A2904" s="10">
        <v>2903.0</v>
      </c>
      <c r="B2904" s="10" t="s">
        <v>25</v>
      </c>
      <c r="C2904" s="10" t="str">
        <f>VLOOKUP($E2904,'Определяем вид'!$A$2:$B$16,2,0)</f>
        <v>Товар</v>
      </c>
      <c r="D2904" s="10" t="s">
        <v>19</v>
      </c>
      <c r="E2904" s="10" t="s">
        <v>35</v>
      </c>
      <c r="F2904" s="11">
        <v>45757.0</v>
      </c>
      <c r="G2904" s="12">
        <f t="shared" si="1"/>
        <v>4</v>
      </c>
      <c r="H2904" s="10"/>
      <c r="I2904" s="10" t="str">
        <f>IFNA(VLOOKUP($H2904,'Промокоды'!$A$2:$B$115,2,0),"")</f>
        <v/>
      </c>
      <c r="J2904" s="10" t="str">
        <f>IFNA(VLOOKUP($I2904,'Промокоды'!$E$2:$F$8,2,0),"")</f>
        <v/>
      </c>
      <c r="K2904" s="10" t="str">
        <f>IFNA(VLOOKUP($H2904,'Промокоды'!$A$2:$C$115,3,0),"")</f>
        <v/>
      </c>
      <c r="L2904" s="13">
        <f t="shared" si="2"/>
        <v>0</v>
      </c>
      <c r="M2904" s="14">
        <v>500.0</v>
      </c>
      <c r="N2904" s="14">
        <f t="shared" si="3"/>
        <v>500</v>
      </c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  <c r="Z2904" s="9"/>
      <c r="AA2904" s="9"/>
      <c r="AB2904" s="9"/>
      <c r="AC2904" s="9"/>
    </row>
    <row r="2905" ht="15.75" customHeight="1">
      <c r="A2905" s="10">
        <v>2904.0</v>
      </c>
      <c r="B2905" s="10" t="s">
        <v>15</v>
      </c>
      <c r="C2905" s="10" t="str">
        <f>VLOOKUP($E2905,'Определяем вид'!$A$2:$B$16,2,0)</f>
        <v>Услуга</v>
      </c>
      <c r="D2905" s="10" t="s">
        <v>16</v>
      </c>
      <c r="E2905" s="10" t="s">
        <v>17</v>
      </c>
      <c r="F2905" s="11">
        <v>45757.0</v>
      </c>
      <c r="G2905" s="12">
        <f t="shared" si="1"/>
        <v>4</v>
      </c>
      <c r="H2905" s="10" t="s">
        <v>44</v>
      </c>
      <c r="I2905" s="10">
        <f>IFNA(VLOOKUP($H2905,'Промокоды'!$A$2:$B$115,2,0),"")</f>
        <v>1</v>
      </c>
      <c r="J2905" s="10" t="str">
        <f>IFNA(VLOOKUP($I2905,'Промокоды'!$E$2:$F$8,2,0),"")</f>
        <v>Обещаем скидки</v>
      </c>
      <c r="K2905" s="10">
        <f>IFNA(VLOOKUP($H2905,'Промокоды'!$A$2:$C$115,3,0),"")</f>
        <v>0.1</v>
      </c>
      <c r="L2905" s="13">
        <f t="shared" si="2"/>
        <v>450</v>
      </c>
      <c r="M2905" s="14">
        <v>4500.0</v>
      </c>
      <c r="N2905" s="14">
        <f t="shared" si="3"/>
        <v>4050</v>
      </c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  <c r="Z2905" s="9"/>
      <c r="AA2905" s="9"/>
      <c r="AB2905" s="9"/>
      <c r="AC2905" s="9"/>
    </row>
    <row r="2906" ht="15.75" customHeight="1">
      <c r="A2906" s="10">
        <v>2905.0</v>
      </c>
      <c r="B2906" s="10" t="s">
        <v>15</v>
      </c>
      <c r="C2906" s="10" t="str">
        <f>VLOOKUP($E2906,'Определяем вид'!$A$2:$B$16,2,0)</f>
        <v>Услуга</v>
      </c>
      <c r="D2906" s="10" t="s">
        <v>16</v>
      </c>
      <c r="E2906" s="10" t="s">
        <v>21</v>
      </c>
      <c r="F2906" s="11">
        <v>45757.0</v>
      </c>
      <c r="G2906" s="12">
        <f t="shared" si="1"/>
        <v>4</v>
      </c>
      <c r="H2906" s="10"/>
      <c r="I2906" s="10" t="str">
        <f>IFNA(VLOOKUP($H2906,'Промокоды'!$A$2:$B$115,2,0),"")</f>
        <v/>
      </c>
      <c r="J2906" s="10" t="str">
        <f>IFNA(VLOOKUP($I2906,'Промокоды'!$E$2:$F$8,2,0),"")</f>
        <v/>
      </c>
      <c r="K2906" s="10" t="str">
        <f>IFNA(VLOOKUP($H2906,'Промокоды'!$A$2:$C$115,3,0),"")</f>
        <v/>
      </c>
      <c r="L2906" s="13">
        <f t="shared" si="2"/>
        <v>0</v>
      </c>
      <c r="M2906" s="14">
        <v>5500.0</v>
      </c>
      <c r="N2906" s="14">
        <f t="shared" si="3"/>
        <v>5500</v>
      </c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  <c r="Z2906" s="9"/>
      <c r="AA2906" s="9"/>
      <c r="AB2906" s="9"/>
      <c r="AC2906" s="9"/>
    </row>
    <row r="2907" ht="15.75" customHeight="1">
      <c r="A2907" s="10">
        <v>2906.0</v>
      </c>
      <c r="B2907" s="10" t="s">
        <v>15</v>
      </c>
      <c r="C2907" s="10" t="str">
        <f>VLOOKUP($E2907,'Определяем вид'!$A$2:$B$16,2,0)</f>
        <v>Товар</v>
      </c>
      <c r="D2907" s="10" t="s">
        <v>16</v>
      </c>
      <c r="E2907" s="10" t="s">
        <v>23</v>
      </c>
      <c r="F2907" s="11">
        <v>45757.0</v>
      </c>
      <c r="G2907" s="12">
        <f t="shared" si="1"/>
        <v>4</v>
      </c>
      <c r="H2907" s="10"/>
      <c r="I2907" s="10" t="str">
        <f>IFNA(VLOOKUP($H2907,'Промокоды'!$A$2:$B$115,2,0),"")</f>
        <v/>
      </c>
      <c r="J2907" s="10" t="str">
        <f>IFNA(VLOOKUP($I2907,'Промокоды'!$E$2:$F$8,2,0),"")</f>
        <v/>
      </c>
      <c r="K2907" s="10" t="str">
        <f>IFNA(VLOOKUP($H2907,'Промокоды'!$A$2:$C$115,3,0),"")</f>
        <v/>
      </c>
      <c r="L2907" s="13">
        <f t="shared" si="2"/>
        <v>0</v>
      </c>
      <c r="M2907" s="14">
        <v>1000.0</v>
      </c>
      <c r="N2907" s="14">
        <f t="shared" si="3"/>
        <v>1000</v>
      </c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  <c r="Z2907" s="9"/>
      <c r="AA2907" s="9"/>
      <c r="AB2907" s="9"/>
      <c r="AC2907" s="9"/>
    </row>
    <row r="2908" ht="15.75" customHeight="1">
      <c r="A2908" s="10">
        <v>2907.0</v>
      </c>
      <c r="B2908" s="10" t="s">
        <v>15</v>
      </c>
      <c r="C2908" s="10" t="str">
        <f>VLOOKUP($E2908,'Определяем вид'!$A$2:$B$16,2,0)</f>
        <v>Товар</v>
      </c>
      <c r="D2908" s="10" t="s">
        <v>16</v>
      </c>
      <c r="E2908" s="10" t="s">
        <v>23</v>
      </c>
      <c r="F2908" s="11">
        <v>45757.0</v>
      </c>
      <c r="G2908" s="12">
        <f t="shared" si="1"/>
        <v>4</v>
      </c>
      <c r="H2908" s="10"/>
      <c r="I2908" s="10" t="str">
        <f>IFNA(VLOOKUP($H2908,'Промокоды'!$A$2:$B$115,2,0),"")</f>
        <v/>
      </c>
      <c r="J2908" s="10" t="str">
        <f>IFNA(VLOOKUP($I2908,'Промокоды'!$E$2:$F$8,2,0),"")</f>
        <v/>
      </c>
      <c r="K2908" s="10" t="str">
        <f>IFNA(VLOOKUP($H2908,'Промокоды'!$A$2:$C$115,3,0),"")</f>
        <v/>
      </c>
      <c r="L2908" s="13">
        <f t="shared" si="2"/>
        <v>0</v>
      </c>
      <c r="M2908" s="14">
        <v>1000.0</v>
      </c>
      <c r="N2908" s="14">
        <f t="shared" si="3"/>
        <v>1000</v>
      </c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  <c r="Z2908" s="9"/>
      <c r="AA2908" s="9"/>
      <c r="AB2908" s="9"/>
      <c r="AC2908" s="9"/>
    </row>
    <row r="2909" ht="15.75" customHeight="1">
      <c r="A2909" s="10">
        <v>2908.0</v>
      </c>
      <c r="B2909" s="10" t="s">
        <v>15</v>
      </c>
      <c r="C2909" s="10" t="str">
        <f>VLOOKUP($E2909,'Определяем вид'!$A$2:$B$16,2,0)</f>
        <v>Услуга</v>
      </c>
      <c r="D2909" s="10" t="s">
        <v>16</v>
      </c>
      <c r="E2909" s="10" t="s">
        <v>17</v>
      </c>
      <c r="F2909" s="11">
        <v>45757.0</v>
      </c>
      <c r="G2909" s="12">
        <f t="shared" si="1"/>
        <v>4</v>
      </c>
      <c r="H2909" s="10"/>
      <c r="I2909" s="10" t="str">
        <f>IFNA(VLOOKUP($H2909,'Промокоды'!$A$2:$B$115,2,0),"")</f>
        <v/>
      </c>
      <c r="J2909" s="10" t="str">
        <f>IFNA(VLOOKUP($I2909,'Промокоды'!$E$2:$F$8,2,0),"")</f>
        <v/>
      </c>
      <c r="K2909" s="10" t="str">
        <f>IFNA(VLOOKUP($H2909,'Промокоды'!$A$2:$C$115,3,0),"")</f>
        <v/>
      </c>
      <c r="L2909" s="13">
        <f t="shared" si="2"/>
        <v>0</v>
      </c>
      <c r="M2909" s="14">
        <v>4500.0</v>
      </c>
      <c r="N2909" s="14">
        <f t="shared" si="3"/>
        <v>4500</v>
      </c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  <c r="Z2909" s="9"/>
      <c r="AA2909" s="9"/>
      <c r="AB2909" s="9"/>
      <c r="AC2909" s="9"/>
    </row>
    <row r="2910" ht="15.75" customHeight="1">
      <c r="A2910" s="10">
        <v>2909.0</v>
      </c>
      <c r="B2910" s="10" t="s">
        <v>15</v>
      </c>
      <c r="C2910" s="10" t="str">
        <f>VLOOKUP($E2910,'Определяем вид'!$A$2:$B$16,2,0)</f>
        <v>Товар</v>
      </c>
      <c r="D2910" s="10" t="s">
        <v>16</v>
      </c>
      <c r="E2910" s="10" t="s">
        <v>23</v>
      </c>
      <c r="F2910" s="11">
        <v>45757.0</v>
      </c>
      <c r="G2910" s="12">
        <f t="shared" si="1"/>
        <v>4</v>
      </c>
      <c r="H2910" s="10"/>
      <c r="I2910" s="10" t="str">
        <f>IFNA(VLOOKUP($H2910,'Промокоды'!$A$2:$B$115,2,0),"")</f>
        <v/>
      </c>
      <c r="J2910" s="10" t="str">
        <f>IFNA(VLOOKUP($I2910,'Промокоды'!$E$2:$F$8,2,0),"")</f>
        <v/>
      </c>
      <c r="K2910" s="10" t="str">
        <f>IFNA(VLOOKUP($H2910,'Промокоды'!$A$2:$C$115,3,0),"")</f>
        <v/>
      </c>
      <c r="L2910" s="13">
        <f t="shared" si="2"/>
        <v>0</v>
      </c>
      <c r="M2910" s="14">
        <v>1000.0</v>
      </c>
      <c r="N2910" s="14">
        <f t="shared" si="3"/>
        <v>1000</v>
      </c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  <c r="Z2910" s="9"/>
      <c r="AA2910" s="9"/>
      <c r="AB2910" s="9"/>
      <c r="AC2910" s="9"/>
    </row>
    <row r="2911" ht="15.75" customHeight="1">
      <c r="A2911" s="10">
        <v>2910.0</v>
      </c>
      <c r="B2911" s="10" t="s">
        <v>15</v>
      </c>
      <c r="C2911" s="10" t="str">
        <f>VLOOKUP($E2911,'Определяем вид'!$A$2:$B$16,2,0)</f>
        <v>Товар</v>
      </c>
      <c r="D2911" s="10" t="s">
        <v>16</v>
      </c>
      <c r="E2911" s="10" t="s">
        <v>28</v>
      </c>
      <c r="F2911" s="11">
        <v>45757.0</v>
      </c>
      <c r="G2911" s="12">
        <f t="shared" si="1"/>
        <v>4</v>
      </c>
      <c r="H2911" s="10" t="s">
        <v>45</v>
      </c>
      <c r="I2911" s="10">
        <f>IFNA(VLOOKUP($H2911,'Промокоды'!$A$2:$B$115,2,0),"")</f>
        <v>2</v>
      </c>
      <c r="J2911" s="10" t="str">
        <f>IFNA(VLOOKUP($I2911,'Промокоды'!$E$2:$F$8,2,0),"")</f>
        <v>Поисковые запросы в Гугле</v>
      </c>
      <c r="K2911" s="10">
        <f>IFNA(VLOOKUP($H2911,'Промокоды'!$A$2:$C$115,3,0),"")</f>
        <v>0.1</v>
      </c>
      <c r="L2911" s="13">
        <f t="shared" si="2"/>
        <v>30</v>
      </c>
      <c r="M2911" s="14">
        <v>300.0</v>
      </c>
      <c r="N2911" s="14">
        <f t="shared" si="3"/>
        <v>270</v>
      </c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  <c r="Z2911" s="9"/>
      <c r="AA2911" s="9"/>
      <c r="AB2911" s="9"/>
      <c r="AC2911" s="9"/>
    </row>
    <row r="2912" ht="15.75" customHeight="1">
      <c r="A2912" s="10">
        <v>2911.0</v>
      </c>
      <c r="B2912" s="10" t="s">
        <v>15</v>
      </c>
      <c r="C2912" s="10" t="str">
        <f>VLOOKUP($E2912,'Определяем вид'!$A$2:$B$16,2,0)</f>
        <v>Услуга</v>
      </c>
      <c r="D2912" s="10" t="s">
        <v>16</v>
      </c>
      <c r="E2912" s="10" t="s">
        <v>21</v>
      </c>
      <c r="F2912" s="11">
        <v>45757.0</v>
      </c>
      <c r="G2912" s="12">
        <f t="shared" si="1"/>
        <v>4</v>
      </c>
      <c r="H2912" s="10"/>
      <c r="I2912" s="10" t="str">
        <f>IFNA(VLOOKUP($H2912,'Промокоды'!$A$2:$B$115,2,0),"")</f>
        <v/>
      </c>
      <c r="J2912" s="10" t="str">
        <f>IFNA(VLOOKUP($I2912,'Промокоды'!$E$2:$F$8,2,0),"")</f>
        <v/>
      </c>
      <c r="K2912" s="10" t="str">
        <f>IFNA(VLOOKUP($H2912,'Промокоды'!$A$2:$C$115,3,0),"")</f>
        <v/>
      </c>
      <c r="L2912" s="13">
        <f t="shared" si="2"/>
        <v>0</v>
      </c>
      <c r="M2912" s="14">
        <v>5500.0</v>
      </c>
      <c r="N2912" s="14">
        <f t="shared" si="3"/>
        <v>5500</v>
      </c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  <c r="Z2912" s="9"/>
      <c r="AA2912" s="9"/>
      <c r="AB2912" s="9"/>
      <c r="AC2912" s="9"/>
    </row>
    <row r="2913" ht="15.75" customHeight="1">
      <c r="A2913" s="10">
        <v>2912.0</v>
      </c>
      <c r="B2913" s="10" t="s">
        <v>15</v>
      </c>
      <c r="C2913" s="10" t="str">
        <f>VLOOKUP($E2913,'Определяем вид'!$A$2:$B$16,2,0)</f>
        <v>Товар</v>
      </c>
      <c r="D2913" s="10" t="s">
        <v>16</v>
      </c>
      <c r="E2913" s="10" t="s">
        <v>28</v>
      </c>
      <c r="F2913" s="11">
        <v>45757.0</v>
      </c>
      <c r="G2913" s="12">
        <f t="shared" si="1"/>
        <v>4</v>
      </c>
      <c r="H2913" s="10"/>
      <c r="I2913" s="10" t="str">
        <f>IFNA(VLOOKUP($H2913,'Промокоды'!$A$2:$B$115,2,0),"")</f>
        <v/>
      </c>
      <c r="J2913" s="10" t="str">
        <f>IFNA(VLOOKUP($I2913,'Промокоды'!$E$2:$F$8,2,0),"")</f>
        <v/>
      </c>
      <c r="K2913" s="10" t="str">
        <f>IFNA(VLOOKUP($H2913,'Промокоды'!$A$2:$C$115,3,0),"")</f>
        <v/>
      </c>
      <c r="L2913" s="13">
        <f t="shared" si="2"/>
        <v>0</v>
      </c>
      <c r="M2913" s="14">
        <v>300.0</v>
      </c>
      <c r="N2913" s="14">
        <f t="shared" si="3"/>
        <v>300</v>
      </c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  <c r="Z2913" s="9"/>
      <c r="AA2913" s="9"/>
      <c r="AB2913" s="9"/>
      <c r="AC2913" s="9"/>
    </row>
    <row r="2914" ht="15.75" customHeight="1">
      <c r="A2914" s="10">
        <v>2913.0</v>
      </c>
      <c r="B2914" s="10" t="s">
        <v>15</v>
      </c>
      <c r="C2914" s="10" t="str">
        <f>VLOOKUP($E2914,'Определяем вид'!$A$2:$B$16,2,0)</f>
        <v>Услуга</v>
      </c>
      <c r="D2914" s="10" t="s">
        <v>16</v>
      </c>
      <c r="E2914" s="10" t="s">
        <v>17</v>
      </c>
      <c r="F2914" s="11">
        <v>45757.0</v>
      </c>
      <c r="G2914" s="12">
        <f t="shared" si="1"/>
        <v>4</v>
      </c>
      <c r="H2914" s="10"/>
      <c r="I2914" s="10" t="str">
        <f>IFNA(VLOOKUP($H2914,'Промокоды'!$A$2:$B$115,2,0),"")</f>
        <v/>
      </c>
      <c r="J2914" s="10" t="str">
        <f>IFNA(VLOOKUP($I2914,'Промокоды'!$E$2:$F$8,2,0),"")</f>
        <v/>
      </c>
      <c r="K2914" s="10" t="str">
        <f>IFNA(VLOOKUP($H2914,'Промокоды'!$A$2:$C$115,3,0),"")</f>
        <v/>
      </c>
      <c r="L2914" s="13">
        <f t="shared" si="2"/>
        <v>0</v>
      </c>
      <c r="M2914" s="14">
        <v>4500.0</v>
      </c>
      <c r="N2914" s="14">
        <f t="shared" si="3"/>
        <v>4500</v>
      </c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  <c r="Z2914" s="9"/>
      <c r="AA2914" s="9"/>
      <c r="AB2914" s="9"/>
      <c r="AC2914" s="9"/>
    </row>
    <row r="2915" ht="15.75" customHeight="1">
      <c r="A2915" s="10">
        <v>2914.0</v>
      </c>
      <c r="B2915" s="10" t="s">
        <v>15</v>
      </c>
      <c r="C2915" s="10" t="str">
        <f>VLOOKUP($E2915,'Определяем вид'!$A$2:$B$16,2,0)</f>
        <v>Услуга</v>
      </c>
      <c r="D2915" s="10" t="s">
        <v>16</v>
      </c>
      <c r="E2915" s="10" t="s">
        <v>18</v>
      </c>
      <c r="F2915" s="11">
        <v>45757.0</v>
      </c>
      <c r="G2915" s="12">
        <f t="shared" si="1"/>
        <v>4</v>
      </c>
      <c r="H2915" s="10"/>
      <c r="I2915" s="10" t="str">
        <f>IFNA(VLOOKUP($H2915,'Промокоды'!$A$2:$B$115,2,0),"")</f>
        <v/>
      </c>
      <c r="J2915" s="10" t="str">
        <f>IFNA(VLOOKUP($I2915,'Промокоды'!$E$2:$F$8,2,0),"")</f>
        <v/>
      </c>
      <c r="K2915" s="10" t="str">
        <f>IFNA(VLOOKUP($H2915,'Промокоды'!$A$2:$C$115,3,0),"")</f>
        <v/>
      </c>
      <c r="L2915" s="13">
        <f t="shared" si="2"/>
        <v>0</v>
      </c>
      <c r="M2915" s="14">
        <v>3500.0</v>
      </c>
      <c r="N2915" s="14">
        <f t="shared" si="3"/>
        <v>3500</v>
      </c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  <c r="Z2915" s="9"/>
      <c r="AA2915" s="9"/>
      <c r="AB2915" s="9"/>
      <c r="AC2915" s="9"/>
    </row>
    <row r="2916" ht="15.75" customHeight="1">
      <c r="A2916" s="10">
        <v>2915.0</v>
      </c>
      <c r="B2916" s="10" t="s">
        <v>15</v>
      </c>
      <c r="C2916" s="10" t="str">
        <f>VLOOKUP($E2916,'Определяем вид'!$A$2:$B$16,2,0)</f>
        <v>Услуга</v>
      </c>
      <c r="D2916" s="10" t="s">
        <v>16</v>
      </c>
      <c r="E2916" s="10" t="s">
        <v>21</v>
      </c>
      <c r="F2916" s="11">
        <v>45757.0</v>
      </c>
      <c r="G2916" s="12">
        <f t="shared" si="1"/>
        <v>4</v>
      </c>
      <c r="H2916" s="10"/>
      <c r="I2916" s="10" t="str">
        <f>IFNA(VLOOKUP($H2916,'Промокоды'!$A$2:$B$115,2,0),"")</f>
        <v/>
      </c>
      <c r="J2916" s="10" t="str">
        <f>IFNA(VLOOKUP($I2916,'Промокоды'!$E$2:$F$8,2,0),"")</f>
        <v/>
      </c>
      <c r="K2916" s="10" t="str">
        <f>IFNA(VLOOKUP($H2916,'Промокоды'!$A$2:$C$115,3,0),"")</f>
        <v/>
      </c>
      <c r="L2916" s="13">
        <f t="shared" si="2"/>
        <v>0</v>
      </c>
      <c r="M2916" s="14">
        <v>5500.0</v>
      </c>
      <c r="N2916" s="14">
        <f t="shared" si="3"/>
        <v>5500</v>
      </c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  <c r="Z2916" s="9"/>
      <c r="AA2916" s="9"/>
      <c r="AB2916" s="9"/>
      <c r="AC2916" s="9"/>
    </row>
    <row r="2917" ht="15.75" customHeight="1">
      <c r="A2917" s="10">
        <v>2916.0</v>
      </c>
      <c r="B2917" s="10" t="s">
        <v>15</v>
      </c>
      <c r="C2917" s="10" t="str">
        <f>VLOOKUP($E2917,'Определяем вид'!$A$2:$B$16,2,0)</f>
        <v>Услуга</v>
      </c>
      <c r="D2917" s="10" t="s">
        <v>16</v>
      </c>
      <c r="E2917" s="10" t="s">
        <v>17</v>
      </c>
      <c r="F2917" s="11">
        <v>45757.0</v>
      </c>
      <c r="G2917" s="12">
        <f t="shared" si="1"/>
        <v>4</v>
      </c>
      <c r="H2917" s="10"/>
      <c r="I2917" s="10" t="str">
        <f>IFNA(VLOOKUP($H2917,'Промокоды'!$A$2:$B$115,2,0),"")</f>
        <v/>
      </c>
      <c r="J2917" s="10" t="str">
        <f>IFNA(VLOOKUP($I2917,'Промокоды'!$E$2:$F$8,2,0),"")</f>
        <v/>
      </c>
      <c r="K2917" s="10" t="str">
        <f>IFNA(VLOOKUP($H2917,'Промокоды'!$A$2:$C$115,3,0),"")</f>
        <v/>
      </c>
      <c r="L2917" s="13">
        <f t="shared" si="2"/>
        <v>0</v>
      </c>
      <c r="M2917" s="14">
        <v>4500.0</v>
      </c>
      <c r="N2917" s="14">
        <f t="shared" si="3"/>
        <v>4500</v>
      </c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  <c r="Z2917" s="9"/>
      <c r="AA2917" s="9"/>
      <c r="AB2917" s="9"/>
      <c r="AC2917" s="9"/>
    </row>
    <row r="2918" ht="15.75" customHeight="1">
      <c r="A2918" s="10">
        <v>2917.0</v>
      </c>
      <c r="B2918" s="10" t="s">
        <v>15</v>
      </c>
      <c r="C2918" s="10" t="str">
        <f>VLOOKUP($E2918,'Определяем вид'!$A$2:$B$16,2,0)</f>
        <v>Услуга</v>
      </c>
      <c r="D2918" s="10" t="s">
        <v>16</v>
      </c>
      <c r="E2918" s="10" t="s">
        <v>21</v>
      </c>
      <c r="F2918" s="11">
        <v>45757.0</v>
      </c>
      <c r="G2918" s="12">
        <f t="shared" si="1"/>
        <v>4</v>
      </c>
      <c r="H2918" s="10"/>
      <c r="I2918" s="10" t="str">
        <f>IFNA(VLOOKUP($H2918,'Промокоды'!$A$2:$B$115,2,0),"")</f>
        <v/>
      </c>
      <c r="J2918" s="10" t="str">
        <f>IFNA(VLOOKUP($I2918,'Промокоды'!$E$2:$F$8,2,0),"")</f>
        <v/>
      </c>
      <c r="K2918" s="10" t="str">
        <f>IFNA(VLOOKUP($H2918,'Промокоды'!$A$2:$C$115,3,0),"")</f>
        <v/>
      </c>
      <c r="L2918" s="13">
        <f t="shared" si="2"/>
        <v>0</v>
      </c>
      <c r="M2918" s="14">
        <v>5500.0</v>
      </c>
      <c r="N2918" s="14">
        <f t="shared" si="3"/>
        <v>5500</v>
      </c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  <c r="Z2918" s="9"/>
      <c r="AA2918" s="9"/>
      <c r="AB2918" s="9"/>
      <c r="AC2918" s="9"/>
    </row>
    <row r="2919" ht="15.75" customHeight="1">
      <c r="A2919" s="10">
        <v>2918.0</v>
      </c>
      <c r="B2919" s="10" t="s">
        <v>15</v>
      </c>
      <c r="C2919" s="10" t="str">
        <f>VLOOKUP($E2919,'Определяем вид'!$A$2:$B$16,2,0)</f>
        <v>Услуга</v>
      </c>
      <c r="D2919" s="10" t="s">
        <v>16</v>
      </c>
      <c r="E2919" s="10" t="s">
        <v>17</v>
      </c>
      <c r="F2919" s="11">
        <v>45757.0</v>
      </c>
      <c r="G2919" s="12">
        <f t="shared" si="1"/>
        <v>4</v>
      </c>
      <c r="H2919" s="10"/>
      <c r="I2919" s="10" t="str">
        <f>IFNA(VLOOKUP($H2919,'Промокоды'!$A$2:$B$115,2,0),"")</f>
        <v/>
      </c>
      <c r="J2919" s="10" t="str">
        <f>IFNA(VLOOKUP($I2919,'Промокоды'!$E$2:$F$8,2,0),"")</f>
        <v/>
      </c>
      <c r="K2919" s="10" t="str">
        <f>IFNA(VLOOKUP($H2919,'Промокоды'!$A$2:$C$115,3,0),"")</f>
        <v/>
      </c>
      <c r="L2919" s="13">
        <f t="shared" si="2"/>
        <v>0</v>
      </c>
      <c r="M2919" s="14">
        <v>4500.0</v>
      </c>
      <c r="N2919" s="14">
        <f t="shared" si="3"/>
        <v>4500</v>
      </c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  <c r="Z2919" s="9"/>
      <c r="AA2919" s="9"/>
      <c r="AB2919" s="9"/>
      <c r="AC2919" s="9"/>
    </row>
    <row r="2920" ht="15.75" customHeight="1">
      <c r="A2920" s="10">
        <v>2919.0</v>
      </c>
      <c r="B2920" s="10" t="s">
        <v>15</v>
      </c>
      <c r="C2920" s="10" t="str">
        <f>VLOOKUP($E2920,'Определяем вид'!$A$2:$B$16,2,0)</f>
        <v>Услуга</v>
      </c>
      <c r="D2920" s="10" t="s">
        <v>16</v>
      </c>
      <c r="E2920" s="10" t="s">
        <v>21</v>
      </c>
      <c r="F2920" s="11">
        <v>45757.0</v>
      </c>
      <c r="G2920" s="12">
        <f t="shared" si="1"/>
        <v>4</v>
      </c>
      <c r="H2920" s="10"/>
      <c r="I2920" s="10" t="str">
        <f>IFNA(VLOOKUP($H2920,'Промокоды'!$A$2:$B$115,2,0),"")</f>
        <v/>
      </c>
      <c r="J2920" s="10" t="str">
        <f>IFNA(VLOOKUP($I2920,'Промокоды'!$E$2:$F$8,2,0),"")</f>
        <v/>
      </c>
      <c r="K2920" s="10" t="str">
        <f>IFNA(VLOOKUP($H2920,'Промокоды'!$A$2:$C$115,3,0),"")</f>
        <v/>
      </c>
      <c r="L2920" s="13">
        <f t="shared" si="2"/>
        <v>0</v>
      </c>
      <c r="M2920" s="14">
        <v>5500.0</v>
      </c>
      <c r="N2920" s="14">
        <f t="shared" si="3"/>
        <v>5500</v>
      </c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  <c r="Z2920" s="9"/>
      <c r="AA2920" s="9"/>
      <c r="AB2920" s="9"/>
      <c r="AC2920" s="9"/>
    </row>
    <row r="2921" ht="15.75" customHeight="1">
      <c r="A2921" s="10">
        <v>2920.0</v>
      </c>
      <c r="B2921" s="10" t="s">
        <v>15</v>
      </c>
      <c r="C2921" s="10" t="str">
        <f>VLOOKUP($E2921,'Определяем вид'!$A$2:$B$16,2,0)</f>
        <v>Услуга</v>
      </c>
      <c r="D2921" s="10" t="s">
        <v>16</v>
      </c>
      <c r="E2921" s="10" t="s">
        <v>17</v>
      </c>
      <c r="F2921" s="11">
        <v>45757.0</v>
      </c>
      <c r="G2921" s="12">
        <f t="shared" si="1"/>
        <v>4</v>
      </c>
      <c r="H2921" s="10" t="s">
        <v>46</v>
      </c>
      <c r="I2921" s="10">
        <f>IFNA(VLOOKUP($H2921,'Промокоды'!$A$2:$B$115,2,0),"")</f>
        <v>1</v>
      </c>
      <c r="J2921" s="10" t="str">
        <f>IFNA(VLOOKUP($I2921,'Промокоды'!$E$2:$F$8,2,0),"")</f>
        <v>Обещаем скидки</v>
      </c>
      <c r="K2921" s="10">
        <f>IFNA(VLOOKUP($H2921,'Промокоды'!$A$2:$C$115,3,0),"")</f>
        <v>0.1</v>
      </c>
      <c r="L2921" s="13">
        <f t="shared" si="2"/>
        <v>450</v>
      </c>
      <c r="M2921" s="14">
        <v>4500.0</v>
      </c>
      <c r="N2921" s="14">
        <f t="shared" si="3"/>
        <v>4050</v>
      </c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  <c r="Z2921" s="9"/>
      <c r="AA2921" s="9"/>
      <c r="AB2921" s="9"/>
      <c r="AC2921" s="9"/>
    </row>
    <row r="2922" ht="15.75" customHeight="1">
      <c r="A2922" s="10">
        <v>2921.0</v>
      </c>
      <c r="B2922" s="10" t="s">
        <v>15</v>
      </c>
      <c r="C2922" s="10" t="str">
        <f>VLOOKUP($E2922,'Определяем вид'!$A$2:$B$16,2,0)</f>
        <v>Услуга</v>
      </c>
      <c r="D2922" s="10" t="s">
        <v>19</v>
      </c>
      <c r="E2922" s="10" t="s">
        <v>21</v>
      </c>
      <c r="F2922" s="11">
        <v>45757.0</v>
      </c>
      <c r="G2922" s="12">
        <f t="shared" si="1"/>
        <v>4</v>
      </c>
      <c r="H2922" s="10"/>
      <c r="I2922" s="10" t="str">
        <f>IFNA(VLOOKUP($H2922,'Промокоды'!$A$2:$B$115,2,0),"")</f>
        <v/>
      </c>
      <c r="J2922" s="10" t="str">
        <f>IFNA(VLOOKUP($I2922,'Промокоды'!$E$2:$F$8,2,0),"")</f>
        <v/>
      </c>
      <c r="K2922" s="10" t="str">
        <f>IFNA(VLOOKUP($H2922,'Промокоды'!$A$2:$C$115,3,0),"")</f>
        <v/>
      </c>
      <c r="L2922" s="13">
        <f t="shared" si="2"/>
        <v>0</v>
      </c>
      <c r="M2922" s="14">
        <v>5500.0</v>
      </c>
      <c r="N2922" s="14">
        <f t="shared" si="3"/>
        <v>5500</v>
      </c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  <c r="Z2922" s="9"/>
      <c r="AA2922" s="9"/>
      <c r="AB2922" s="9"/>
      <c r="AC2922" s="9"/>
    </row>
    <row r="2923" ht="15.75" customHeight="1">
      <c r="A2923" s="10">
        <v>2922.0</v>
      </c>
      <c r="B2923" s="10" t="s">
        <v>15</v>
      </c>
      <c r="C2923" s="10" t="str">
        <f>VLOOKUP($E2923,'Определяем вид'!$A$2:$B$16,2,0)</f>
        <v>Услуга</v>
      </c>
      <c r="D2923" s="10" t="s">
        <v>16</v>
      </c>
      <c r="E2923" s="10" t="s">
        <v>18</v>
      </c>
      <c r="F2923" s="11">
        <v>45757.0</v>
      </c>
      <c r="G2923" s="12">
        <f t="shared" si="1"/>
        <v>4</v>
      </c>
      <c r="H2923" s="10"/>
      <c r="I2923" s="10" t="str">
        <f>IFNA(VLOOKUP($H2923,'Промокоды'!$A$2:$B$115,2,0),"")</f>
        <v/>
      </c>
      <c r="J2923" s="10" t="str">
        <f>IFNA(VLOOKUP($I2923,'Промокоды'!$E$2:$F$8,2,0),"")</f>
        <v/>
      </c>
      <c r="K2923" s="10" t="str">
        <f>IFNA(VLOOKUP($H2923,'Промокоды'!$A$2:$C$115,3,0),"")</f>
        <v/>
      </c>
      <c r="L2923" s="13">
        <f t="shared" si="2"/>
        <v>0</v>
      </c>
      <c r="M2923" s="14">
        <v>3500.0</v>
      </c>
      <c r="N2923" s="14">
        <f t="shared" si="3"/>
        <v>3500</v>
      </c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  <c r="Z2923" s="9"/>
      <c r="AA2923" s="9"/>
      <c r="AB2923" s="9"/>
      <c r="AC2923" s="9"/>
    </row>
    <row r="2924" ht="15.75" customHeight="1">
      <c r="A2924" s="10">
        <v>2923.0</v>
      </c>
      <c r="B2924" s="10" t="s">
        <v>15</v>
      </c>
      <c r="C2924" s="10" t="str">
        <f>VLOOKUP($E2924,'Определяем вид'!$A$2:$B$16,2,0)</f>
        <v>Товар</v>
      </c>
      <c r="D2924" s="10" t="s">
        <v>16</v>
      </c>
      <c r="E2924" s="10" t="s">
        <v>20</v>
      </c>
      <c r="F2924" s="11">
        <v>45757.0</v>
      </c>
      <c r="G2924" s="12">
        <f t="shared" si="1"/>
        <v>4</v>
      </c>
      <c r="H2924" s="10"/>
      <c r="I2924" s="10" t="str">
        <f>IFNA(VLOOKUP($H2924,'Промокоды'!$A$2:$B$115,2,0),"")</f>
        <v/>
      </c>
      <c r="J2924" s="10" t="str">
        <f>IFNA(VLOOKUP($I2924,'Промокоды'!$E$2:$F$8,2,0),"")</f>
        <v/>
      </c>
      <c r="K2924" s="10" t="str">
        <f>IFNA(VLOOKUP($H2924,'Промокоды'!$A$2:$C$115,3,0),"")</f>
        <v/>
      </c>
      <c r="L2924" s="13">
        <f t="shared" si="2"/>
        <v>0</v>
      </c>
      <c r="M2924" s="14">
        <v>500.0</v>
      </c>
      <c r="N2924" s="14">
        <f t="shared" si="3"/>
        <v>500</v>
      </c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  <c r="Z2924" s="9"/>
      <c r="AA2924" s="9"/>
      <c r="AB2924" s="9"/>
      <c r="AC2924" s="9"/>
    </row>
    <row r="2925" ht="15.75" customHeight="1">
      <c r="A2925" s="10">
        <v>2924.0</v>
      </c>
      <c r="B2925" s="10" t="s">
        <v>15</v>
      </c>
      <c r="C2925" s="10" t="str">
        <f>VLOOKUP($E2925,'Определяем вид'!$A$2:$B$16,2,0)</f>
        <v>Услуга</v>
      </c>
      <c r="D2925" s="10" t="s">
        <v>19</v>
      </c>
      <c r="E2925" s="10" t="s">
        <v>21</v>
      </c>
      <c r="F2925" s="11">
        <v>45757.0</v>
      </c>
      <c r="G2925" s="12">
        <f t="shared" si="1"/>
        <v>4</v>
      </c>
      <c r="H2925" s="10"/>
      <c r="I2925" s="10" t="str">
        <f>IFNA(VLOOKUP($H2925,'Промокоды'!$A$2:$B$115,2,0),"")</f>
        <v/>
      </c>
      <c r="J2925" s="10" t="str">
        <f>IFNA(VLOOKUP($I2925,'Промокоды'!$E$2:$F$8,2,0),"")</f>
        <v/>
      </c>
      <c r="K2925" s="10" t="str">
        <f>IFNA(VLOOKUP($H2925,'Промокоды'!$A$2:$C$115,3,0),"")</f>
        <v/>
      </c>
      <c r="L2925" s="13">
        <f t="shared" si="2"/>
        <v>0</v>
      </c>
      <c r="M2925" s="14">
        <v>5500.0</v>
      </c>
      <c r="N2925" s="14">
        <f t="shared" si="3"/>
        <v>5500</v>
      </c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  <c r="Z2925" s="9"/>
      <c r="AA2925" s="9"/>
      <c r="AB2925" s="9"/>
      <c r="AC2925" s="9"/>
    </row>
    <row r="2926" ht="15.75" customHeight="1">
      <c r="A2926" s="10">
        <v>2925.0</v>
      </c>
      <c r="B2926" s="10" t="s">
        <v>15</v>
      </c>
      <c r="C2926" s="10" t="str">
        <f>VLOOKUP($E2926,'Определяем вид'!$A$2:$B$16,2,0)</f>
        <v>Услуга</v>
      </c>
      <c r="D2926" s="10" t="s">
        <v>16</v>
      </c>
      <c r="E2926" s="10" t="s">
        <v>21</v>
      </c>
      <c r="F2926" s="11">
        <v>45757.0</v>
      </c>
      <c r="G2926" s="12">
        <f t="shared" si="1"/>
        <v>4</v>
      </c>
      <c r="H2926" s="10"/>
      <c r="I2926" s="10" t="str">
        <f>IFNA(VLOOKUP($H2926,'Промокоды'!$A$2:$B$115,2,0),"")</f>
        <v/>
      </c>
      <c r="J2926" s="10" t="str">
        <f>IFNA(VLOOKUP($I2926,'Промокоды'!$E$2:$F$8,2,0),"")</f>
        <v/>
      </c>
      <c r="K2926" s="10" t="str">
        <f>IFNA(VLOOKUP($H2926,'Промокоды'!$A$2:$C$115,3,0),"")</f>
        <v/>
      </c>
      <c r="L2926" s="13">
        <f t="shared" si="2"/>
        <v>0</v>
      </c>
      <c r="M2926" s="14">
        <v>5500.0</v>
      </c>
      <c r="N2926" s="14">
        <f t="shared" si="3"/>
        <v>5500</v>
      </c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  <c r="Z2926" s="9"/>
      <c r="AA2926" s="9"/>
      <c r="AB2926" s="9"/>
      <c r="AC2926" s="9"/>
    </row>
    <row r="2927" ht="15.75" customHeight="1">
      <c r="A2927" s="10">
        <v>2926.0</v>
      </c>
      <c r="B2927" s="10" t="s">
        <v>15</v>
      </c>
      <c r="C2927" s="10" t="str">
        <f>VLOOKUP($E2927,'Определяем вид'!$A$2:$B$16,2,0)</f>
        <v>Услуга</v>
      </c>
      <c r="D2927" s="10" t="s">
        <v>19</v>
      </c>
      <c r="E2927" s="10" t="s">
        <v>21</v>
      </c>
      <c r="F2927" s="11">
        <v>45757.0</v>
      </c>
      <c r="G2927" s="12">
        <f t="shared" si="1"/>
        <v>4</v>
      </c>
      <c r="H2927" s="10"/>
      <c r="I2927" s="10" t="str">
        <f>IFNA(VLOOKUP($H2927,'Промокоды'!$A$2:$B$115,2,0),"")</f>
        <v/>
      </c>
      <c r="J2927" s="10" t="str">
        <f>IFNA(VLOOKUP($I2927,'Промокоды'!$E$2:$F$8,2,0),"")</f>
        <v/>
      </c>
      <c r="K2927" s="10" t="str">
        <f>IFNA(VLOOKUP($H2927,'Промокоды'!$A$2:$C$115,3,0),"")</f>
        <v/>
      </c>
      <c r="L2927" s="13">
        <f t="shared" si="2"/>
        <v>0</v>
      </c>
      <c r="M2927" s="14">
        <v>5500.0</v>
      </c>
      <c r="N2927" s="14">
        <f t="shared" si="3"/>
        <v>5500</v>
      </c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  <c r="Z2927" s="9"/>
      <c r="AA2927" s="9"/>
      <c r="AB2927" s="9"/>
      <c r="AC2927" s="9"/>
    </row>
    <row r="2928" ht="15.75" customHeight="1">
      <c r="A2928" s="10">
        <v>2927.0</v>
      </c>
      <c r="B2928" s="10" t="s">
        <v>15</v>
      </c>
      <c r="C2928" s="10" t="str">
        <f>VLOOKUP($E2928,'Определяем вид'!$A$2:$B$16,2,0)</f>
        <v>Услуга</v>
      </c>
      <c r="D2928" s="10" t="s">
        <v>19</v>
      </c>
      <c r="E2928" s="10" t="s">
        <v>18</v>
      </c>
      <c r="F2928" s="11">
        <v>45757.0</v>
      </c>
      <c r="G2928" s="12">
        <f t="shared" si="1"/>
        <v>4</v>
      </c>
      <c r="H2928" s="10"/>
      <c r="I2928" s="10" t="str">
        <f>IFNA(VLOOKUP($H2928,'Промокоды'!$A$2:$B$115,2,0),"")</f>
        <v/>
      </c>
      <c r="J2928" s="10" t="str">
        <f>IFNA(VLOOKUP($I2928,'Промокоды'!$E$2:$F$8,2,0),"")</f>
        <v/>
      </c>
      <c r="K2928" s="10" t="str">
        <f>IFNA(VLOOKUP($H2928,'Промокоды'!$A$2:$C$115,3,0),"")</f>
        <v/>
      </c>
      <c r="L2928" s="13">
        <f t="shared" si="2"/>
        <v>0</v>
      </c>
      <c r="M2928" s="14">
        <v>3500.0</v>
      </c>
      <c r="N2928" s="14">
        <f t="shared" si="3"/>
        <v>3500</v>
      </c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  <c r="Z2928" s="9"/>
      <c r="AA2928" s="9"/>
      <c r="AB2928" s="9"/>
      <c r="AC2928" s="9"/>
    </row>
    <row r="2929" ht="15.75" customHeight="1">
      <c r="A2929" s="10">
        <v>2928.0</v>
      </c>
      <c r="B2929" s="10" t="s">
        <v>15</v>
      </c>
      <c r="C2929" s="10" t="str">
        <f>VLOOKUP($E2929,'Определяем вид'!$A$2:$B$16,2,0)</f>
        <v>Услуга</v>
      </c>
      <c r="D2929" s="10" t="s">
        <v>16</v>
      </c>
      <c r="E2929" s="10" t="s">
        <v>21</v>
      </c>
      <c r="F2929" s="11">
        <v>45757.0</v>
      </c>
      <c r="G2929" s="12">
        <f t="shared" si="1"/>
        <v>4</v>
      </c>
      <c r="H2929" s="10"/>
      <c r="I2929" s="10" t="str">
        <f>IFNA(VLOOKUP($H2929,'Промокоды'!$A$2:$B$115,2,0),"")</f>
        <v/>
      </c>
      <c r="J2929" s="10" t="str">
        <f>IFNA(VLOOKUP($I2929,'Промокоды'!$E$2:$F$8,2,0),"")</f>
        <v/>
      </c>
      <c r="K2929" s="10" t="str">
        <f>IFNA(VLOOKUP($H2929,'Промокоды'!$A$2:$C$115,3,0),"")</f>
        <v/>
      </c>
      <c r="L2929" s="13">
        <f t="shared" si="2"/>
        <v>0</v>
      </c>
      <c r="M2929" s="14">
        <v>5500.0</v>
      </c>
      <c r="N2929" s="14">
        <f t="shared" si="3"/>
        <v>5500</v>
      </c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  <c r="Z2929" s="9"/>
      <c r="AA2929" s="9"/>
      <c r="AB2929" s="9"/>
      <c r="AC2929" s="9"/>
    </row>
    <row r="2930" ht="15.75" customHeight="1">
      <c r="A2930" s="10">
        <v>2929.0</v>
      </c>
      <c r="B2930" s="10" t="s">
        <v>15</v>
      </c>
      <c r="C2930" s="10" t="str">
        <f>VLOOKUP($E2930,'Определяем вид'!$A$2:$B$16,2,0)</f>
        <v>Услуга</v>
      </c>
      <c r="D2930" s="10" t="s">
        <v>16</v>
      </c>
      <c r="E2930" s="10" t="s">
        <v>17</v>
      </c>
      <c r="F2930" s="11">
        <v>45758.0</v>
      </c>
      <c r="G2930" s="12">
        <f t="shared" si="1"/>
        <v>4</v>
      </c>
      <c r="H2930" s="10"/>
      <c r="I2930" s="10" t="str">
        <f>IFNA(VLOOKUP($H2930,'Промокоды'!$A$2:$B$115,2,0),"")</f>
        <v/>
      </c>
      <c r="J2930" s="10" t="str">
        <f>IFNA(VLOOKUP($I2930,'Промокоды'!$E$2:$F$8,2,0),"")</f>
        <v/>
      </c>
      <c r="K2930" s="10" t="str">
        <f>IFNA(VLOOKUP($H2930,'Промокоды'!$A$2:$C$115,3,0),"")</f>
        <v/>
      </c>
      <c r="L2930" s="13">
        <f t="shared" si="2"/>
        <v>0</v>
      </c>
      <c r="M2930" s="14">
        <v>4500.0</v>
      </c>
      <c r="N2930" s="14">
        <f t="shared" si="3"/>
        <v>4500</v>
      </c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  <c r="Z2930" s="9"/>
      <c r="AA2930" s="9"/>
      <c r="AB2930" s="9"/>
      <c r="AC2930" s="9"/>
    </row>
    <row r="2931" ht="15.75" customHeight="1">
      <c r="A2931" s="10">
        <v>2930.0</v>
      </c>
      <c r="B2931" s="10" t="s">
        <v>15</v>
      </c>
      <c r="C2931" s="10" t="str">
        <f>VLOOKUP($E2931,'Определяем вид'!$A$2:$B$16,2,0)</f>
        <v>Услуга</v>
      </c>
      <c r="D2931" s="10" t="s">
        <v>19</v>
      </c>
      <c r="E2931" s="10" t="s">
        <v>21</v>
      </c>
      <c r="F2931" s="11">
        <v>45758.0</v>
      </c>
      <c r="G2931" s="12">
        <f t="shared" si="1"/>
        <v>4</v>
      </c>
      <c r="H2931" s="10"/>
      <c r="I2931" s="10" t="str">
        <f>IFNA(VLOOKUP($H2931,'Промокоды'!$A$2:$B$115,2,0),"")</f>
        <v/>
      </c>
      <c r="J2931" s="10" t="str">
        <f>IFNA(VLOOKUP($I2931,'Промокоды'!$E$2:$F$8,2,0),"")</f>
        <v/>
      </c>
      <c r="K2931" s="10" t="str">
        <f>IFNA(VLOOKUP($H2931,'Промокоды'!$A$2:$C$115,3,0),"")</f>
        <v/>
      </c>
      <c r="L2931" s="13">
        <f t="shared" si="2"/>
        <v>0</v>
      </c>
      <c r="M2931" s="14">
        <v>5500.0</v>
      </c>
      <c r="N2931" s="14">
        <f t="shared" si="3"/>
        <v>5500</v>
      </c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  <c r="Z2931" s="9"/>
      <c r="AA2931" s="9"/>
      <c r="AB2931" s="9"/>
      <c r="AC2931" s="9"/>
    </row>
    <row r="2932" ht="15.75" customHeight="1">
      <c r="A2932" s="10">
        <v>2931.0</v>
      </c>
      <c r="B2932" s="10" t="s">
        <v>15</v>
      </c>
      <c r="C2932" s="10" t="str">
        <f>VLOOKUP($E2932,'Определяем вид'!$A$2:$B$16,2,0)</f>
        <v>Услуга</v>
      </c>
      <c r="D2932" s="10" t="s">
        <v>16</v>
      </c>
      <c r="E2932" s="10" t="s">
        <v>21</v>
      </c>
      <c r="F2932" s="11">
        <v>45758.0</v>
      </c>
      <c r="G2932" s="12">
        <f t="shared" si="1"/>
        <v>4</v>
      </c>
      <c r="H2932" s="10" t="s">
        <v>47</v>
      </c>
      <c r="I2932" s="10">
        <f>IFNA(VLOOKUP($H2932,'Промокоды'!$A$2:$B$115,2,0),"")</f>
        <v>3</v>
      </c>
      <c r="J2932" s="10" t="str">
        <f>IFNA(VLOOKUP($I2932,'Промокоды'!$E$2:$F$8,2,0),"")</f>
        <v>Поисковые запросы в Яндексе</v>
      </c>
      <c r="K2932" s="10">
        <f>IFNA(VLOOKUP($H2932,'Промокоды'!$A$2:$C$115,3,0),"")</f>
        <v>0.05</v>
      </c>
      <c r="L2932" s="13">
        <f t="shared" si="2"/>
        <v>275</v>
      </c>
      <c r="M2932" s="14">
        <v>5500.0</v>
      </c>
      <c r="N2932" s="14">
        <f t="shared" si="3"/>
        <v>5225</v>
      </c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  <c r="Z2932" s="9"/>
      <c r="AA2932" s="9"/>
      <c r="AB2932" s="9"/>
      <c r="AC2932" s="9"/>
    </row>
    <row r="2933" ht="15.75" customHeight="1">
      <c r="A2933" s="10">
        <v>2932.0</v>
      </c>
      <c r="B2933" s="10" t="s">
        <v>25</v>
      </c>
      <c r="C2933" s="10" t="str">
        <f>VLOOKUP($E2933,'Определяем вид'!$A$2:$B$16,2,0)</f>
        <v>Товар</v>
      </c>
      <c r="D2933" s="10" t="s">
        <v>19</v>
      </c>
      <c r="E2933" s="10" t="s">
        <v>30</v>
      </c>
      <c r="F2933" s="11">
        <v>45758.0</v>
      </c>
      <c r="G2933" s="12">
        <f t="shared" si="1"/>
        <v>4</v>
      </c>
      <c r="H2933" s="10"/>
      <c r="I2933" s="10" t="str">
        <f>IFNA(VLOOKUP($H2933,'Промокоды'!$A$2:$B$115,2,0),"")</f>
        <v/>
      </c>
      <c r="J2933" s="10" t="str">
        <f>IFNA(VLOOKUP($I2933,'Промокоды'!$E$2:$F$8,2,0),"")</f>
        <v/>
      </c>
      <c r="K2933" s="10" t="str">
        <f>IFNA(VLOOKUP($H2933,'Промокоды'!$A$2:$C$115,3,0),"")</f>
        <v/>
      </c>
      <c r="L2933" s="13">
        <f t="shared" si="2"/>
        <v>0</v>
      </c>
      <c r="M2933" s="14">
        <v>300.0</v>
      </c>
      <c r="N2933" s="14">
        <f t="shared" si="3"/>
        <v>300</v>
      </c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  <c r="Z2933" s="9"/>
      <c r="AA2933" s="9"/>
      <c r="AB2933" s="9"/>
      <c r="AC2933" s="9"/>
    </row>
    <row r="2934" ht="15.75" customHeight="1">
      <c r="A2934" s="10">
        <v>2933.0</v>
      </c>
      <c r="B2934" s="10" t="s">
        <v>15</v>
      </c>
      <c r="C2934" s="10" t="str">
        <f>VLOOKUP($E2934,'Определяем вид'!$A$2:$B$16,2,0)</f>
        <v>Товар</v>
      </c>
      <c r="D2934" s="10" t="s">
        <v>16</v>
      </c>
      <c r="E2934" s="10" t="s">
        <v>23</v>
      </c>
      <c r="F2934" s="11">
        <v>45758.0</v>
      </c>
      <c r="G2934" s="12">
        <f t="shared" si="1"/>
        <v>4</v>
      </c>
      <c r="H2934" s="10" t="s">
        <v>48</v>
      </c>
      <c r="I2934" s="10">
        <f>IFNA(VLOOKUP($H2934,'Промокоды'!$A$2:$B$115,2,0),"")</f>
        <v>7</v>
      </c>
      <c r="J2934" s="10" t="str">
        <f>IFNA(VLOOKUP($I2934,'Промокоды'!$E$2:$F$8,2,0),"")</f>
        <v>Сторис в VK</v>
      </c>
      <c r="K2934" s="10">
        <f>IFNA(VLOOKUP($H2934,'Промокоды'!$A$2:$C$115,3,0),"")</f>
        <v>0.15</v>
      </c>
      <c r="L2934" s="13">
        <f t="shared" si="2"/>
        <v>150</v>
      </c>
      <c r="M2934" s="14">
        <v>1000.0</v>
      </c>
      <c r="N2934" s="14">
        <f t="shared" si="3"/>
        <v>850</v>
      </c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  <c r="Z2934" s="9"/>
      <c r="AA2934" s="9"/>
      <c r="AB2934" s="9"/>
      <c r="AC2934" s="9"/>
    </row>
    <row r="2935" ht="15.75" customHeight="1">
      <c r="A2935" s="10">
        <v>2934.0</v>
      </c>
      <c r="B2935" s="10" t="s">
        <v>15</v>
      </c>
      <c r="C2935" s="10" t="str">
        <f>VLOOKUP($E2935,'Определяем вид'!$A$2:$B$16,2,0)</f>
        <v>Услуга</v>
      </c>
      <c r="D2935" s="10" t="s">
        <v>16</v>
      </c>
      <c r="E2935" s="10" t="s">
        <v>18</v>
      </c>
      <c r="F2935" s="11">
        <v>45758.0</v>
      </c>
      <c r="G2935" s="12">
        <f t="shared" si="1"/>
        <v>4</v>
      </c>
      <c r="H2935" s="10"/>
      <c r="I2935" s="10" t="str">
        <f>IFNA(VLOOKUP($H2935,'Промокоды'!$A$2:$B$115,2,0),"")</f>
        <v/>
      </c>
      <c r="J2935" s="10" t="str">
        <f>IFNA(VLOOKUP($I2935,'Промокоды'!$E$2:$F$8,2,0),"")</f>
        <v/>
      </c>
      <c r="K2935" s="10" t="str">
        <f>IFNA(VLOOKUP($H2935,'Промокоды'!$A$2:$C$115,3,0),"")</f>
        <v/>
      </c>
      <c r="L2935" s="13">
        <f t="shared" si="2"/>
        <v>0</v>
      </c>
      <c r="M2935" s="14">
        <v>3500.0</v>
      </c>
      <c r="N2935" s="14">
        <f t="shared" si="3"/>
        <v>3500</v>
      </c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  <c r="Z2935" s="9"/>
      <c r="AA2935" s="9"/>
      <c r="AB2935" s="9"/>
      <c r="AC2935" s="9"/>
    </row>
    <row r="2936" ht="15.75" customHeight="1">
      <c r="A2936" s="10">
        <v>2935.0</v>
      </c>
      <c r="B2936" s="10" t="s">
        <v>15</v>
      </c>
      <c r="C2936" s="10" t="str">
        <f>VLOOKUP($E2936,'Определяем вид'!$A$2:$B$16,2,0)</f>
        <v>Услуга</v>
      </c>
      <c r="D2936" s="10" t="s">
        <v>16</v>
      </c>
      <c r="E2936" s="10" t="s">
        <v>21</v>
      </c>
      <c r="F2936" s="11">
        <v>45758.0</v>
      </c>
      <c r="G2936" s="12">
        <f t="shared" si="1"/>
        <v>4</v>
      </c>
      <c r="H2936" s="10"/>
      <c r="I2936" s="10" t="str">
        <f>IFNA(VLOOKUP($H2936,'Промокоды'!$A$2:$B$115,2,0),"")</f>
        <v/>
      </c>
      <c r="J2936" s="10" t="str">
        <f>IFNA(VLOOKUP($I2936,'Промокоды'!$E$2:$F$8,2,0),"")</f>
        <v/>
      </c>
      <c r="K2936" s="10" t="str">
        <f>IFNA(VLOOKUP($H2936,'Промокоды'!$A$2:$C$115,3,0),"")</f>
        <v/>
      </c>
      <c r="L2936" s="13">
        <f t="shared" si="2"/>
        <v>0</v>
      </c>
      <c r="M2936" s="14">
        <v>5500.0</v>
      </c>
      <c r="N2936" s="14">
        <f t="shared" si="3"/>
        <v>5500</v>
      </c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  <c r="Z2936" s="9"/>
      <c r="AA2936" s="9"/>
      <c r="AB2936" s="9"/>
      <c r="AC2936" s="9"/>
    </row>
    <row r="2937" ht="15.75" customHeight="1">
      <c r="A2937" s="10">
        <v>2936.0</v>
      </c>
      <c r="B2937" s="10" t="s">
        <v>15</v>
      </c>
      <c r="C2937" s="10" t="str">
        <f>VLOOKUP($E2937,'Определяем вид'!$A$2:$B$16,2,0)</f>
        <v>Товар</v>
      </c>
      <c r="D2937" s="10" t="s">
        <v>19</v>
      </c>
      <c r="E2937" s="10" t="s">
        <v>20</v>
      </c>
      <c r="F2937" s="11">
        <v>45758.0</v>
      </c>
      <c r="G2937" s="12">
        <f t="shared" si="1"/>
        <v>4</v>
      </c>
      <c r="H2937" s="10"/>
      <c r="I2937" s="10" t="str">
        <f>IFNA(VLOOKUP($H2937,'Промокоды'!$A$2:$B$115,2,0),"")</f>
        <v/>
      </c>
      <c r="J2937" s="10" t="str">
        <f>IFNA(VLOOKUP($I2937,'Промокоды'!$E$2:$F$8,2,0),"")</f>
        <v/>
      </c>
      <c r="K2937" s="10" t="str">
        <f>IFNA(VLOOKUP($H2937,'Промокоды'!$A$2:$C$115,3,0),"")</f>
        <v/>
      </c>
      <c r="L2937" s="13">
        <f t="shared" si="2"/>
        <v>0</v>
      </c>
      <c r="M2937" s="14">
        <v>500.0</v>
      </c>
      <c r="N2937" s="14">
        <f t="shared" si="3"/>
        <v>500</v>
      </c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  <c r="Z2937" s="9"/>
      <c r="AA2937" s="9"/>
      <c r="AB2937" s="9"/>
      <c r="AC2937" s="9"/>
    </row>
    <row r="2938" ht="15.75" customHeight="1">
      <c r="A2938" s="10">
        <v>2937.0</v>
      </c>
      <c r="B2938" s="10" t="s">
        <v>15</v>
      </c>
      <c r="C2938" s="10" t="str">
        <f>VLOOKUP($E2938,'Определяем вид'!$A$2:$B$16,2,0)</f>
        <v>Услуга</v>
      </c>
      <c r="D2938" s="10" t="s">
        <v>19</v>
      </c>
      <c r="E2938" s="10" t="s">
        <v>17</v>
      </c>
      <c r="F2938" s="11">
        <v>45758.0</v>
      </c>
      <c r="G2938" s="12">
        <f t="shared" si="1"/>
        <v>4</v>
      </c>
      <c r="H2938" s="10"/>
      <c r="I2938" s="10" t="str">
        <f>IFNA(VLOOKUP($H2938,'Промокоды'!$A$2:$B$115,2,0),"")</f>
        <v/>
      </c>
      <c r="J2938" s="10" t="str">
        <f>IFNA(VLOOKUP($I2938,'Промокоды'!$E$2:$F$8,2,0),"")</f>
        <v/>
      </c>
      <c r="K2938" s="10" t="str">
        <f>IFNA(VLOOKUP($H2938,'Промокоды'!$A$2:$C$115,3,0),"")</f>
        <v/>
      </c>
      <c r="L2938" s="13">
        <f t="shared" si="2"/>
        <v>0</v>
      </c>
      <c r="M2938" s="14">
        <v>4500.0</v>
      </c>
      <c r="N2938" s="14">
        <f t="shared" si="3"/>
        <v>4500</v>
      </c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  <c r="Z2938" s="9"/>
      <c r="AA2938" s="9"/>
      <c r="AB2938" s="9"/>
      <c r="AC2938" s="9"/>
    </row>
    <row r="2939" ht="15.75" customHeight="1">
      <c r="A2939" s="10">
        <v>2938.0</v>
      </c>
      <c r="B2939" s="10" t="s">
        <v>25</v>
      </c>
      <c r="C2939" s="10" t="str">
        <f>VLOOKUP($E2939,'Определяем вид'!$A$2:$B$16,2,0)</f>
        <v>Товар</v>
      </c>
      <c r="D2939" s="10" t="s">
        <v>16</v>
      </c>
      <c r="E2939" s="10" t="s">
        <v>33</v>
      </c>
      <c r="F2939" s="11">
        <v>45758.0</v>
      </c>
      <c r="G2939" s="12">
        <f t="shared" si="1"/>
        <v>4</v>
      </c>
      <c r="H2939" s="10"/>
      <c r="I2939" s="10" t="str">
        <f>IFNA(VLOOKUP($H2939,'Промокоды'!$A$2:$B$115,2,0),"")</f>
        <v/>
      </c>
      <c r="J2939" s="10" t="str">
        <f>IFNA(VLOOKUP($I2939,'Промокоды'!$E$2:$F$8,2,0),"")</f>
        <v/>
      </c>
      <c r="K2939" s="10" t="str">
        <f>IFNA(VLOOKUP($H2939,'Промокоды'!$A$2:$C$115,3,0),"")</f>
        <v/>
      </c>
      <c r="L2939" s="13">
        <f t="shared" si="2"/>
        <v>0</v>
      </c>
      <c r="M2939" s="14">
        <v>1000.0</v>
      </c>
      <c r="N2939" s="14">
        <f t="shared" si="3"/>
        <v>1000</v>
      </c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  <c r="Z2939" s="9"/>
      <c r="AA2939" s="9"/>
      <c r="AB2939" s="9"/>
      <c r="AC2939" s="9"/>
    </row>
    <row r="2940" ht="15.75" customHeight="1">
      <c r="A2940" s="10">
        <v>2939.0</v>
      </c>
      <c r="B2940" s="10" t="s">
        <v>15</v>
      </c>
      <c r="C2940" s="10" t="str">
        <f>VLOOKUP($E2940,'Определяем вид'!$A$2:$B$16,2,0)</f>
        <v>Услуга</v>
      </c>
      <c r="D2940" s="10" t="s">
        <v>16</v>
      </c>
      <c r="E2940" s="10" t="s">
        <v>18</v>
      </c>
      <c r="F2940" s="11">
        <v>45758.0</v>
      </c>
      <c r="G2940" s="12">
        <f t="shared" si="1"/>
        <v>4</v>
      </c>
      <c r="H2940" s="10"/>
      <c r="I2940" s="10" t="str">
        <f>IFNA(VLOOKUP($H2940,'Промокоды'!$A$2:$B$115,2,0),"")</f>
        <v/>
      </c>
      <c r="J2940" s="10" t="str">
        <f>IFNA(VLOOKUP($I2940,'Промокоды'!$E$2:$F$8,2,0),"")</f>
        <v/>
      </c>
      <c r="K2940" s="10" t="str">
        <f>IFNA(VLOOKUP($H2940,'Промокоды'!$A$2:$C$115,3,0),"")</f>
        <v/>
      </c>
      <c r="L2940" s="13">
        <f t="shared" si="2"/>
        <v>0</v>
      </c>
      <c r="M2940" s="14">
        <v>3500.0</v>
      </c>
      <c r="N2940" s="14">
        <f t="shared" si="3"/>
        <v>3500</v>
      </c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  <c r="Z2940" s="9"/>
      <c r="AA2940" s="9"/>
      <c r="AB2940" s="9"/>
      <c r="AC2940" s="9"/>
    </row>
    <row r="2941" ht="15.75" customHeight="1">
      <c r="A2941" s="10">
        <v>2940.0</v>
      </c>
      <c r="B2941" s="10" t="s">
        <v>15</v>
      </c>
      <c r="C2941" s="10" t="str">
        <f>VLOOKUP($E2941,'Определяем вид'!$A$2:$B$16,2,0)</f>
        <v>Услуга</v>
      </c>
      <c r="D2941" s="10" t="s">
        <v>19</v>
      </c>
      <c r="E2941" s="10" t="s">
        <v>17</v>
      </c>
      <c r="F2941" s="11">
        <v>45758.0</v>
      </c>
      <c r="G2941" s="12">
        <f t="shared" si="1"/>
        <v>4</v>
      </c>
      <c r="H2941" s="10"/>
      <c r="I2941" s="10" t="str">
        <f>IFNA(VLOOKUP($H2941,'Промокоды'!$A$2:$B$115,2,0),"")</f>
        <v/>
      </c>
      <c r="J2941" s="10" t="str">
        <f>IFNA(VLOOKUP($I2941,'Промокоды'!$E$2:$F$8,2,0),"")</f>
        <v/>
      </c>
      <c r="K2941" s="10" t="str">
        <f>IFNA(VLOOKUP($H2941,'Промокоды'!$A$2:$C$115,3,0),"")</f>
        <v/>
      </c>
      <c r="L2941" s="13">
        <f t="shared" si="2"/>
        <v>0</v>
      </c>
      <c r="M2941" s="14">
        <v>4500.0</v>
      </c>
      <c r="N2941" s="14">
        <f t="shared" si="3"/>
        <v>4500</v>
      </c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  <c r="Z2941" s="9"/>
      <c r="AA2941" s="9"/>
      <c r="AB2941" s="9"/>
      <c r="AC2941" s="9"/>
    </row>
    <row r="2942" ht="15.75" customHeight="1">
      <c r="A2942" s="10">
        <v>2941.0</v>
      </c>
      <c r="B2942" s="10" t="s">
        <v>15</v>
      </c>
      <c r="C2942" s="10" t="str">
        <f>VLOOKUP($E2942,'Определяем вид'!$A$2:$B$16,2,0)</f>
        <v>Услуга</v>
      </c>
      <c r="D2942" s="10" t="s">
        <v>16</v>
      </c>
      <c r="E2942" s="10" t="s">
        <v>21</v>
      </c>
      <c r="F2942" s="11">
        <v>45758.0</v>
      </c>
      <c r="G2942" s="12">
        <f t="shared" si="1"/>
        <v>4</v>
      </c>
      <c r="H2942" s="10"/>
      <c r="I2942" s="10" t="str">
        <f>IFNA(VLOOKUP($H2942,'Промокоды'!$A$2:$B$115,2,0),"")</f>
        <v/>
      </c>
      <c r="J2942" s="10" t="str">
        <f>IFNA(VLOOKUP($I2942,'Промокоды'!$E$2:$F$8,2,0),"")</f>
        <v/>
      </c>
      <c r="K2942" s="10" t="str">
        <f>IFNA(VLOOKUP($H2942,'Промокоды'!$A$2:$C$115,3,0),"")</f>
        <v/>
      </c>
      <c r="L2942" s="13">
        <f t="shared" si="2"/>
        <v>0</v>
      </c>
      <c r="M2942" s="14">
        <v>5500.0</v>
      </c>
      <c r="N2942" s="14">
        <f t="shared" si="3"/>
        <v>5500</v>
      </c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  <c r="Z2942" s="9"/>
      <c r="AA2942" s="9"/>
      <c r="AB2942" s="9"/>
      <c r="AC2942" s="9"/>
    </row>
    <row r="2943" ht="15.75" customHeight="1">
      <c r="A2943" s="10">
        <v>2942.0</v>
      </c>
      <c r="B2943" s="10" t="s">
        <v>15</v>
      </c>
      <c r="C2943" s="10" t="str">
        <f>VLOOKUP($E2943,'Определяем вид'!$A$2:$B$16,2,0)</f>
        <v>Услуга</v>
      </c>
      <c r="D2943" s="10" t="s">
        <v>16</v>
      </c>
      <c r="E2943" s="10" t="s">
        <v>18</v>
      </c>
      <c r="F2943" s="11">
        <v>45758.0</v>
      </c>
      <c r="G2943" s="12">
        <f t="shared" si="1"/>
        <v>4</v>
      </c>
      <c r="H2943" s="10"/>
      <c r="I2943" s="10" t="str">
        <f>IFNA(VLOOKUP($H2943,'Промокоды'!$A$2:$B$115,2,0),"")</f>
        <v/>
      </c>
      <c r="J2943" s="10" t="str">
        <f>IFNA(VLOOKUP($I2943,'Промокоды'!$E$2:$F$8,2,0),"")</f>
        <v/>
      </c>
      <c r="K2943" s="10" t="str">
        <f>IFNA(VLOOKUP($H2943,'Промокоды'!$A$2:$C$115,3,0),"")</f>
        <v/>
      </c>
      <c r="L2943" s="13">
        <f t="shared" si="2"/>
        <v>0</v>
      </c>
      <c r="M2943" s="14">
        <v>3500.0</v>
      </c>
      <c r="N2943" s="14">
        <f t="shared" si="3"/>
        <v>3500</v>
      </c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  <c r="Z2943" s="9"/>
      <c r="AA2943" s="9"/>
      <c r="AB2943" s="9"/>
      <c r="AC2943" s="9"/>
    </row>
    <row r="2944" ht="15.75" customHeight="1">
      <c r="A2944" s="10">
        <v>2943.0</v>
      </c>
      <c r="B2944" s="10" t="s">
        <v>15</v>
      </c>
      <c r="C2944" s="10" t="str">
        <f>VLOOKUP($E2944,'Определяем вид'!$A$2:$B$16,2,0)</f>
        <v>Товар</v>
      </c>
      <c r="D2944" s="10" t="s">
        <v>16</v>
      </c>
      <c r="E2944" s="10" t="s">
        <v>23</v>
      </c>
      <c r="F2944" s="11">
        <v>45758.0</v>
      </c>
      <c r="G2944" s="12">
        <f t="shared" si="1"/>
        <v>4</v>
      </c>
      <c r="H2944" s="10"/>
      <c r="I2944" s="10" t="str">
        <f>IFNA(VLOOKUP($H2944,'Промокоды'!$A$2:$B$115,2,0),"")</f>
        <v/>
      </c>
      <c r="J2944" s="10" t="str">
        <f>IFNA(VLOOKUP($I2944,'Промокоды'!$E$2:$F$8,2,0),"")</f>
        <v/>
      </c>
      <c r="K2944" s="10" t="str">
        <f>IFNA(VLOOKUP($H2944,'Промокоды'!$A$2:$C$115,3,0),"")</f>
        <v/>
      </c>
      <c r="L2944" s="13">
        <f t="shared" si="2"/>
        <v>0</v>
      </c>
      <c r="M2944" s="14">
        <v>1000.0</v>
      </c>
      <c r="N2944" s="14">
        <f t="shared" si="3"/>
        <v>1000</v>
      </c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  <c r="Z2944" s="9"/>
      <c r="AA2944" s="9"/>
      <c r="AB2944" s="9"/>
      <c r="AC2944" s="9"/>
    </row>
    <row r="2945" ht="15.75" customHeight="1">
      <c r="A2945" s="10">
        <v>2944.0</v>
      </c>
      <c r="B2945" s="10" t="s">
        <v>15</v>
      </c>
      <c r="C2945" s="10" t="str">
        <f>VLOOKUP($E2945,'Определяем вид'!$A$2:$B$16,2,0)</f>
        <v>Услуга</v>
      </c>
      <c r="D2945" s="10" t="s">
        <v>19</v>
      </c>
      <c r="E2945" s="10" t="s">
        <v>21</v>
      </c>
      <c r="F2945" s="11">
        <v>45758.0</v>
      </c>
      <c r="G2945" s="12">
        <f t="shared" si="1"/>
        <v>4</v>
      </c>
      <c r="H2945" s="10"/>
      <c r="I2945" s="10" t="str">
        <f>IFNA(VLOOKUP($H2945,'Промокоды'!$A$2:$B$115,2,0),"")</f>
        <v/>
      </c>
      <c r="J2945" s="10" t="str">
        <f>IFNA(VLOOKUP($I2945,'Промокоды'!$E$2:$F$8,2,0),"")</f>
        <v/>
      </c>
      <c r="K2945" s="10" t="str">
        <f>IFNA(VLOOKUP($H2945,'Промокоды'!$A$2:$C$115,3,0),"")</f>
        <v/>
      </c>
      <c r="L2945" s="13">
        <f t="shared" si="2"/>
        <v>0</v>
      </c>
      <c r="M2945" s="14">
        <v>5500.0</v>
      </c>
      <c r="N2945" s="14">
        <f t="shared" si="3"/>
        <v>5500</v>
      </c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  <c r="Z2945" s="9"/>
      <c r="AA2945" s="9"/>
      <c r="AB2945" s="9"/>
      <c r="AC2945" s="9"/>
    </row>
    <row r="2946" ht="15.75" customHeight="1">
      <c r="A2946" s="10">
        <v>2945.0</v>
      </c>
      <c r="B2946" s="10" t="s">
        <v>15</v>
      </c>
      <c r="C2946" s="10" t="str">
        <f>VLOOKUP($E2946,'Определяем вид'!$A$2:$B$16,2,0)</f>
        <v>Товар</v>
      </c>
      <c r="D2946" s="10" t="s">
        <v>16</v>
      </c>
      <c r="E2946" s="10" t="s">
        <v>20</v>
      </c>
      <c r="F2946" s="11">
        <v>45758.0</v>
      </c>
      <c r="G2946" s="12">
        <f t="shared" si="1"/>
        <v>4</v>
      </c>
      <c r="H2946" s="10"/>
      <c r="I2946" s="10" t="str">
        <f>IFNA(VLOOKUP($H2946,'Промокоды'!$A$2:$B$115,2,0),"")</f>
        <v/>
      </c>
      <c r="J2946" s="10" t="str">
        <f>IFNA(VLOOKUP($I2946,'Промокоды'!$E$2:$F$8,2,0),"")</f>
        <v/>
      </c>
      <c r="K2946" s="10" t="str">
        <f>IFNA(VLOOKUP($H2946,'Промокоды'!$A$2:$C$115,3,0),"")</f>
        <v/>
      </c>
      <c r="L2946" s="13">
        <f t="shared" si="2"/>
        <v>0</v>
      </c>
      <c r="M2946" s="14">
        <v>500.0</v>
      </c>
      <c r="N2946" s="14">
        <f t="shared" si="3"/>
        <v>500</v>
      </c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  <c r="Z2946" s="9"/>
      <c r="AA2946" s="9"/>
      <c r="AB2946" s="9"/>
      <c r="AC2946" s="9"/>
    </row>
    <row r="2947" ht="15.75" customHeight="1">
      <c r="A2947" s="10">
        <v>2946.0</v>
      </c>
      <c r="B2947" s="10" t="s">
        <v>15</v>
      </c>
      <c r="C2947" s="10" t="str">
        <f>VLOOKUP($E2947,'Определяем вид'!$A$2:$B$16,2,0)</f>
        <v>Услуга</v>
      </c>
      <c r="D2947" s="10" t="s">
        <v>16</v>
      </c>
      <c r="E2947" s="10" t="s">
        <v>18</v>
      </c>
      <c r="F2947" s="11">
        <v>45758.0</v>
      </c>
      <c r="G2947" s="12">
        <f t="shared" si="1"/>
        <v>4</v>
      </c>
      <c r="H2947" s="10"/>
      <c r="I2947" s="10" t="str">
        <f>IFNA(VLOOKUP($H2947,'Промокоды'!$A$2:$B$115,2,0),"")</f>
        <v/>
      </c>
      <c r="J2947" s="10" t="str">
        <f>IFNA(VLOOKUP($I2947,'Промокоды'!$E$2:$F$8,2,0),"")</f>
        <v/>
      </c>
      <c r="K2947" s="10" t="str">
        <f>IFNA(VLOOKUP($H2947,'Промокоды'!$A$2:$C$115,3,0),"")</f>
        <v/>
      </c>
      <c r="L2947" s="13">
        <f t="shared" si="2"/>
        <v>0</v>
      </c>
      <c r="M2947" s="14">
        <v>3500.0</v>
      </c>
      <c r="N2947" s="14">
        <f t="shared" si="3"/>
        <v>3500</v>
      </c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  <c r="Z2947" s="9"/>
      <c r="AA2947" s="9"/>
      <c r="AB2947" s="9"/>
      <c r="AC2947" s="9"/>
    </row>
    <row r="2948" ht="15.75" customHeight="1">
      <c r="A2948" s="10">
        <v>2947.0</v>
      </c>
      <c r="B2948" s="10" t="s">
        <v>15</v>
      </c>
      <c r="C2948" s="10" t="str">
        <f>VLOOKUP($E2948,'Определяем вид'!$A$2:$B$16,2,0)</f>
        <v>Услуга</v>
      </c>
      <c r="D2948" s="10" t="s">
        <v>16</v>
      </c>
      <c r="E2948" s="10" t="s">
        <v>21</v>
      </c>
      <c r="F2948" s="11">
        <v>45758.0</v>
      </c>
      <c r="G2948" s="12">
        <f t="shared" si="1"/>
        <v>4</v>
      </c>
      <c r="H2948" s="10"/>
      <c r="I2948" s="10" t="str">
        <f>IFNA(VLOOKUP($H2948,'Промокоды'!$A$2:$B$115,2,0),"")</f>
        <v/>
      </c>
      <c r="J2948" s="10" t="str">
        <f>IFNA(VLOOKUP($I2948,'Промокоды'!$E$2:$F$8,2,0),"")</f>
        <v/>
      </c>
      <c r="K2948" s="10" t="str">
        <f>IFNA(VLOOKUP($H2948,'Промокоды'!$A$2:$C$115,3,0),"")</f>
        <v/>
      </c>
      <c r="L2948" s="13">
        <f t="shared" si="2"/>
        <v>0</v>
      </c>
      <c r="M2948" s="14">
        <v>5500.0</v>
      </c>
      <c r="N2948" s="14">
        <f t="shared" si="3"/>
        <v>5500</v>
      </c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  <c r="Z2948" s="9"/>
      <c r="AA2948" s="9"/>
      <c r="AB2948" s="9"/>
      <c r="AC2948" s="9"/>
    </row>
    <row r="2949" ht="15.75" customHeight="1">
      <c r="A2949" s="10">
        <v>2948.0</v>
      </c>
      <c r="B2949" s="10" t="s">
        <v>15</v>
      </c>
      <c r="C2949" s="10" t="str">
        <f>VLOOKUP($E2949,'Определяем вид'!$A$2:$B$16,2,0)</f>
        <v>Услуга</v>
      </c>
      <c r="D2949" s="10" t="s">
        <v>19</v>
      </c>
      <c r="E2949" s="10" t="s">
        <v>18</v>
      </c>
      <c r="F2949" s="11">
        <v>45758.0</v>
      </c>
      <c r="G2949" s="12">
        <f t="shared" si="1"/>
        <v>4</v>
      </c>
      <c r="H2949" s="10"/>
      <c r="I2949" s="10" t="str">
        <f>IFNA(VLOOKUP($H2949,'Промокоды'!$A$2:$B$115,2,0),"")</f>
        <v/>
      </c>
      <c r="J2949" s="10" t="str">
        <f>IFNA(VLOOKUP($I2949,'Промокоды'!$E$2:$F$8,2,0),"")</f>
        <v/>
      </c>
      <c r="K2949" s="10" t="str">
        <f>IFNA(VLOOKUP($H2949,'Промокоды'!$A$2:$C$115,3,0),"")</f>
        <v/>
      </c>
      <c r="L2949" s="13">
        <f t="shared" si="2"/>
        <v>0</v>
      </c>
      <c r="M2949" s="14">
        <v>3500.0</v>
      </c>
      <c r="N2949" s="14">
        <f t="shared" si="3"/>
        <v>3500</v>
      </c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  <c r="Z2949" s="9"/>
      <c r="AA2949" s="9"/>
      <c r="AB2949" s="9"/>
      <c r="AC2949" s="9"/>
    </row>
    <row r="2950" ht="15.75" customHeight="1">
      <c r="A2950" s="10">
        <v>2949.0</v>
      </c>
      <c r="B2950" s="10" t="s">
        <v>15</v>
      </c>
      <c r="C2950" s="10" t="str">
        <f>VLOOKUP($E2950,'Определяем вид'!$A$2:$B$16,2,0)</f>
        <v>Услуга</v>
      </c>
      <c r="D2950" s="10" t="s">
        <v>16</v>
      </c>
      <c r="E2950" s="10" t="s">
        <v>17</v>
      </c>
      <c r="F2950" s="11">
        <v>45758.0</v>
      </c>
      <c r="G2950" s="12">
        <f t="shared" si="1"/>
        <v>4</v>
      </c>
      <c r="H2950" s="10"/>
      <c r="I2950" s="10" t="str">
        <f>IFNA(VLOOKUP($H2950,'Промокоды'!$A$2:$B$115,2,0),"")</f>
        <v/>
      </c>
      <c r="J2950" s="10" t="str">
        <f>IFNA(VLOOKUP($I2950,'Промокоды'!$E$2:$F$8,2,0),"")</f>
        <v/>
      </c>
      <c r="K2950" s="10" t="str">
        <f>IFNA(VLOOKUP($H2950,'Промокоды'!$A$2:$C$115,3,0),"")</f>
        <v/>
      </c>
      <c r="L2950" s="13">
        <f t="shared" si="2"/>
        <v>0</v>
      </c>
      <c r="M2950" s="14">
        <v>4500.0</v>
      </c>
      <c r="N2950" s="14">
        <f t="shared" si="3"/>
        <v>4500</v>
      </c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  <c r="Z2950" s="9"/>
      <c r="AA2950" s="9"/>
      <c r="AB2950" s="9"/>
      <c r="AC2950" s="9"/>
    </row>
    <row r="2951" ht="15.75" customHeight="1">
      <c r="A2951" s="10">
        <v>2950.0</v>
      </c>
      <c r="B2951" s="10" t="s">
        <v>15</v>
      </c>
      <c r="C2951" s="10" t="str">
        <f>VLOOKUP($E2951,'Определяем вид'!$A$2:$B$16,2,0)</f>
        <v>Услуга</v>
      </c>
      <c r="D2951" s="10" t="s">
        <v>16</v>
      </c>
      <c r="E2951" s="10" t="s">
        <v>17</v>
      </c>
      <c r="F2951" s="11">
        <v>45758.0</v>
      </c>
      <c r="G2951" s="12">
        <f t="shared" si="1"/>
        <v>4</v>
      </c>
      <c r="H2951" s="10"/>
      <c r="I2951" s="10" t="str">
        <f>IFNA(VLOOKUP($H2951,'Промокоды'!$A$2:$B$115,2,0),"")</f>
        <v/>
      </c>
      <c r="J2951" s="10" t="str">
        <f>IFNA(VLOOKUP($I2951,'Промокоды'!$E$2:$F$8,2,0),"")</f>
        <v/>
      </c>
      <c r="K2951" s="10" t="str">
        <f>IFNA(VLOOKUP($H2951,'Промокоды'!$A$2:$C$115,3,0),"")</f>
        <v/>
      </c>
      <c r="L2951" s="13">
        <f t="shared" si="2"/>
        <v>0</v>
      </c>
      <c r="M2951" s="14">
        <v>4500.0</v>
      </c>
      <c r="N2951" s="14">
        <f t="shared" si="3"/>
        <v>4500</v>
      </c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  <c r="Z2951" s="9"/>
      <c r="AA2951" s="9"/>
      <c r="AB2951" s="9"/>
      <c r="AC2951" s="9"/>
    </row>
    <row r="2952" ht="15.75" customHeight="1">
      <c r="A2952" s="10">
        <v>2951.0</v>
      </c>
      <c r="B2952" s="10" t="s">
        <v>15</v>
      </c>
      <c r="C2952" s="10" t="str">
        <f>VLOOKUP($E2952,'Определяем вид'!$A$2:$B$16,2,0)</f>
        <v>Услуга</v>
      </c>
      <c r="D2952" s="10" t="s">
        <v>16</v>
      </c>
      <c r="E2952" s="10" t="s">
        <v>21</v>
      </c>
      <c r="F2952" s="11">
        <v>45758.0</v>
      </c>
      <c r="G2952" s="12">
        <f t="shared" si="1"/>
        <v>4</v>
      </c>
      <c r="H2952" s="10"/>
      <c r="I2952" s="10" t="str">
        <f>IFNA(VLOOKUP($H2952,'Промокоды'!$A$2:$B$115,2,0),"")</f>
        <v/>
      </c>
      <c r="J2952" s="10" t="str">
        <f>IFNA(VLOOKUP($I2952,'Промокоды'!$E$2:$F$8,2,0),"")</f>
        <v/>
      </c>
      <c r="K2952" s="10" t="str">
        <f>IFNA(VLOOKUP($H2952,'Промокоды'!$A$2:$C$115,3,0),"")</f>
        <v/>
      </c>
      <c r="L2952" s="13">
        <f t="shared" si="2"/>
        <v>0</v>
      </c>
      <c r="M2952" s="14">
        <v>5500.0</v>
      </c>
      <c r="N2952" s="14">
        <f t="shared" si="3"/>
        <v>5500</v>
      </c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  <c r="Z2952" s="9"/>
      <c r="AA2952" s="9"/>
      <c r="AB2952" s="9"/>
      <c r="AC2952" s="9"/>
    </row>
    <row r="2953" ht="15.75" customHeight="1">
      <c r="A2953" s="10">
        <v>2952.0</v>
      </c>
      <c r="B2953" s="10" t="s">
        <v>15</v>
      </c>
      <c r="C2953" s="10" t="str">
        <f>VLOOKUP($E2953,'Определяем вид'!$A$2:$B$16,2,0)</f>
        <v>Услуга</v>
      </c>
      <c r="D2953" s="10" t="s">
        <v>16</v>
      </c>
      <c r="E2953" s="10" t="s">
        <v>18</v>
      </c>
      <c r="F2953" s="11">
        <v>45758.0</v>
      </c>
      <c r="G2953" s="12">
        <f t="shared" si="1"/>
        <v>4</v>
      </c>
      <c r="H2953" s="10"/>
      <c r="I2953" s="10" t="str">
        <f>IFNA(VLOOKUP($H2953,'Промокоды'!$A$2:$B$115,2,0),"")</f>
        <v/>
      </c>
      <c r="J2953" s="10" t="str">
        <f>IFNA(VLOOKUP($I2953,'Промокоды'!$E$2:$F$8,2,0),"")</f>
        <v/>
      </c>
      <c r="K2953" s="10" t="str">
        <f>IFNA(VLOOKUP($H2953,'Промокоды'!$A$2:$C$115,3,0),"")</f>
        <v/>
      </c>
      <c r="L2953" s="13">
        <f t="shared" si="2"/>
        <v>0</v>
      </c>
      <c r="M2953" s="14">
        <v>3500.0</v>
      </c>
      <c r="N2953" s="14">
        <f t="shared" si="3"/>
        <v>3500</v>
      </c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  <c r="Z2953" s="9"/>
      <c r="AA2953" s="9"/>
      <c r="AB2953" s="9"/>
      <c r="AC2953" s="9"/>
    </row>
    <row r="2954" ht="15.75" customHeight="1">
      <c r="A2954" s="10">
        <v>2953.0</v>
      </c>
      <c r="B2954" s="10" t="s">
        <v>25</v>
      </c>
      <c r="C2954" s="10" t="str">
        <f>VLOOKUP($E2954,'Определяем вид'!$A$2:$B$16,2,0)</f>
        <v>Товар</v>
      </c>
      <c r="D2954" s="10" t="s">
        <v>16</v>
      </c>
      <c r="E2954" s="10" t="s">
        <v>30</v>
      </c>
      <c r="F2954" s="11">
        <v>45758.0</v>
      </c>
      <c r="G2954" s="12">
        <f t="shared" si="1"/>
        <v>4</v>
      </c>
      <c r="H2954" s="10"/>
      <c r="I2954" s="10" t="str">
        <f>IFNA(VLOOKUP($H2954,'Промокоды'!$A$2:$B$115,2,0),"")</f>
        <v/>
      </c>
      <c r="J2954" s="10" t="str">
        <f>IFNA(VLOOKUP($I2954,'Промокоды'!$E$2:$F$8,2,0),"")</f>
        <v/>
      </c>
      <c r="K2954" s="10" t="str">
        <f>IFNA(VLOOKUP($H2954,'Промокоды'!$A$2:$C$115,3,0),"")</f>
        <v/>
      </c>
      <c r="L2954" s="13">
        <f t="shared" si="2"/>
        <v>0</v>
      </c>
      <c r="M2954" s="14">
        <v>300.0</v>
      </c>
      <c r="N2954" s="14">
        <f t="shared" si="3"/>
        <v>300</v>
      </c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  <c r="Z2954" s="9"/>
      <c r="AA2954" s="9"/>
      <c r="AB2954" s="9"/>
      <c r="AC2954" s="9"/>
    </row>
    <row r="2955" ht="15.75" customHeight="1">
      <c r="A2955" s="10">
        <v>2954.0</v>
      </c>
      <c r="B2955" s="10" t="s">
        <v>15</v>
      </c>
      <c r="C2955" s="10" t="str">
        <f>VLOOKUP($E2955,'Определяем вид'!$A$2:$B$16,2,0)</f>
        <v>Товар</v>
      </c>
      <c r="D2955" s="10" t="s">
        <v>16</v>
      </c>
      <c r="E2955" s="10" t="s">
        <v>20</v>
      </c>
      <c r="F2955" s="11">
        <v>45758.0</v>
      </c>
      <c r="G2955" s="12">
        <f t="shared" si="1"/>
        <v>4</v>
      </c>
      <c r="H2955" s="10"/>
      <c r="I2955" s="10" t="str">
        <f>IFNA(VLOOKUP($H2955,'Промокоды'!$A$2:$B$115,2,0),"")</f>
        <v/>
      </c>
      <c r="J2955" s="10" t="str">
        <f>IFNA(VLOOKUP($I2955,'Промокоды'!$E$2:$F$8,2,0),"")</f>
        <v/>
      </c>
      <c r="K2955" s="10" t="str">
        <f>IFNA(VLOOKUP($H2955,'Промокоды'!$A$2:$C$115,3,0),"")</f>
        <v/>
      </c>
      <c r="L2955" s="13">
        <f t="shared" si="2"/>
        <v>0</v>
      </c>
      <c r="M2955" s="14">
        <v>500.0</v>
      </c>
      <c r="N2955" s="14">
        <f t="shared" si="3"/>
        <v>500</v>
      </c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  <c r="Z2955" s="9"/>
      <c r="AA2955" s="9"/>
      <c r="AB2955" s="9"/>
      <c r="AC2955" s="9"/>
    </row>
    <row r="2956" ht="15.75" customHeight="1">
      <c r="A2956" s="10">
        <v>2955.0</v>
      </c>
      <c r="B2956" s="10" t="s">
        <v>15</v>
      </c>
      <c r="C2956" s="10" t="str">
        <f>VLOOKUP($E2956,'Определяем вид'!$A$2:$B$16,2,0)</f>
        <v>Услуга</v>
      </c>
      <c r="D2956" s="10" t="s">
        <v>16</v>
      </c>
      <c r="E2956" s="10" t="s">
        <v>18</v>
      </c>
      <c r="F2956" s="11">
        <v>45759.0</v>
      </c>
      <c r="G2956" s="12">
        <f t="shared" si="1"/>
        <v>4</v>
      </c>
      <c r="H2956" s="10"/>
      <c r="I2956" s="10" t="str">
        <f>IFNA(VLOOKUP($H2956,'Промокоды'!$A$2:$B$115,2,0),"")</f>
        <v/>
      </c>
      <c r="J2956" s="10" t="str">
        <f>IFNA(VLOOKUP($I2956,'Промокоды'!$E$2:$F$8,2,0),"")</f>
        <v/>
      </c>
      <c r="K2956" s="10" t="str">
        <f>IFNA(VLOOKUP($H2956,'Промокоды'!$A$2:$C$115,3,0),"")</f>
        <v/>
      </c>
      <c r="L2956" s="13">
        <f t="shared" si="2"/>
        <v>0</v>
      </c>
      <c r="M2956" s="14">
        <v>3500.0</v>
      </c>
      <c r="N2956" s="14">
        <f t="shared" si="3"/>
        <v>3500</v>
      </c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  <c r="Z2956" s="9"/>
      <c r="AA2956" s="9"/>
      <c r="AB2956" s="9"/>
      <c r="AC2956" s="9"/>
    </row>
    <row r="2957" ht="15.75" customHeight="1">
      <c r="A2957" s="10">
        <v>2956.0</v>
      </c>
      <c r="B2957" s="10" t="s">
        <v>15</v>
      </c>
      <c r="C2957" s="10" t="str">
        <f>VLOOKUP($E2957,'Определяем вид'!$A$2:$B$16,2,0)</f>
        <v>Услуга</v>
      </c>
      <c r="D2957" s="10" t="s">
        <v>16</v>
      </c>
      <c r="E2957" s="10" t="s">
        <v>17</v>
      </c>
      <c r="F2957" s="11">
        <v>45759.0</v>
      </c>
      <c r="G2957" s="12">
        <f t="shared" si="1"/>
        <v>4</v>
      </c>
      <c r="H2957" s="10"/>
      <c r="I2957" s="10" t="str">
        <f>IFNA(VLOOKUP($H2957,'Промокоды'!$A$2:$B$115,2,0),"")</f>
        <v/>
      </c>
      <c r="J2957" s="10" t="str">
        <f>IFNA(VLOOKUP($I2957,'Промокоды'!$E$2:$F$8,2,0),"")</f>
        <v/>
      </c>
      <c r="K2957" s="10" t="str">
        <f>IFNA(VLOOKUP($H2957,'Промокоды'!$A$2:$C$115,3,0),"")</f>
        <v/>
      </c>
      <c r="L2957" s="13">
        <f t="shared" si="2"/>
        <v>0</v>
      </c>
      <c r="M2957" s="14">
        <v>4500.0</v>
      </c>
      <c r="N2957" s="14">
        <f t="shared" si="3"/>
        <v>4500</v>
      </c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  <c r="Z2957" s="9"/>
      <c r="AA2957" s="9"/>
      <c r="AB2957" s="9"/>
      <c r="AC2957" s="9"/>
    </row>
    <row r="2958" ht="15.75" customHeight="1">
      <c r="A2958" s="10">
        <v>2957.0</v>
      </c>
      <c r="B2958" s="10" t="s">
        <v>15</v>
      </c>
      <c r="C2958" s="10" t="str">
        <f>VLOOKUP($E2958,'Определяем вид'!$A$2:$B$16,2,0)</f>
        <v>Услуга</v>
      </c>
      <c r="D2958" s="10" t="s">
        <v>16</v>
      </c>
      <c r="E2958" s="10" t="s">
        <v>17</v>
      </c>
      <c r="F2958" s="11">
        <v>45759.0</v>
      </c>
      <c r="G2958" s="12">
        <f t="shared" si="1"/>
        <v>4</v>
      </c>
      <c r="H2958" s="10"/>
      <c r="I2958" s="10" t="str">
        <f>IFNA(VLOOKUP($H2958,'Промокоды'!$A$2:$B$115,2,0),"")</f>
        <v/>
      </c>
      <c r="J2958" s="10" t="str">
        <f>IFNA(VLOOKUP($I2958,'Промокоды'!$E$2:$F$8,2,0),"")</f>
        <v/>
      </c>
      <c r="K2958" s="10" t="str">
        <f>IFNA(VLOOKUP($H2958,'Промокоды'!$A$2:$C$115,3,0),"")</f>
        <v/>
      </c>
      <c r="L2958" s="13">
        <f t="shared" si="2"/>
        <v>0</v>
      </c>
      <c r="M2958" s="14">
        <v>4500.0</v>
      </c>
      <c r="N2958" s="14">
        <f t="shared" si="3"/>
        <v>4500</v>
      </c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  <c r="Z2958" s="9"/>
      <c r="AA2958" s="9"/>
      <c r="AB2958" s="9"/>
      <c r="AC2958" s="9"/>
    </row>
    <row r="2959" ht="15.75" customHeight="1">
      <c r="A2959" s="10">
        <v>2958.0</v>
      </c>
      <c r="B2959" s="10" t="s">
        <v>15</v>
      </c>
      <c r="C2959" s="10" t="str">
        <f>VLOOKUP($E2959,'Определяем вид'!$A$2:$B$16,2,0)</f>
        <v>Услуга</v>
      </c>
      <c r="D2959" s="10" t="s">
        <v>19</v>
      </c>
      <c r="E2959" s="10" t="s">
        <v>21</v>
      </c>
      <c r="F2959" s="11">
        <v>45759.0</v>
      </c>
      <c r="G2959" s="12">
        <f t="shared" si="1"/>
        <v>4</v>
      </c>
      <c r="H2959" s="10"/>
      <c r="I2959" s="10" t="str">
        <f>IFNA(VLOOKUP($H2959,'Промокоды'!$A$2:$B$115,2,0),"")</f>
        <v/>
      </c>
      <c r="J2959" s="10" t="str">
        <f>IFNA(VLOOKUP($I2959,'Промокоды'!$E$2:$F$8,2,0),"")</f>
        <v/>
      </c>
      <c r="K2959" s="10" t="str">
        <f>IFNA(VLOOKUP($H2959,'Промокоды'!$A$2:$C$115,3,0),"")</f>
        <v/>
      </c>
      <c r="L2959" s="13">
        <f t="shared" si="2"/>
        <v>0</v>
      </c>
      <c r="M2959" s="14">
        <v>5500.0</v>
      </c>
      <c r="N2959" s="14">
        <f t="shared" si="3"/>
        <v>5500</v>
      </c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  <c r="Z2959" s="9"/>
      <c r="AA2959" s="9"/>
      <c r="AB2959" s="9"/>
      <c r="AC2959" s="9"/>
    </row>
    <row r="2960" ht="15.75" customHeight="1">
      <c r="A2960" s="10">
        <v>2959.0</v>
      </c>
      <c r="B2960" s="10" t="s">
        <v>15</v>
      </c>
      <c r="C2960" s="10" t="str">
        <f>VLOOKUP($E2960,'Определяем вид'!$A$2:$B$16,2,0)</f>
        <v>Услуга</v>
      </c>
      <c r="D2960" s="10" t="s">
        <v>16</v>
      </c>
      <c r="E2960" s="10" t="s">
        <v>17</v>
      </c>
      <c r="F2960" s="11">
        <v>45759.0</v>
      </c>
      <c r="G2960" s="12">
        <f t="shared" si="1"/>
        <v>4</v>
      </c>
      <c r="H2960" s="10"/>
      <c r="I2960" s="10" t="str">
        <f>IFNA(VLOOKUP($H2960,'Промокоды'!$A$2:$B$115,2,0),"")</f>
        <v/>
      </c>
      <c r="J2960" s="10" t="str">
        <f>IFNA(VLOOKUP($I2960,'Промокоды'!$E$2:$F$8,2,0),"")</f>
        <v/>
      </c>
      <c r="K2960" s="10" t="str">
        <f>IFNA(VLOOKUP($H2960,'Промокоды'!$A$2:$C$115,3,0),"")</f>
        <v/>
      </c>
      <c r="L2960" s="13">
        <f t="shared" si="2"/>
        <v>0</v>
      </c>
      <c r="M2960" s="14">
        <v>4500.0</v>
      </c>
      <c r="N2960" s="14">
        <f t="shared" si="3"/>
        <v>4500</v>
      </c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  <c r="Z2960" s="9"/>
      <c r="AA2960" s="9"/>
      <c r="AB2960" s="9"/>
      <c r="AC2960" s="9"/>
    </row>
    <row r="2961" ht="15.75" customHeight="1">
      <c r="A2961" s="10">
        <v>2960.0</v>
      </c>
      <c r="B2961" s="10" t="s">
        <v>15</v>
      </c>
      <c r="C2961" s="10" t="str">
        <f>VLOOKUP($E2961,'Определяем вид'!$A$2:$B$16,2,0)</f>
        <v>Услуга</v>
      </c>
      <c r="D2961" s="10" t="s">
        <v>16</v>
      </c>
      <c r="E2961" s="10" t="s">
        <v>17</v>
      </c>
      <c r="F2961" s="11">
        <v>45759.0</v>
      </c>
      <c r="G2961" s="12">
        <f t="shared" si="1"/>
        <v>4</v>
      </c>
      <c r="H2961" s="10"/>
      <c r="I2961" s="10" t="str">
        <f>IFNA(VLOOKUP($H2961,'Промокоды'!$A$2:$B$115,2,0),"")</f>
        <v/>
      </c>
      <c r="J2961" s="10" t="str">
        <f>IFNA(VLOOKUP($I2961,'Промокоды'!$E$2:$F$8,2,0),"")</f>
        <v/>
      </c>
      <c r="K2961" s="10" t="str">
        <f>IFNA(VLOOKUP($H2961,'Промокоды'!$A$2:$C$115,3,0),"")</f>
        <v/>
      </c>
      <c r="L2961" s="13">
        <f t="shared" si="2"/>
        <v>0</v>
      </c>
      <c r="M2961" s="14">
        <v>4500.0</v>
      </c>
      <c r="N2961" s="14">
        <f t="shared" si="3"/>
        <v>4500</v>
      </c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  <c r="Z2961" s="9"/>
      <c r="AA2961" s="9"/>
      <c r="AB2961" s="9"/>
      <c r="AC2961" s="9"/>
    </row>
    <row r="2962" ht="15.75" customHeight="1">
      <c r="A2962" s="10">
        <v>2961.0</v>
      </c>
      <c r="B2962" s="10" t="s">
        <v>15</v>
      </c>
      <c r="C2962" s="10" t="str">
        <f>VLOOKUP($E2962,'Определяем вид'!$A$2:$B$16,2,0)</f>
        <v>Услуга</v>
      </c>
      <c r="D2962" s="10" t="s">
        <v>16</v>
      </c>
      <c r="E2962" s="10" t="s">
        <v>21</v>
      </c>
      <c r="F2962" s="11">
        <v>45759.0</v>
      </c>
      <c r="G2962" s="12">
        <f t="shared" si="1"/>
        <v>4</v>
      </c>
      <c r="H2962" s="10"/>
      <c r="I2962" s="10" t="str">
        <f>IFNA(VLOOKUP($H2962,'Промокоды'!$A$2:$B$115,2,0),"")</f>
        <v/>
      </c>
      <c r="J2962" s="10" t="str">
        <f>IFNA(VLOOKUP($I2962,'Промокоды'!$E$2:$F$8,2,0),"")</f>
        <v/>
      </c>
      <c r="K2962" s="10" t="str">
        <f>IFNA(VLOOKUP($H2962,'Промокоды'!$A$2:$C$115,3,0),"")</f>
        <v/>
      </c>
      <c r="L2962" s="13">
        <f t="shared" si="2"/>
        <v>0</v>
      </c>
      <c r="M2962" s="14">
        <v>5500.0</v>
      </c>
      <c r="N2962" s="14">
        <f t="shared" si="3"/>
        <v>5500</v>
      </c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  <c r="Z2962" s="9"/>
      <c r="AA2962" s="9"/>
      <c r="AB2962" s="9"/>
      <c r="AC2962" s="9"/>
    </row>
    <row r="2963" ht="15.75" customHeight="1">
      <c r="A2963" s="10">
        <v>2962.0</v>
      </c>
      <c r="B2963" s="10" t="s">
        <v>15</v>
      </c>
      <c r="C2963" s="10" t="str">
        <f>VLOOKUP($E2963,'Определяем вид'!$A$2:$B$16,2,0)</f>
        <v>Услуга</v>
      </c>
      <c r="D2963" s="10" t="s">
        <v>16</v>
      </c>
      <c r="E2963" s="10" t="s">
        <v>21</v>
      </c>
      <c r="F2963" s="11">
        <v>45759.0</v>
      </c>
      <c r="G2963" s="12">
        <f t="shared" si="1"/>
        <v>4</v>
      </c>
      <c r="H2963" s="10"/>
      <c r="I2963" s="10" t="str">
        <f>IFNA(VLOOKUP($H2963,'Промокоды'!$A$2:$B$115,2,0),"")</f>
        <v/>
      </c>
      <c r="J2963" s="10" t="str">
        <f>IFNA(VLOOKUP($I2963,'Промокоды'!$E$2:$F$8,2,0),"")</f>
        <v/>
      </c>
      <c r="K2963" s="10" t="str">
        <f>IFNA(VLOOKUP($H2963,'Промокоды'!$A$2:$C$115,3,0),"")</f>
        <v/>
      </c>
      <c r="L2963" s="13">
        <f t="shared" si="2"/>
        <v>0</v>
      </c>
      <c r="M2963" s="14">
        <v>5500.0</v>
      </c>
      <c r="N2963" s="14">
        <f t="shared" si="3"/>
        <v>5500</v>
      </c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  <c r="Z2963" s="9"/>
      <c r="AA2963" s="9"/>
      <c r="AB2963" s="9"/>
      <c r="AC2963" s="9"/>
    </row>
    <row r="2964" ht="15.75" customHeight="1">
      <c r="A2964" s="10">
        <v>2963.0</v>
      </c>
      <c r="B2964" s="10" t="s">
        <v>15</v>
      </c>
      <c r="C2964" s="10" t="str">
        <f>VLOOKUP($E2964,'Определяем вид'!$A$2:$B$16,2,0)</f>
        <v>Услуга</v>
      </c>
      <c r="D2964" s="10" t="s">
        <v>16</v>
      </c>
      <c r="E2964" s="10" t="s">
        <v>18</v>
      </c>
      <c r="F2964" s="11">
        <v>45759.0</v>
      </c>
      <c r="G2964" s="12">
        <f t="shared" si="1"/>
        <v>4</v>
      </c>
      <c r="H2964" s="10"/>
      <c r="I2964" s="10" t="str">
        <f>IFNA(VLOOKUP($H2964,'Промокоды'!$A$2:$B$115,2,0),"")</f>
        <v/>
      </c>
      <c r="J2964" s="10" t="str">
        <f>IFNA(VLOOKUP($I2964,'Промокоды'!$E$2:$F$8,2,0),"")</f>
        <v/>
      </c>
      <c r="K2964" s="10" t="str">
        <f>IFNA(VLOOKUP($H2964,'Промокоды'!$A$2:$C$115,3,0),"")</f>
        <v/>
      </c>
      <c r="L2964" s="13">
        <f t="shared" si="2"/>
        <v>0</v>
      </c>
      <c r="M2964" s="14">
        <v>3500.0</v>
      </c>
      <c r="N2964" s="14">
        <f t="shared" si="3"/>
        <v>3500</v>
      </c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  <c r="Z2964" s="9"/>
      <c r="AA2964" s="9"/>
      <c r="AB2964" s="9"/>
      <c r="AC2964" s="9"/>
    </row>
    <row r="2965" ht="15.75" customHeight="1">
      <c r="A2965" s="10">
        <v>2964.0</v>
      </c>
      <c r="B2965" s="10" t="s">
        <v>15</v>
      </c>
      <c r="C2965" s="10" t="str">
        <f>VLOOKUP($E2965,'Определяем вид'!$A$2:$B$16,2,0)</f>
        <v>Услуга</v>
      </c>
      <c r="D2965" s="10" t="s">
        <v>16</v>
      </c>
      <c r="E2965" s="10" t="s">
        <v>18</v>
      </c>
      <c r="F2965" s="11">
        <v>45759.0</v>
      </c>
      <c r="G2965" s="12">
        <f t="shared" si="1"/>
        <v>4</v>
      </c>
      <c r="H2965" s="10"/>
      <c r="I2965" s="10" t="str">
        <f>IFNA(VLOOKUP($H2965,'Промокоды'!$A$2:$B$115,2,0),"")</f>
        <v/>
      </c>
      <c r="J2965" s="10" t="str">
        <f>IFNA(VLOOKUP($I2965,'Промокоды'!$E$2:$F$8,2,0),"")</f>
        <v/>
      </c>
      <c r="K2965" s="10" t="str">
        <f>IFNA(VLOOKUP($H2965,'Промокоды'!$A$2:$C$115,3,0),"")</f>
        <v/>
      </c>
      <c r="L2965" s="13">
        <f t="shared" si="2"/>
        <v>0</v>
      </c>
      <c r="M2965" s="14">
        <v>3500.0</v>
      </c>
      <c r="N2965" s="14">
        <f t="shared" si="3"/>
        <v>3500</v>
      </c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  <c r="Z2965" s="9"/>
      <c r="AA2965" s="9"/>
      <c r="AB2965" s="9"/>
      <c r="AC2965" s="9"/>
    </row>
    <row r="2966" ht="15.75" customHeight="1">
      <c r="A2966" s="10">
        <v>2965.0</v>
      </c>
      <c r="B2966" s="10" t="s">
        <v>15</v>
      </c>
      <c r="C2966" s="10" t="str">
        <f>VLOOKUP($E2966,'Определяем вид'!$A$2:$B$16,2,0)</f>
        <v>Услуга</v>
      </c>
      <c r="D2966" s="10" t="s">
        <v>16</v>
      </c>
      <c r="E2966" s="10" t="s">
        <v>21</v>
      </c>
      <c r="F2966" s="11">
        <v>45759.0</v>
      </c>
      <c r="G2966" s="12">
        <f t="shared" si="1"/>
        <v>4</v>
      </c>
      <c r="H2966" s="10"/>
      <c r="I2966" s="10" t="str">
        <f>IFNA(VLOOKUP($H2966,'Промокоды'!$A$2:$B$115,2,0),"")</f>
        <v/>
      </c>
      <c r="J2966" s="10" t="str">
        <f>IFNA(VLOOKUP($I2966,'Промокоды'!$E$2:$F$8,2,0),"")</f>
        <v/>
      </c>
      <c r="K2966" s="10" t="str">
        <f>IFNA(VLOOKUP($H2966,'Промокоды'!$A$2:$C$115,3,0),"")</f>
        <v/>
      </c>
      <c r="L2966" s="13">
        <f t="shared" si="2"/>
        <v>0</v>
      </c>
      <c r="M2966" s="14">
        <v>5500.0</v>
      </c>
      <c r="N2966" s="14">
        <f t="shared" si="3"/>
        <v>5500</v>
      </c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  <c r="Z2966" s="9"/>
      <c r="AA2966" s="9"/>
      <c r="AB2966" s="9"/>
      <c r="AC2966" s="9"/>
    </row>
    <row r="2967" ht="15.75" customHeight="1">
      <c r="A2967" s="10">
        <v>2966.0</v>
      </c>
      <c r="B2967" s="10" t="s">
        <v>15</v>
      </c>
      <c r="C2967" s="10" t="str">
        <f>VLOOKUP($E2967,'Определяем вид'!$A$2:$B$16,2,0)</f>
        <v>Услуга</v>
      </c>
      <c r="D2967" s="10" t="s">
        <v>16</v>
      </c>
      <c r="E2967" s="10" t="s">
        <v>17</v>
      </c>
      <c r="F2967" s="11">
        <v>45759.0</v>
      </c>
      <c r="G2967" s="12">
        <f t="shared" si="1"/>
        <v>4</v>
      </c>
      <c r="H2967" s="10"/>
      <c r="I2967" s="10" t="str">
        <f>IFNA(VLOOKUP($H2967,'Промокоды'!$A$2:$B$115,2,0),"")</f>
        <v/>
      </c>
      <c r="J2967" s="10" t="str">
        <f>IFNA(VLOOKUP($I2967,'Промокоды'!$E$2:$F$8,2,0),"")</f>
        <v/>
      </c>
      <c r="K2967" s="10" t="str">
        <f>IFNA(VLOOKUP($H2967,'Промокоды'!$A$2:$C$115,3,0),"")</f>
        <v/>
      </c>
      <c r="L2967" s="13">
        <f t="shared" si="2"/>
        <v>0</v>
      </c>
      <c r="M2967" s="14">
        <v>4500.0</v>
      </c>
      <c r="N2967" s="14">
        <f t="shared" si="3"/>
        <v>4500</v>
      </c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  <c r="Z2967" s="9"/>
      <c r="AA2967" s="9"/>
      <c r="AB2967" s="9"/>
      <c r="AC2967" s="9"/>
    </row>
    <row r="2968" ht="15.75" customHeight="1">
      <c r="A2968" s="10">
        <v>2967.0</v>
      </c>
      <c r="B2968" s="10" t="s">
        <v>25</v>
      </c>
      <c r="C2968" s="10" t="str">
        <f>VLOOKUP($E2968,'Определяем вид'!$A$2:$B$16,2,0)</f>
        <v>Товар</v>
      </c>
      <c r="D2968" s="10" t="s">
        <v>16</v>
      </c>
      <c r="E2968" s="10" t="s">
        <v>30</v>
      </c>
      <c r="F2968" s="11">
        <v>45759.0</v>
      </c>
      <c r="G2968" s="12">
        <f t="shared" si="1"/>
        <v>4</v>
      </c>
      <c r="H2968" s="10"/>
      <c r="I2968" s="10" t="str">
        <f>IFNA(VLOOKUP($H2968,'Промокоды'!$A$2:$B$115,2,0),"")</f>
        <v/>
      </c>
      <c r="J2968" s="10" t="str">
        <f>IFNA(VLOOKUP($I2968,'Промокоды'!$E$2:$F$8,2,0),"")</f>
        <v/>
      </c>
      <c r="K2968" s="10" t="str">
        <f>IFNA(VLOOKUP($H2968,'Промокоды'!$A$2:$C$115,3,0),"")</f>
        <v/>
      </c>
      <c r="L2968" s="13">
        <f t="shared" si="2"/>
        <v>0</v>
      </c>
      <c r="M2968" s="14">
        <v>300.0</v>
      </c>
      <c r="N2968" s="14">
        <f t="shared" si="3"/>
        <v>300</v>
      </c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  <c r="Z2968" s="9"/>
      <c r="AA2968" s="9"/>
      <c r="AB2968" s="9"/>
      <c r="AC2968" s="9"/>
    </row>
    <row r="2969" ht="15.75" customHeight="1">
      <c r="A2969" s="10">
        <v>2968.0</v>
      </c>
      <c r="B2969" s="10" t="s">
        <v>25</v>
      </c>
      <c r="C2969" s="10" t="str">
        <f>VLOOKUP($E2969,'Определяем вид'!$A$2:$B$16,2,0)</f>
        <v>Товар</v>
      </c>
      <c r="D2969" s="10" t="s">
        <v>19</v>
      </c>
      <c r="E2969" s="10" t="s">
        <v>35</v>
      </c>
      <c r="F2969" s="11">
        <v>45759.0</v>
      </c>
      <c r="G2969" s="12">
        <f t="shared" si="1"/>
        <v>4</v>
      </c>
      <c r="H2969" s="10"/>
      <c r="I2969" s="10" t="str">
        <f>IFNA(VLOOKUP($H2969,'Промокоды'!$A$2:$B$115,2,0),"")</f>
        <v/>
      </c>
      <c r="J2969" s="10" t="str">
        <f>IFNA(VLOOKUP($I2969,'Промокоды'!$E$2:$F$8,2,0),"")</f>
        <v/>
      </c>
      <c r="K2969" s="10" t="str">
        <f>IFNA(VLOOKUP($H2969,'Промокоды'!$A$2:$C$115,3,0),"")</f>
        <v/>
      </c>
      <c r="L2969" s="13">
        <f t="shared" si="2"/>
        <v>0</v>
      </c>
      <c r="M2969" s="14">
        <v>500.0</v>
      </c>
      <c r="N2969" s="14">
        <f t="shared" si="3"/>
        <v>500</v>
      </c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  <c r="Z2969" s="9"/>
      <c r="AA2969" s="9"/>
      <c r="AB2969" s="9"/>
      <c r="AC2969" s="9"/>
    </row>
    <row r="2970" ht="15.75" customHeight="1">
      <c r="A2970" s="10">
        <v>2969.0</v>
      </c>
      <c r="B2970" s="10" t="s">
        <v>15</v>
      </c>
      <c r="C2970" s="10" t="str">
        <f>VLOOKUP($E2970,'Определяем вид'!$A$2:$B$16,2,0)</f>
        <v>Услуга</v>
      </c>
      <c r="D2970" s="10" t="s">
        <v>16</v>
      </c>
      <c r="E2970" s="10" t="s">
        <v>17</v>
      </c>
      <c r="F2970" s="11">
        <v>45759.0</v>
      </c>
      <c r="G2970" s="12">
        <f t="shared" si="1"/>
        <v>4</v>
      </c>
      <c r="H2970" s="10"/>
      <c r="I2970" s="10" t="str">
        <f>IFNA(VLOOKUP($H2970,'Промокоды'!$A$2:$B$115,2,0),"")</f>
        <v/>
      </c>
      <c r="J2970" s="10" t="str">
        <f>IFNA(VLOOKUP($I2970,'Промокоды'!$E$2:$F$8,2,0),"")</f>
        <v/>
      </c>
      <c r="K2970" s="10" t="str">
        <f>IFNA(VLOOKUP($H2970,'Промокоды'!$A$2:$C$115,3,0),"")</f>
        <v/>
      </c>
      <c r="L2970" s="13">
        <f t="shared" si="2"/>
        <v>0</v>
      </c>
      <c r="M2970" s="14">
        <v>4500.0</v>
      </c>
      <c r="N2970" s="14">
        <f t="shared" si="3"/>
        <v>4500</v>
      </c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  <c r="Z2970" s="9"/>
      <c r="AA2970" s="9"/>
      <c r="AB2970" s="9"/>
      <c r="AC2970" s="9"/>
    </row>
    <row r="2971" ht="15.75" customHeight="1">
      <c r="A2971" s="10">
        <v>2970.0</v>
      </c>
      <c r="B2971" s="10" t="s">
        <v>15</v>
      </c>
      <c r="C2971" s="10" t="str">
        <f>VLOOKUP($E2971,'Определяем вид'!$A$2:$B$16,2,0)</f>
        <v>Услуга</v>
      </c>
      <c r="D2971" s="10" t="s">
        <v>19</v>
      </c>
      <c r="E2971" s="10" t="s">
        <v>21</v>
      </c>
      <c r="F2971" s="11">
        <v>45759.0</v>
      </c>
      <c r="G2971" s="12">
        <f t="shared" si="1"/>
        <v>4</v>
      </c>
      <c r="H2971" s="10"/>
      <c r="I2971" s="10" t="str">
        <f>IFNA(VLOOKUP($H2971,'Промокоды'!$A$2:$B$115,2,0),"")</f>
        <v/>
      </c>
      <c r="J2971" s="10" t="str">
        <f>IFNA(VLOOKUP($I2971,'Промокоды'!$E$2:$F$8,2,0),"")</f>
        <v/>
      </c>
      <c r="K2971" s="10" t="str">
        <f>IFNA(VLOOKUP($H2971,'Промокоды'!$A$2:$C$115,3,0),"")</f>
        <v/>
      </c>
      <c r="L2971" s="13">
        <f t="shared" si="2"/>
        <v>0</v>
      </c>
      <c r="M2971" s="14">
        <v>5500.0</v>
      </c>
      <c r="N2971" s="14">
        <f t="shared" si="3"/>
        <v>5500</v>
      </c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  <c r="Z2971" s="9"/>
      <c r="AA2971" s="9"/>
      <c r="AB2971" s="9"/>
      <c r="AC2971" s="9"/>
    </row>
    <row r="2972" ht="15.75" customHeight="1">
      <c r="A2972" s="10">
        <v>2971.0</v>
      </c>
      <c r="B2972" s="10" t="s">
        <v>15</v>
      </c>
      <c r="C2972" s="10" t="str">
        <f>VLOOKUP($E2972,'Определяем вид'!$A$2:$B$16,2,0)</f>
        <v>Услуга</v>
      </c>
      <c r="D2972" s="10" t="s">
        <v>16</v>
      </c>
      <c r="E2972" s="10" t="s">
        <v>17</v>
      </c>
      <c r="F2972" s="11">
        <v>45759.0</v>
      </c>
      <c r="G2972" s="12">
        <f t="shared" si="1"/>
        <v>4</v>
      </c>
      <c r="H2972" s="10" t="s">
        <v>49</v>
      </c>
      <c r="I2972" s="10">
        <f>IFNA(VLOOKUP($H2972,'Промокоды'!$A$2:$B$115,2,0),"")</f>
        <v>2</v>
      </c>
      <c r="J2972" s="10" t="str">
        <f>IFNA(VLOOKUP($I2972,'Промокоды'!$E$2:$F$8,2,0),"")</f>
        <v>Поисковые запросы в Гугле</v>
      </c>
      <c r="K2972" s="10">
        <f>IFNA(VLOOKUP($H2972,'Промокоды'!$A$2:$C$115,3,0),"")</f>
        <v>0.1</v>
      </c>
      <c r="L2972" s="13">
        <f t="shared" si="2"/>
        <v>450</v>
      </c>
      <c r="M2972" s="14">
        <v>4500.0</v>
      </c>
      <c r="N2972" s="14">
        <f t="shared" si="3"/>
        <v>4050</v>
      </c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  <c r="Z2972" s="9"/>
      <c r="AA2972" s="9"/>
      <c r="AB2972" s="9"/>
      <c r="AC2972" s="9"/>
    </row>
    <row r="2973" ht="15.75" customHeight="1">
      <c r="A2973" s="10">
        <v>2972.0</v>
      </c>
      <c r="B2973" s="10" t="s">
        <v>15</v>
      </c>
      <c r="C2973" s="10" t="str">
        <f>VLOOKUP($E2973,'Определяем вид'!$A$2:$B$16,2,0)</f>
        <v>Товар</v>
      </c>
      <c r="D2973" s="10" t="s">
        <v>16</v>
      </c>
      <c r="E2973" s="10" t="s">
        <v>23</v>
      </c>
      <c r="F2973" s="11">
        <v>45759.0</v>
      </c>
      <c r="G2973" s="12">
        <f t="shared" si="1"/>
        <v>4</v>
      </c>
      <c r="H2973" s="10"/>
      <c r="I2973" s="10" t="str">
        <f>IFNA(VLOOKUP($H2973,'Промокоды'!$A$2:$B$115,2,0),"")</f>
        <v/>
      </c>
      <c r="J2973" s="10" t="str">
        <f>IFNA(VLOOKUP($I2973,'Промокоды'!$E$2:$F$8,2,0),"")</f>
        <v/>
      </c>
      <c r="K2973" s="10" t="str">
        <f>IFNA(VLOOKUP($H2973,'Промокоды'!$A$2:$C$115,3,0),"")</f>
        <v/>
      </c>
      <c r="L2973" s="13">
        <f t="shared" si="2"/>
        <v>0</v>
      </c>
      <c r="M2973" s="14">
        <v>1000.0</v>
      </c>
      <c r="N2973" s="14">
        <f t="shared" si="3"/>
        <v>1000</v>
      </c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  <c r="Z2973" s="9"/>
      <c r="AA2973" s="9"/>
      <c r="AB2973" s="9"/>
      <c r="AC2973" s="9"/>
    </row>
    <row r="2974" ht="15.75" customHeight="1">
      <c r="A2974" s="10">
        <v>2973.0</v>
      </c>
      <c r="B2974" s="10" t="s">
        <v>15</v>
      </c>
      <c r="C2974" s="10" t="str">
        <f>VLOOKUP($E2974,'Определяем вид'!$A$2:$B$16,2,0)</f>
        <v>Товар</v>
      </c>
      <c r="D2974" s="10" t="s">
        <v>19</v>
      </c>
      <c r="E2974" s="10" t="s">
        <v>28</v>
      </c>
      <c r="F2974" s="11">
        <v>45759.0</v>
      </c>
      <c r="G2974" s="12">
        <f t="shared" si="1"/>
        <v>4</v>
      </c>
      <c r="H2974" s="10"/>
      <c r="I2974" s="10" t="str">
        <f>IFNA(VLOOKUP($H2974,'Промокоды'!$A$2:$B$115,2,0),"")</f>
        <v/>
      </c>
      <c r="J2974" s="10" t="str">
        <f>IFNA(VLOOKUP($I2974,'Промокоды'!$E$2:$F$8,2,0),"")</f>
        <v/>
      </c>
      <c r="K2974" s="10" t="str">
        <f>IFNA(VLOOKUP($H2974,'Промокоды'!$A$2:$C$115,3,0),"")</f>
        <v/>
      </c>
      <c r="L2974" s="13">
        <f t="shared" si="2"/>
        <v>0</v>
      </c>
      <c r="M2974" s="14">
        <v>300.0</v>
      </c>
      <c r="N2974" s="14">
        <f t="shared" si="3"/>
        <v>300</v>
      </c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  <c r="Z2974" s="9"/>
      <c r="AA2974" s="9"/>
      <c r="AB2974" s="9"/>
      <c r="AC2974" s="9"/>
    </row>
    <row r="2975" ht="15.75" customHeight="1">
      <c r="A2975" s="10">
        <v>2974.0</v>
      </c>
      <c r="B2975" s="10" t="s">
        <v>15</v>
      </c>
      <c r="C2975" s="10" t="str">
        <f>VLOOKUP($E2975,'Определяем вид'!$A$2:$B$16,2,0)</f>
        <v>Услуга</v>
      </c>
      <c r="D2975" s="10" t="s">
        <v>16</v>
      </c>
      <c r="E2975" s="10" t="s">
        <v>17</v>
      </c>
      <c r="F2975" s="11">
        <v>45759.0</v>
      </c>
      <c r="G2975" s="12">
        <f t="shared" si="1"/>
        <v>4</v>
      </c>
      <c r="H2975" s="10"/>
      <c r="I2975" s="10" t="str">
        <f>IFNA(VLOOKUP($H2975,'Промокоды'!$A$2:$B$115,2,0),"")</f>
        <v/>
      </c>
      <c r="J2975" s="10" t="str">
        <f>IFNA(VLOOKUP($I2975,'Промокоды'!$E$2:$F$8,2,0),"")</f>
        <v/>
      </c>
      <c r="K2975" s="10" t="str">
        <f>IFNA(VLOOKUP($H2975,'Промокоды'!$A$2:$C$115,3,0),"")</f>
        <v/>
      </c>
      <c r="L2975" s="13">
        <f t="shared" si="2"/>
        <v>0</v>
      </c>
      <c r="M2975" s="14">
        <v>4500.0</v>
      </c>
      <c r="N2975" s="14">
        <f t="shared" si="3"/>
        <v>4500</v>
      </c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  <c r="Z2975" s="9"/>
      <c r="AA2975" s="9"/>
      <c r="AB2975" s="9"/>
      <c r="AC2975" s="9"/>
    </row>
    <row r="2976" ht="15.75" customHeight="1">
      <c r="A2976" s="10">
        <v>2975.0</v>
      </c>
      <c r="B2976" s="10" t="s">
        <v>15</v>
      </c>
      <c r="C2976" s="10" t="str">
        <f>VLOOKUP($E2976,'Определяем вид'!$A$2:$B$16,2,0)</f>
        <v>Услуга</v>
      </c>
      <c r="D2976" s="10" t="s">
        <v>16</v>
      </c>
      <c r="E2976" s="10" t="s">
        <v>17</v>
      </c>
      <c r="F2976" s="11">
        <v>45759.0</v>
      </c>
      <c r="G2976" s="12">
        <f t="shared" si="1"/>
        <v>4</v>
      </c>
      <c r="H2976" s="10"/>
      <c r="I2976" s="10" t="str">
        <f>IFNA(VLOOKUP($H2976,'Промокоды'!$A$2:$B$115,2,0),"")</f>
        <v/>
      </c>
      <c r="J2976" s="10" t="str">
        <f>IFNA(VLOOKUP($I2976,'Промокоды'!$E$2:$F$8,2,0),"")</f>
        <v/>
      </c>
      <c r="K2976" s="10" t="str">
        <f>IFNA(VLOOKUP($H2976,'Промокоды'!$A$2:$C$115,3,0),"")</f>
        <v/>
      </c>
      <c r="L2976" s="13">
        <f t="shared" si="2"/>
        <v>0</v>
      </c>
      <c r="M2976" s="14">
        <v>4500.0</v>
      </c>
      <c r="N2976" s="14">
        <f t="shared" si="3"/>
        <v>4500</v>
      </c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  <c r="Z2976" s="9"/>
      <c r="AA2976" s="9"/>
      <c r="AB2976" s="9"/>
      <c r="AC2976" s="9"/>
    </row>
    <row r="2977" ht="15.75" customHeight="1">
      <c r="A2977" s="10">
        <v>2976.0</v>
      </c>
      <c r="B2977" s="10" t="s">
        <v>15</v>
      </c>
      <c r="C2977" s="10" t="str">
        <f>VLOOKUP($E2977,'Определяем вид'!$A$2:$B$16,2,0)</f>
        <v>Товар</v>
      </c>
      <c r="D2977" s="10" t="s">
        <v>19</v>
      </c>
      <c r="E2977" s="10" t="s">
        <v>20</v>
      </c>
      <c r="F2977" s="11">
        <v>45759.0</v>
      </c>
      <c r="G2977" s="12">
        <f t="shared" si="1"/>
        <v>4</v>
      </c>
      <c r="H2977" s="10"/>
      <c r="I2977" s="10" t="str">
        <f>IFNA(VLOOKUP($H2977,'Промокоды'!$A$2:$B$115,2,0),"")</f>
        <v/>
      </c>
      <c r="J2977" s="10" t="str">
        <f>IFNA(VLOOKUP($I2977,'Промокоды'!$E$2:$F$8,2,0),"")</f>
        <v/>
      </c>
      <c r="K2977" s="10" t="str">
        <f>IFNA(VLOOKUP($H2977,'Промокоды'!$A$2:$C$115,3,0),"")</f>
        <v/>
      </c>
      <c r="L2977" s="13">
        <f t="shared" si="2"/>
        <v>0</v>
      </c>
      <c r="M2977" s="14">
        <v>500.0</v>
      </c>
      <c r="N2977" s="14">
        <f t="shared" si="3"/>
        <v>500</v>
      </c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  <c r="Z2977" s="9"/>
      <c r="AA2977" s="9"/>
      <c r="AB2977" s="9"/>
      <c r="AC2977" s="9"/>
    </row>
    <row r="2978" ht="15.75" customHeight="1">
      <c r="A2978" s="10">
        <v>2977.0</v>
      </c>
      <c r="B2978" s="10" t="s">
        <v>15</v>
      </c>
      <c r="C2978" s="10" t="str">
        <f>VLOOKUP($E2978,'Определяем вид'!$A$2:$B$16,2,0)</f>
        <v>Услуга</v>
      </c>
      <c r="D2978" s="10" t="s">
        <v>16</v>
      </c>
      <c r="E2978" s="10" t="s">
        <v>18</v>
      </c>
      <c r="F2978" s="11">
        <v>45759.0</v>
      </c>
      <c r="G2978" s="12">
        <f t="shared" si="1"/>
        <v>4</v>
      </c>
      <c r="H2978" s="10"/>
      <c r="I2978" s="10" t="str">
        <f>IFNA(VLOOKUP($H2978,'Промокоды'!$A$2:$B$115,2,0),"")</f>
        <v/>
      </c>
      <c r="J2978" s="10" t="str">
        <f>IFNA(VLOOKUP($I2978,'Промокоды'!$E$2:$F$8,2,0),"")</f>
        <v/>
      </c>
      <c r="K2978" s="10" t="str">
        <f>IFNA(VLOOKUP($H2978,'Промокоды'!$A$2:$C$115,3,0),"")</f>
        <v/>
      </c>
      <c r="L2978" s="13">
        <f t="shared" si="2"/>
        <v>0</v>
      </c>
      <c r="M2978" s="14">
        <v>3500.0</v>
      </c>
      <c r="N2978" s="14">
        <f t="shared" si="3"/>
        <v>3500</v>
      </c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  <c r="Z2978" s="9"/>
      <c r="AA2978" s="9"/>
      <c r="AB2978" s="9"/>
      <c r="AC2978" s="9"/>
    </row>
    <row r="2979" ht="15.75" customHeight="1">
      <c r="A2979" s="10">
        <v>2978.0</v>
      </c>
      <c r="B2979" s="10" t="s">
        <v>15</v>
      </c>
      <c r="C2979" s="10" t="str">
        <f>VLOOKUP($E2979,'Определяем вид'!$A$2:$B$16,2,0)</f>
        <v>Товар</v>
      </c>
      <c r="D2979" s="10" t="s">
        <v>16</v>
      </c>
      <c r="E2979" s="10" t="s">
        <v>23</v>
      </c>
      <c r="F2979" s="11">
        <v>45759.0</v>
      </c>
      <c r="G2979" s="12">
        <f t="shared" si="1"/>
        <v>4</v>
      </c>
      <c r="H2979" s="10"/>
      <c r="I2979" s="10" t="str">
        <f>IFNA(VLOOKUP($H2979,'Промокоды'!$A$2:$B$115,2,0),"")</f>
        <v/>
      </c>
      <c r="J2979" s="10" t="str">
        <f>IFNA(VLOOKUP($I2979,'Промокоды'!$E$2:$F$8,2,0),"")</f>
        <v/>
      </c>
      <c r="K2979" s="10" t="str">
        <f>IFNA(VLOOKUP($H2979,'Промокоды'!$A$2:$C$115,3,0),"")</f>
        <v/>
      </c>
      <c r="L2979" s="13">
        <f t="shared" si="2"/>
        <v>0</v>
      </c>
      <c r="M2979" s="14">
        <v>1000.0</v>
      </c>
      <c r="N2979" s="14">
        <f t="shared" si="3"/>
        <v>1000</v>
      </c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  <c r="Z2979" s="9"/>
      <c r="AA2979" s="9"/>
      <c r="AB2979" s="9"/>
      <c r="AC2979" s="9"/>
    </row>
    <row r="2980" ht="15.75" customHeight="1">
      <c r="A2980" s="10">
        <v>2979.0</v>
      </c>
      <c r="B2980" s="10" t="s">
        <v>25</v>
      </c>
      <c r="C2980" s="10" t="str">
        <f>VLOOKUP($E2980,'Определяем вид'!$A$2:$B$16,2,0)</f>
        <v>Товар</v>
      </c>
      <c r="D2980" s="10" t="s">
        <v>16</v>
      </c>
      <c r="E2980" s="10" t="s">
        <v>35</v>
      </c>
      <c r="F2980" s="11">
        <v>45759.0</v>
      </c>
      <c r="G2980" s="12">
        <f t="shared" si="1"/>
        <v>4</v>
      </c>
      <c r="H2980" s="10"/>
      <c r="I2980" s="10" t="str">
        <f>IFNA(VLOOKUP($H2980,'Промокоды'!$A$2:$B$115,2,0),"")</f>
        <v/>
      </c>
      <c r="J2980" s="10" t="str">
        <f>IFNA(VLOOKUP($I2980,'Промокоды'!$E$2:$F$8,2,0),"")</f>
        <v/>
      </c>
      <c r="K2980" s="10" t="str">
        <f>IFNA(VLOOKUP($H2980,'Промокоды'!$A$2:$C$115,3,0),"")</f>
        <v/>
      </c>
      <c r="L2980" s="13">
        <f t="shared" si="2"/>
        <v>0</v>
      </c>
      <c r="M2980" s="14">
        <v>500.0</v>
      </c>
      <c r="N2980" s="14">
        <f t="shared" si="3"/>
        <v>500</v>
      </c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  <c r="Z2980" s="9"/>
      <c r="AA2980" s="9"/>
      <c r="AB2980" s="9"/>
      <c r="AC2980" s="9"/>
    </row>
    <row r="2981" ht="15.75" customHeight="1">
      <c r="A2981" s="10">
        <v>2980.0</v>
      </c>
      <c r="B2981" s="10" t="s">
        <v>15</v>
      </c>
      <c r="C2981" s="10" t="str">
        <f>VLOOKUP($E2981,'Определяем вид'!$A$2:$B$16,2,0)</f>
        <v>Услуга</v>
      </c>
      <c r="D2981" s="10" t="s">
        <v>16</v>
      </c>
      <c r="E2981" s="10" t="s">
        <v>17</v>
      </c>
      <c r="F2981" s="11">
        <v>45759.0</v>
      </c>
      <c r="G2981" s="12">
        <f t="shared" si="1"/>
        <v>4</v>
      </c>
      <c r="H2981" s="10"/>
      <c r="I2981" s="10" t="str">
        <f>IFNA(VLOOKUP($H2981,'Промокоды'!$A$2:$B$115,2,0),"")</f>
        <v/>
      </c>
      <c r="J2981" s="10" t="str">
        <f>IFNA(VLOOKUP($I2981,'Промокоды'!$E$2:$F$8,2,0),"")</f>
        <v/>
      </c>
      <c r="K2981" s="10" t="str">
        <f>IFNA(VLOOKUP($H2981,'Промокоды'!$A$2:$C$115,3,0),"")</f>
        <v/>
      </c>
      <c r="L2981" s="13">
        <f t="shared" si="2"/>
        <v>0</v>
      </c>
      <c r="M2981" s="14">
        <v>4500.0</v>
      </c>
      <c r="N2981" s="14">
        <f t="shared" si="3"/>
        <v>4500</v>
      </c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  <c r="Z2981" s="9"/>
      <c r="AA2981" s="9"/>
      <c r="AB2981" s="9"/>
      <c r="AC2981" s="9"/>
    </row>
    <row r="2982" ht="15.75" customHeight="1">
      <c r="A2982" s="10">
        <v>2981.0</v>
      </c>
      <c r="B2982" s="10" t="s">
        <v>15</v>
      </c>
      <c r="C2982" s="10" t="str">
        <f>VLOOKUP($E2982,'Определяем вид'!$A$2:$B$16,2,0)</f>
        <v>Услуга</v>
      </c>
      <c r="D2982" s="10" t="s">
        <v>19</v>
      </c>
      <c r="E2982" s="10" t="s">
        <v>17</v>
      </c>
      <c r="F2982" s="11">
        <v>45760.0</v>
      </c>
      <c r="G2982" s="12">
        <f t="shared" si="1"/>
        <v>4</v>
      </c>
      <c r="H2982" s="10"/>
      <c r="I2982" s="10" t="str">
        <f>IFNA(VLOOKUP($H2982,'Промокоды'!$A$2:$B$115,2,0),"")</f>
        <v/>
      </c>
      <c r="J2982" s="10" t="str">
        <f>IFNA(VLOOKUP($I2982,'Промокоды'!$E$2:$F$8,2,0),"")</f>
        <v/>
      </c>
      <c r="K2982" s="10" t="str">
        <f>IFNA(VLOOKUP($H2982,'Промокоды'!$A$2:$C$115,3,0),"")</f>
        <v/>
      </c>
      <c r="L2982" s="13">
        <f t="shared" si="2"/>
        <v>0</v>
      </c>
      <c r="M2982" s="14">
        <v>4500.0</v>
      </c>
      <c r="N2982" s="14">
        <f t="shared" si="3"/>
        <v>4500</v>
      </c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  <c r="Z2982" s="9"/>
      <c r="AA2982" s="9"/>
      <c r="AB2982" s="9"/>
      <c r="AC2982" s="9"/>
    </row>
    <row r="2983" ht="15.75" customHeight="1">
      <c r="A2983" s="10">
        <v>2982.0</v>
      </c>
      <c r="B2983" s="10" t="s">
        <v>15</v>
      </c>
      <c r="C2983" s="10" t="str">
        <f>VLOOKUP($E2983,'Определяем вид'!$A$2:$B$16,2,0)</f>
        <v>Услуга</v>
      </c>
      <c r="D2983" s="10" t="s">
        <v>19</v>
      </c>
      <c r="E2983" s="10" t="s">
        <v>17</v>
      </c>
      <c r="F2983" s="11">
        <v>45760.0</v>
      </c>
      <c r="G2983" s="12">
        <f t="shared" si="1"/>
        <v>4</v>
      </c>
      <c r="H2983" s="10"/>
      <c r="I2983" s="10" t="str">
        <f>IFNA(VLOOKUP($H2983,'Промокоды'!$A$2:$B$115,2,0),"")</f>
        <v/>
      </c>
      <c r="J2983" s="10" t="str">
        <f>IFNA(VLOOKUP($I2983,'Промокоды'!$E$2:$F$8,2,0),"")</f>
        <v/>
      </c>
      <c r="K2983" s="10" t="str">
        <f>IFNA(VLOOKUP($H2983,'Промокоды'!$A$2:$C$115,3,0),"")</f>
        <v/>
      </c>
      <c r="L2983" s="13">
        <f t="shared" si="2"/>
        <v>0</v>
      </c>
      <c r="M2983" s="14">
        <v>4500.0</v>
      </c>
      <c r="N2983" s="14">
        <f t="shared" si="3"/>
        <v>4500</v>
      </c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  <c r="Z2983" s="9"/>
      <c r="AA2983" s="9"/>
      <c r="AB2983" s="9"/>
      <c r="AC2983" s="9"/>
    </row>
    <row r="2984" ht="15.75" customHeight="1">
      <c r="A2984" s="10">
        <v>2983.0</v>
      </c>
      <c r="B2984" s="10" t="s">
        <v>15</v>
      </c>
      <c r="C2984" s="10" t="str">
        <f>VLOOKUP($E2984,'Определяем вид'!$A$2:$B$16,2,0)</f>
        <v>Товар</v>
      </c>
      <c r="D2984" s="10" t="s">
        <v>16</v>
      </c>
      <c r="E2984" s="10" t="s">
        <v>20</v>
      </c>
      <c r="F2984" s="11">
        <v>45760.0</v>
      </c>
      <c r="G2984" s="12">
        <f t="shared" si="1"/>
        <v>4</v>
      </c>
      <c r="H2984" s="10"/>
      <c r="I2984" s="10" t="str">
        <f>IFNA(VLOOKUP($H2984,'Промокоды'!$A$2:$B$115,2,0),"")</f>
        <v/>
      </c>
      <c r="J2984" s="10" t="str">
        <f>IFNA(VLOOKUP($I2984,'Промокоды'!$E$2:$F$8,2,0),"")</f>
        <v/>
      </c>
      <c r="K2984" s="10" t="str">
        <f>IFNA(VLOOKUP($H2984,'Промокоды'!$A$2:$C$115,3,0),"")</f>
        <v/>
      </c>
      <c r="L2984" s="13">
        <f t="shared" si="2"/>
        <v>0</v>
      </c>
      <c r="M2984" s="14">
        <v>500.0</v>
      </c>
      <c r="N2984" s="14">
        <f t="shared" si="3"/>
        <v>500</v>
      </c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  <c r="Z2984" s="9"/>
      <c r="AA2984" s="9"/>
      <c r="AB2984" s="9"/>
      <c r="AC2984" s="9"/>
    </row>
    <row r="2985" ht="15.75" customHeight="1">
      <c r="A2985" s="10">
        <v>2984.0</v>
      </c>
      <c r="B2985" s="10" t="s">
        <v>25</v>
      </c>
      <c r="C2985" s="10" t="str">
        <f>VLOOKUP($E2985,'Определяем вид'!$A$2:$B$16,2,0)</f>
        <v>Товар</v>
      </c>
      <c r="D2985" s="10" t="s">
        <v>19</v>
      </c>
      <c r="E2985" s="10" t="s">
        <v>33</v>
      </c>
      <c r="F2985" s="11">
        <v>45760.0</v>
      </c>
      <c r="G2985" s="12">
        <f t="shared" si="1"/>
        <v>4</v>
      </c>
      <c r="H2985" s="10"/>
      <c r="I2985" s="10" t="str">
        <f>IFNA(VLOOKUP($H2985,'Промокоды'!$A$2:$B$115,2,0),"")</f>
        <v/>
      </c>
      <c r="J2985" s="10" t="str">
        <f>IFNA(VLOOKUP($I2985,'Промокоды'!$E$2:$F$8,2,0),"")</f>
        <v/>
      </c>
      <c r="K2985" s="10" t="str">
        <f>IFNA(VLOOKUP($H2985,'Промокоды'!$A$2:$C$115,3,0),"")</f>
        <v/>
      </c>
      <c r="L2985" s="13">
        <f t="shared" si="2"/>
        <v>0</v>
      </c>
      <c r="M2985" s="14">
        <v>1000.0</v>
      </c>
      <c r="N2985" s="14">
        <f t="shared" si="3"/>
        <v>1000</v>
      </c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  <c r="Z2985" s="9"/>
      <c r="AA2985" s="9"/>
      <c r="AB2985" s="9"/>
      <c r="AC2985" s="9"/>
    </row>
    <row r="2986" ht="15.75" customHeight="1">
      <c r="A2986" s="10">
        <v>2985.0</v>
      </c>
      <c r="B2986" s="10" t="s">
        <v>15</v>
      </c>
      <c r="C2986" s="10" t="str">
        <f>VLOOKUP($E2986,'Определяем вид'!$A$2:$B$16,2,0)</f>
        <v>Услуга</v>
      </c>
      <c r="D2986" s="10" t="s">
        <v>16</v>
      </c>
      <c r="E2986" s="10" t="s">
        <v>21</v>
      </c>
      <c r="F2986" s="11">
        <v>45760.0</v>
      </c>
      <c r="G2986" s="12">
        <f t="shared" si="1"/>
        <v>4</v>
      </c>
      <c r="H2986" s="10"/>
      <c r="I2986" s="10" t="str">
        <f>IFNA(VLOOKUP($H2986,'Промокоды'!$A$2:$B$115,2,0),"")</f>
        <v/>
      </c>
      <c r="J2986" s="10" t="str">
        <f>IFNA(VLOOKUP($I2986,'Промокоды'!$E$2:$F$8,2,0),"")</f>
        <v/>
      </c>
      <c r="K2986" s="10" t="str">
        <f>IFNA(VLOOKUP($H2986,'Промокоды'!$A$2:$C$115,3,0),"")</f>
        <v/>
      </c>
      <c r="L2986" s="13">
        <f t="shared" si="2"/>
        <v>0</v>
      </c>
      <c r="M2986" s="14">
        <v>5500.0</v>
      </c>
      <c r="N2986" s="14">
        <f t="shared" si="3"/>
        <v>5500</v>
      </c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  <c r="Z2986" s="9"/>
      <c r="AA2986" s="9"/>
      <c r="AB2986" s="9"/>
      <c r="AC2986" s="9"/>
    </row>
    <row r="2987" ht="15.75" customHeight="1">
      <c r="A2987" s="10">
        <v>2986.0</v>
      </c>
      <c r="B2987" s="10" t="s">
        <v>15</v>
      </c>
      <c r="C2987" s="10" t="str">
        <f>VLOOKUP($E2987,'Определяем вид'!$A$2:$B$16,2,0)</f>
        <v>Услуга</v>
      </c>
      <c r="D2987" s="10" t="s">
        <v>16</v>
      </c>
      <c r="E2987" s="10" t="s">
        <v>21</v>
      </c>
      <c r="F2987" s="11">
        <v>45760.0</v>
      </c>
      <c r="G2987" s="12">
        <f t="shared" si="1"/>
        <v>4</v>
      </c>
      <c r="H2987" s="10"/>
      <c r="I2987" s="10" t="str">
        <f>IFNA(VLOOKUP($H2987,'Промокоды'!$A$2:$B$115,2,0),"")</f>
        <v/>
      </c>
      <c r="J2987" s="10" t="str">
        <f>IFNA(VLOOKUP($I2987,'Промокоды'!$E$2:$F$8,2,0),"")</f>
        <v/>
      </c>
      <c r="K2987" s="10" t="str">
        <f>IFNA(VLOOKUP($H2987,'Промокоды'!$A$2:$C$115,3,0),"")</f>
        <v/>
      </c>
      <c r="L2987" s="13">
        <f t="shared" si="2"/>
        <v>0</v>
      </c>
      <c r="M2987" s="14">
        <v>5500.0</v>
      </c>
      <c r="N2987" s="14">
        <f t="shared" si="3"/>
        <v>5500</v>
      </c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  <c r="Z2987" s="9"/>
      <c r="AA2987" s="9"/>
      <c r="AB2987" s="9"/>
      <c r="AC2987" s="9"/>
    </row>
    <row r="2988" ht="15.75" customHeight="1">
      <c r="A2988" s="10">
        <v>2987.0</v>
      </c>
      <c r="B2988" s="10" t="s">
        <v>15</v>
      </c>
      <c r="C2988" s="10" t="str">
        <f>VLOOKUP($E2988,'Определяем вид'!$A$2:$B$16,2,0)</f>
        <v>Услуга</v>
      </c>
      <c r="D2988" s="10" t="s">
        <v>19</v>
      </c>
      <c r="E2988" s="10" t="s">
        <v>17</v>
      </c>
      <c r="F2988" s="11">
        <v>45760.0</v>
      </c>
      <c r="G2988" s="12">
        <f t="shared" si="1"/>
        <v>4</v>
      </c>
      <c r="H2988" s="10"/>
      <c r="I2988" s="10" t="str">
        <f>IFNA(VLOOKUP($H2988,'Промокоды'!$A$2:$B$115,2,0),"")</f>
        <v/>
      </c>
      <c r="J2988" s="10" t="str">
        <f>IFNA(VLOOKUP($I2988,'Промокоды'!$E$2:$F$8,2,0),"")</f>
        <v/>
      </c>
      <c r="K2988" s="10" t="str">
        <f>IFNA(VLOOKUP($H2988,'Промокоды'!$A$2:$C$115,3,0),"")</f>
        <v/>
      </c>
      <c r="L2988" s="13">
        <f t="shared" si="2"/>
        <v>0</v>
      </c>
      <c r="M2988" s="14">
        <v>4500.0</v>
      </c>
      <c r="N2988" s="14">
        <f t="shared" si="3"/>
        <v>4500</v>
      </c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  <c r="Z2988" s="9"/>
      <c r="AA2988" s="9"/>
      <c r="AB2988" s="9"/>
      <c r="AC2988" s="9"/>
    </row>
    <row r="2989" ht="15.75" customHeight="1">
      <c r="A2989" s="10">
        <v>2988.0</v>
      </c>
      <c r="B2989" s="10" t="s">
        <v>15</v>
      </c>
      <c r="C2989" s="10" t="str">
        <f>VLOOKUP($E2989,'Определяем вид'!$A$2:$B$16,2,0)</f>
        <v>Товар</v>
      </c>
      <c r="D2989" s="10" t="s">
        <v>19</v>
      </c>
      <c r="E2989" s="10" t="s">
        <v>20</v>
      </c>
      <c r="F2989" s="11">
        <v>45760.0</v>
      </c>
      <c r="G2989" s="12">
        <f t="shared" si="1"/>
        <v>4</v>
      </c>
      <c r="H2989" s="10"/>
      <c r="I2989" s="10" t="str">
        <f>IFNA(VLOOKUP($H2989,'Промокоды'!$A$2:$B$115,2,0),"")</f>
        <v/>
      </c>
      <c r="J2989" s="10" t="str">
        <f>IFNA(VLOOKUP($I2989,'Промокоды'!$E$2:$F$8,2,0),"")</f>
        <v/>
      </c>
      <c r="K2989" s="10" t="str">
        <f>IFNA(VLOOKUP($H2989,'Промокоды'!$A$2:$C$115,3,0),"")</f>
        <v/>
      </c>
      <c r="L2989" s="13">
        <f t="shared" si="2"/>
        <v>0</v>
      </c>
      <c r="M2989" s="14">
        <v>500.0</v>
      </c>
      <c r="N2989" s="14">
        <f t="shared" si="3"/>
        <v>500</v>
      </c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  <c r="Z2989" s="9"/>
      <c r="AA2989" s="9"/>
      <c r="AB2989" s="9"/>
      <c r="AC2989" s="9"/>
    </row>
    <row r="2990" ht="15.75" customHeight="1">
      <c r="A2990" s="10">
        <v>2989.0</v>
      </c>
      <c r="B2990" s="10" t="s">
        <v>15</v>
      </c>
      <c r="C2990" s="10" t="str">
        <f>VLOOKUP($E2990,'Определяем вид'!$A$2:$B$16,2,0)</f>
        <v>Услуга</v>
      </c>
      <c r="D2990" s="10" t="s">
        <v>16</v>
      </c>
      <c r="E2990" s="10" t="s">
        <v>21</v>
      </c>
      <c r="F2990" s="11">
        <v>45760.0</v>
      </c>
      <c r="G2990" s="12">
        <f t="shared" si="1"/>
        <v>4</v>
      </c>
      <c r="H2990" s="10"/>
      <c r="I2990" s="10" t="str">
        <f>IFNA(VLOOKUP($H2990,'Промокоды'!$A$2:$B$115,2,0),"")</f>
        <v/>
      </c>
      <c r="J2990" s="10" t="str">
        <f>IFNA(VLOOKUP($I2990,'Промокоды'!$E$2:$F$8,2,0),"")</f>
        <v/>
      </c>
      <c r="K2990" s="10" t="str">
        <f>IFNA(VLOOKUP($H2990,'Промокоды'!$A$2:$C$115,3,0),"")</f>
        <v/>
      </c>
      <c r="L2990" s="13">
        <f t="shared" si="2"/>
        <v>0</v>
      </c>
      <c r="M2990" s="14">
        <v>5500.0</v>
      </c>
      <c r="N2990" s="14">
        <f t="shared" si="3"/>
        <v>5500</v>
      </c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  <c r="Z2990" s="9"/>
      <c r="AA2990" s="9"/>
      <c r="AB2990" s="9"/>
      <c r="AC2990" s="9"/>
    </row>
    <row r="2991" ht="15.75" customHeight="1">
      <c r="A2991" s="10">
        <v>2990.0</v>
      </c>
      <c r="B2991" s="10" t="s">
        <v>25</v>
      </c>
      <c r="C2991" s="10" t="str">
        <f>VLOOKUP($E2991,'Определяем вид'!$A$2:$B$16,2,0)</f>
        <v>Товар</v>
      </c>
      <c r="D2991" s="10" t="s">
        <v>16</v>
      </c>
      <c r="E2991" s="10" t="s">
        <v>33</v>
      </c>
      <c r="F2991" s="11">
        <v>45760.0</v>
      </c>
      <c r="G2991" s="12">
        <f t="shared" si="1"/>
        <v>4</v>
      </c>
      <c r="H2991" s="10"/>
      <c r="I2991" s="10" t="str">
        <f>IFNA(VLOOKUP($H2991,'Промокоды'!$A$2:$B$115,2,0),"")</f>
        <v/>
      </c>
      <c r="J2991" s="10" t="str">
        <f>IFNA(VLOOKUP($I2991,'Промокоды'!$E$2:$F$8,2,0),"")</f>
        <v/>
      </c>
      <c r="K2991" s="10" t="str">
        <f>IFNA(VLOOKUP($H2991,'Промокоды'!$A$2:$C$115,3,0),"")</f>
        <v/>
      </c>
      <c r="L2991" s="13">
        <f t="shared" si="2"/>
        <v>0</v>
      </c>
      <c r="M2991" s="14">
        <v>1000.0</v>
      </c>
      <c r="N2991" s="14">
        <f t="shared" si="3"/>
        <v>1000</v>
      </c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  <c r="Z2991" s="9"/>
      <c r="AA2991" s="9"/>
      <c r="AB2991" s="9"/>
      <c r="AC2991" s="9"/>
    </row>
    <row r="2992" ht="15.75" customHeight="1">
      <c r="A2992" s="10">
        <v>2991.0</v>
      </c>
      <c r="B2992" s="10" t="s">
        <v>15</v>
      </c>
      <c r="C2992" s="10" t="str">
        <f>VLOOKUP($E2992,'Определяем вид'!$A$2:$B$16,2,0)</f>
        <v>Услуга</v>
      </c>
      <c r="D2992" s="10" t="s">
        <v>19</v>
      </c>
      <c r="E2992" s="10" t="s">
        <v>21</v>
      </c>
      <c r="F2992" s="11">
        <v>45760.0</v>
      </c>
      <c r="G2992" s="12">
        <f t="shared" si="1"/>
        <v>4</v>
      </c>
      <c r="H2992" s="10"/>
      <c r="I2992" s="10" t="str">
        <f>IFNA(VLOOKUP($H2992,'Промокоды'!$A$2:$B$115,2,0),"")</f>
        <v/>
      </c>
      <c r="J2992" s="10" t="str">
        <f>IFNA(VLOOKUP($I2992,'Промокоды'!$E$2:$F$8,2,0),"")</f>
        <v/>
      </c>
      <c r="K2992" s="10" t="str">
        <f>IFNA(VLOOKUP($H2992,'Промокоды'!$A$2:$C$115,3,0),"")</f>
        <v/>
      </c>
      <c r="L2992" s="13">
        <f t="shared" si="2"/>
        <v>0</v>
      </c>
      <c r="M2992" s="14">
        <v>5500.0</v>
      </c>
      <c r="N2992" s="14">
        <f t="shared" si="3"/>
        <v>5500</v>
      </c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  <c r="Z2992" s="9"/>
      <c r="AA2992" s="9"/>
      <c r="AB2992" s="9"/>
      <c r="AC2992" s="9"/>
    </row>
    <row r="2993" ht="15.75" customHeight="1">
      <c r="A2993" s="10">
        <v>2992.0</v>
      </c>
      <c r="B2993" s="10" t="s">
        <v>15</v>
      </c>
      <c r="C2993" s="10" t="str">
        <f>VLOOKUP($E2993,'Определяем вид'!$A$2:$B$16,2,0)</f>
        <v>Услуга</v>
      </c>
      <c r="D2993" s="10" t="s">
        <v>16</v>
      </c>
      <c r="E2993" s="10" t="s">
        <v>17</v>
      </c>
      <c r="F2993" s="11">
        <v>45760.0</v>
      </c>
      <c r="G2993" s="12">
        <f t="shared" si="1"/>
        <v>4</v>
      </c>
      <c r="H2993" s="10" t="s">
        <v>50</v>
      </c>
      <c r="I2993" s="10">
        <f>IFNA(VLOOKUP($H2993,'Промокоды'!$A$2:$B$115,2,0),"")</f>
        <v>2</v>
      </c>
      <c r="J2993" s="10" t="str">
        <f>IFNA(VLOOKUP($I2993,'Промокоды'!$E$2:$F$8,2,0),"")</f>
        <v>Поисковые запросы в Гугле</v>
      </c>
      <c r="K2993" s="10">
        <f>IFNA(VLOOKUP($H2993,'Промокоды'!$A$2:$C$115,3,0),"")</f>
        <v>0.1</v>
      </c>
      <c r="L2993" s="13">
        <f t="shared" si="2"/>
        <v>450</v>
      </c>
      <c r="M2993" s="14">
        <v>4500.0</v>
      </c>
      <c r="N2993" s="14">
        <f t="shared" si="3"/>
        <v>4050</v>
      </c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  <c r="Z2993" s="9"/>
      <c r="AA2993" s="9"/>
      <c r="AB2993" s="9"/>
      <c r="AC2993" s="9"/>
    </row>
    <row r="2994" ht="15.75" customHeight="1">
      <c r="A2994" s="10">
        <v>2993.0</v>
      </c>
      <c r="B2994" s="10" t="s">
        <v>15</v>
      </c>
      <c r="C2994" s="10" t="str">
        <f>VLOOKUP($E2994,'Определяем вид'!$A$2:$B$16,2,0)</f>
        <v>Товар</v>
      </c>
      <c r="D2994" s="10" t="s">
        <v>16</v>
      </c>
      <c r="E2994" s="10" t="s">
        <v>23</v>
      </c>
      <c r="F2994" s="11">
        <v>45760.0</v>
      </c>
      <c r="G2994" s="12">
        <f t="shared" si="1"/>
        <v>4</v>
      </c>
      <c r="H2994" s="10"/>
      <c r="I2994" s="10" t="str">
        <f>IFNA(VLOOKUP($H2994,'Промокоды'!$A$2:$B$115,2,0),"")</f>
        <v/>
      </c>
      <c r="J2994" s="10" t="str">
        <f>IFNA(VLOOKUP($I2994,'Промокоды'!$E$2:$F$8,2,0),"")</f>
        <v/>
      </c>
      <c r="K2994" s="10" t="str">
        <f>IFNA(VLOOKUP($H2994,'Промокоды'!$A$2:$C$115,3,0),"")</f>
        <v/>
      </c>
      <c r="L2994" s="13">
        <f t="shared" si="2"/>
        <v>0</v>
      </c>
      <c r="M2994" s="14">
        <v>1000.0</v>
      </c>
      <c r="N2994" s="14">
        <f t="shared" si="3"/>
        <v>1000</v>
      </c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  <c r="Z2994" s="9"/>
      <c r="AA2994" s="9"/>
      <c r="AB2994" s="9"/>
      <c r="AC2994" s="9"/>
    </row>
    <row r="2995" ht="15.75" customHeight="1">
      <c r="A2995" s="10">
        <v>2994.0</v>
      </c>
      <c r="B2995" s="10" t="s">
        <v>15</v>
      </c>
      <c r="C2995" s="10" t="str">
        <f>VLOOKUP($E2995,'Определяем вид'!$A$2:$B$16,2,0)</f>
        <v>Услуга</v>
      </c>
      <c r="D2995" s="10" t="s">
        <v>16</v>
      </c>
      <c r="E2995" s="10" t="s">
        <v>17</v>
      </c>
      <c r="F2995" s="11">
        <v>45760.0</v>
      </c>
      <c r="G2995" s="12">
        <f t="shared" si="1"/>
        <v>4</v>
      </c>
      <c r="H2995" s="10"/>
      <c r="I2995" s="10" t="str">
        <f>IFNA(VLOOKUP($H2995,'Промокоды'!$A$2:$B$115,2,0),"")</f>
        <v/>
      </c>
      <c r="J2995" s="10" t="str">
        <f>IFNA(VLOOKUP($I2995,'Промокоды'!$E$2:$F$8,2,0),"")</f>
        <v/>
      </c>
      <c r="K2995" s="10" t="str">
        <f>IFNA(VLOOKUP($H2995,'Промокоды'!$A$2:$C$115,3,0),"")</f>
        <v/>
      </c>
      <c r="L2995" s="13">
        <f t="shared" si="2"/>
        <v>0</v>
      </c>
      <c r="M2995" s="14">
        <v>4500.0</v>
      </c>
      <c r="N2995" s="14">
        <f t="shared" si="3"/>
        <v>4500</v>
      </c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  <c r="Z2995" s="9"/>
      <c r="AA2995" s="9"/>
      <c r="AB2995" s="9"/>
      <c r="AC2995" s="9"/>
    </row>
    <row r="2996" ht="15.75" customHeight="1">
      <c r="A2996" s="10">
        <v>2995.0</v>
      </c>
      <c r="B2996" s="10" t="s">
        <v>15</v>
      </c>
      <c r="C2996" s="10" t="str">
        <f>VLOOKUP($E2996,'Определяем вид'!$A$2:$B$16,2,0)</f>
        <v>Услуга</v>
      </c>
      <c r="D2996" s="10" t="s">
        <v>19</v>
      </c>
      <c r="E2996" s="10" t="s">
        <v>18</v>
      </c>
      <c r="F2996" s="11">
        <v>45760.0</v>
      </c>
      <c r="G2996" s="12">
        <f t="shared" si="1"/>
        <v>4</v>
      </c>
      <c r="H2996" s="10"/>
      <c r="I2996" s="10" t="str">
        <f>IFNA(VLOOKUP($H2996,'Промокоды'!$A$2:$B$115,2,0),"")</f>
        <v/>
      </c>
      <c r="J2996" s="10" t="str">
        <f>IFNA(VLOOKUP($I2996,'Промокоды'!$E$2:$F$8,2,0),"")</f>
        <v/>
      </c>
      <c r="K2996" s="10" t="str">
        <f>IFNA(VLOOKUP($H2996,'Промокоды'!$A$2:$C$115,3,0),"")</f>
        <v/>
      </c>
      <c r="L2996" s="13">
        <f t="shared" si="2"/>
        <v>0</v>
      </c>
      <c r="M2996" s="14">
        <v>3500.0</v>
      </c>
      <c r="N2996" s="14">
        <f t="shared" si="3"/>
        <v>3500</v>
      </c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  <c r="Z2996" s="9"/>
      <c r="AA2996" s="9"/>
      <c r="AB2996" s="9"/>
      <c r="AC2996" s="9"/>
    </row>
    <row r="2997" ht="15.75" customHeight="1">
      <c r="A2997" s="10">
        <v>2996.0</v>
      </c>
      <c r="B2997" s="10" t="s">
        <v>25</v>
      </c>
      <c r="C2997" s="10" t="str">
        <f>VLOOKUP($E2997,'Определяем вид'!$A$2:$B$16,2,0)</f>
        <v>Товар</v>
      </c>
      <c r="D2997" s="10" t="s">
        <v>16</v>
      </c>
      <c r="E2997" s="10" t="s">
        <v>35</v>
      </c>
      <c r="F2997" s="11">
        <v>45760.0</v>
      </c>
      <c r="G2997" s="12">
        <f t="shared" si="1"/>
        <v>4</v>
      </c>
      <c r="H2997" s="10"/>
      <c r="I2997" s="10" t="str">
        <f>IFNA(VLOOKUP($H2997,'Промокоды'!$A$2:$B$115,2,0),"")</f>
        <v/>
      </c>
      <c r="J2997" s="10" t="str">
        <f>IFNA(VLOOKUP($I2997,'Промокоды'!$E$2:$F$8,2,0),"")</f>
        <v/>
      </c>
      <c r="K2997" s="10" t="str">
        <f>IFNA(VLOOKUP($H2997,'Промокоды'!$A$2:$C$115,3,0),"")</f>
        <v/>
      </c>
      <c r="L2997" s="13">
        <f t="shared" si="2"/>
        <v>0</v>
      </c>
      <c r="M2997" s="14">
        <v>500.0</v>
      </c>
      <c r="N2997" s="14">
        <f t="shared" si="3"/>
        <v>500</v>
      </c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  <c r="Z2997" s="9"/>
      <c r="AA2997" s="9"/>
      <c r="AB2997" s="9"/>
      <c r="AC2997" s="9"/>
    </row>
    <row r="2998" ht="15.75" customHeight="1">
      <c r="A2998" s="10">
        <v>2997.0</v>
      </c>
      <c r="B2998" s="10" t="s">
        <v>15</v>
      </c>
      <c r="C2998" s="10" t="str">
        <f>VLOOKUP($E2998,'Определяем вид'!$A$2:$B$16,2,0)</f>
        <v>Услуга</v>
      </c>
      <c r="D2998" s="10" t="s">
        <v>19</v>
      </c>
      <c r="E2998" s="10" t="s">
        <v>18</v>
      </c>
      <c r="F2998" s="11">
        <v>45760.0</v>
      </c>
      <c r="G2998" s="12">
        <f t="shared" si="1"/>
        <v>4</v>
      </c>
      <c r="H2998" s="10"/>
      <c r="I2998" s="10" t="str">
        <f>IFNA(VLOOKUP($H2998,'Промокоды'!$A$2:$B$115,2,0),"")</f>
        <v/>
      </c>
      <c r="J2998" s="10" t="str">
        <f>IFNA(VLOOKUP($I2998,'Промокоды'!$E$2:$F$8,2,0),"")</f>
        <v/>
      </c>
      <c r="K2998" s="10" t="str">
        <f>IFNA(VLOOKUP($H2998,'Промокоды'!$A$2:$C$115,3,0),"")</f>
        <v/>
      </c>
      <c r="L2998" s="13">
        <f t="shared" si="2"/>
        <v>0</v>
      </c>
      <c r="M2998" s="14">
        <v>3500.0</v>
      </c>
      <c r="N2998" s="14">
        <f t="shared" si="3"/>
        <v>3500</v>
      </c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  <c r="Z2998" s="9"/>
      <c r="AA2998" s="9"/>
      <c r="AB2998" s="9"/>
      <c r="AC2998" s="9"/>
    </row>
    <row r="2999" ht="15.75" customHeight="1">
      <c r="A2999" s="10">
        <v>2998.0</v>
      </c>
      <c r="B2999" s="10" t="s">
        <v>15</v>
      </c>
      <c r="C2999" s="10" t="str">
        <f>VLOOKUP($E2999,'Определяем вид'!$A$2:$B$16,2,0)</f>
        <v>Услуга</v>
      </c>
      <c r="D2999" s="10" t="s">
        <v>16</v>
      </c>
      <c r="E2999" s="10" t="s">
        <v>17</v>
      </c>
      <c r="F2999" s="11">
        <v>45760.0</v>
      </c>
      <c r="G2999" s="12">
        <f t="shared" si="1"/>
        <v>4</v>
      </c>
      <c r="H2999" s="10"/>
      <c r="I2999" s="10" t="str">
        <f>IFNA(VLOOKUP($H2999,'Промокоды'!$A$2:$B$115,2,0),"")</f>
        <v/>
      </c>
      <c r="J2999" s="10" t="str">
        <f>IFNA(VLOOKUP($I2999,'Промокоды'!$E$2:$F$8,2,0),"")</f>
        <v/>
      </c>
      <c r="K2999" s="10" t="str">
        <f>IFNA(VLOOKUP($H2999,'Промокоды'!$A$2:$C$115,3,0),"")</f>
        <v/>
      </c>
      <c r="L2999" s="13">
        <f t="shared" si="2"/>
        <v>0</v>
      </c>
      <c r="M2999" s="14">
        <v>4500.0</v>
      </c>
      <c r="N2999" s="14">
        <f t="shared" si="3"/>
        <v>4500</v>
      </c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  <c r="Z2999" s="9"/>
      <c r="AA2999" s="9"/>
      <c r="AB2999" s="9"/>
      <c r="AC2999" s="9"/>
    </row>
    <row r="3000" ht="15.75" customHeight="1">
      <c r="A3000" s="10">
        <v>2999.0</v>
      </c>
      <c r="B3000" s="10" t="s">
        <v>15</v>
      </c>
      <c r="C3000" s="10" t="str">
        <f>VLOOKUP($E3000,'Определяем вид'!$A$2:$B$16,2,0)</f>
        <v>Товар</v>
      </c>
      <c r="D3000" s="10" t="s">
        <v>16</v>
      </c>
      <c r="E3000" s="10" t="s">
        <v>20</v>
      </c>
      <c r="F3000" s="11">
        <v>45760.0</v>
      </c>
      <c r="G3000" s="12">
        <f t="shared" si="1"/>
        <v>4</v>
      </c>
      <c r="H3000" s="10" t="s">
        <v>51</v>
      </c>
      <c r="I3000" s="10">
        <f>IFNA(VLOOKUP($H3000,'Промокоды'!$A$2:$B$115,2,0),"")</f>
        <v>5</v>
      </c>
      <c r="J3000" s="10" t="str">
        <f>IFNA(VLOOKUP($I3000,'Промокоды'!$E$2:$F$8,2,0),"")</f>
        <v>Посты в VK</v>
      </c>
      <c r="K3000" s="10">
        <f>IFNA(VLOOKUP($H3000,'Промокоды'!$A$2:$C$115,3,0),"")</f>
        <v>0.15</v>
      </c>
      <c r="L3000" s="13">
        <f t="shared" si="2"/>
        <v>75</v>
      </c>
      <c r="M3000" s="14">
        <v>500.0</v>
      </c>
      <c r="N3000" s="14">
        <f t="shared" si="3"/>
        <v>425</v>
      </c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  <c r="Z3000" s="9"/>
      <c r="AA3000" s="9"/>
      <c r="AB3000" s="9"/>
      <c r="AC3000" s="9"/>
    </row>
    <row r="3001" ht="15.75" customHeight="1">
      <c r="A3001" s="10">
        <v>3000.0</v>
      </c>
      <c r="B3001" s="10" t="s">
        <v>15</v>
      </c>
      <c r="C3001" s="10" t="str">
        <f>VLOOKUP($E3001,'Определяем вид'!$A$2:$B$16,2,0)</f>
        <v>Услуга</v>
      </c>
      <c r="D3001" s="10" t="s">
        <v>16</v>
      </c>
      <c r="E3001" s="10" t="s">
        <v>21</v>
      </c>
      <c r="F3001" s="11">
        <v>45760.0</v>
      </c>
      <c r="G3001" s="12">
        <f t="shared" si="1"/>
        <v>4</v>
      </c>
      <c r="H3001" s="10"/>
      <c r="I3001" s="10" t="str">
        <f>IFNA(VLOOKUP($H3001,'Промокоды'!$A$2:$B$115,2,0),"")</f>
        <v/>
      </c>
      <c r="J3001" s="10" t="str">
        <f>IFNA(VLOOKUP($I3001,'Промокоды'!$E$2:$F$8,2,0),"")</f>
        <v/>
      </c>
      <c r="K3001" s="10" t="str">
        <f>IFNA(VLOOKUP($H3001,'Промокоды'!$A$2:$C$115,3,0),"")</f>
        <v/>
      </c>
      <c r="L3001" s="13">
        <f t="shared" si="2"/>
        <v>0</v>
      </c>
      <c r="M3001" s="14">
        <v>5500.0</v>
      </c>
      <c r="N3001" s="14">
        <f t="shared" si="3"/>
        <v>5500</v>
      </c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  <c r="Z3001" s="9"/>
      <c r="AA3001" s="9"/>
      <c r="AB3001" s="9"/>
      <c r="AC3001" s="9"/>
    </row>
    <row r="3002" ht="15.75" customHeight="1">
      <c r="A3002" s="10">
        <v>3001.0</v>
      </c>
      <c r="B3002" s="10" t="s">
        <v>15</v>
      </c>
      <c r="C3002" s="10" t="str">
        <f>VLOOKUP($E3002,'Определяем вид'!$A$2:$B$16,2,0)</f>
        <v>Товар</v>
      </c>
      <c r="D3002" s="10" t="s">
        <v>16</v>
      </c>
      <c r="E3002" s="10" t="s">
        <v>28</v>
      </c>
      <c r="F3002" s="11">
        <v>45760.0</v>
      </c>
      <c r="G3002" s="12">
        <f t="shared" si="1"/>
        <v>4</v>
      </c>
      <c r="H3002" s="10"/>
      <c r="I3002" s="10" t="str">
        <f>IFNA(VLOOKUP($H3002,'Промокоды'!$A$2:$B$115,2,0),"")</f>
        <v/>
      </c>
      <c r="J3002" s="10" t="str">
        <f>IFNA(VLOOKUP($I3002,'Промокоды'!$E$2:$F$8,2,0),"")</f>
        <v/>
      </c>
      <c r="K3002" s="10" t="str">
        <f>IFNA(VLOOKUP($H3002,'Промокоды'!$A$2:$C$115,3,0),"")</f>
        <v/>
      </c>
      <c r="L3002" s="13">
        <f t="shared" si="2"/>
        <v>0</v>
      </c>
      <c r="M3002" s="14">
        <v>300.0</v>
      </c>
      <c r="N3002" s="14">
        <f t="shared" si="3"/>
        <v>300</v>
      </c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  <c r="Z3002" s="9"/>
      <c r="AA3002" s="9"/>
      <c r="AB3002" s="9"/>
      <c r="AC3002" s="9"/>
    </row>
    <row r="3003" ht="15.75" customHeight="1">
      <c r="A3003" s="10">
        <v>3002.0</v>
      </c>
      <c r="B3003" s="10" t="s">
        <v>15</v>
      </c>
      <c r="C3003" s="10" t="str">
        <f>VLOOKUP($E3003,'Определяем вид'!$A$2:$B$16,2,0)</f>
        <v>Услуга</v>
      </c>
      <c r="D3003" s="10" t="s">
        <v>19</v>
      </c>
      <c r="E3003" s="10" t="s">
        <v>18</v>
      </c>
      <c r="F3003" s="11">
        <v>45760.0</v>
      </c>
      <c r="G3003" s="12">
        <f t="shared" si="1"/>
        <v>4</v>
      </c>
      <c r="H3003" s="10" t="s">
        <v>52</v>
      </c>
      <c r="I3003" s="10">
        <f>IFNA(VLOOKUP($H3003,'Промокоды'!$A$2:$B$115,2,0),"")</f>
        <v>3</v>
      </c>
      <c r="J3003" s="10" t="str">
        <f>IFNA(VLOOKUP($I3003,'Промокоды'!$E$2:$F$8,2,0),"")</f>
        <v>Поисковые запросы в Яндексе</v>
      </c>
      <c r="K3003" s="10">
        <f>IFNA(VLOOKUP($H3003,'Промокоды'!$A$2:$C$115,3,0),"")</f>
        <v>0.05</v>
      </c>
      <c r="L3003" s="13">
        <f t="shared" si="2"/>
        <v>175</v>
      </c>
      <c r="M3003" s="14">
        <v>3500.0</v>
      </c>
      <c r="N3003" s="14">
        <f t="shared" si="3"/>
        <v>3325</v>
      </c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  <c r="Z3003" s="9"/>
      <c r="AA3003" s="9"/>
      <c r="AB3003" s="9"/>
      <c r="AC3003" s="9"/>
    </row>
    <row r="3004" ht="15.75" customHeight="1">
      <c r="A3004" s="10">
        <v>3003.0</v>
      </c>
      <c r="B3004" s="10" t="s">
        <v>15</v>
      </c>
      <c r="C3004" s="10" t="str">
        <f>VLOOKUP($E3004,'Определяем вид'!$A$2:$B$16,2,0)</f>
        <v>Услуга</v>
      </c>
      <c r="D3004" s="10" t="s">
        <v>19</v>
      </c>
      <c r="E3004" s="10" t="s">
        <v>18</v>
      </c>
      <c r="F3004" s="11">
        <v>45760.0</v>
      </c>
      <c r="G3004" s="12">
        <f t="shared" si="1"/>
        <v>4</v>
      </c>
      <c r="H3004" s="10"/>
      <c r="I3004" s="10" t="str">
        <f>IFNA(VLOOKUP($H3004,'Промокоды'!$A$2:$B$115,2,0),"")</f>
        <v/>
      </c>
      <c r="J3004" s="10" t="str">
        <f>IFNA(VLOOKUP($I3004,'Промокоды'!$E$2:$F$8,2,0),"")</f>
        <v/>
      </c>
      <c r="K3004" s="10" t="str">
        <f>IFNA(VLOOKUP($H3004,'Промокоды'!$A$2:$C$115,3,0),"")</f>
        <v/>
      </c>
      <c r="L3004" s="13">
        <f t="shared" si="2"/>
        <v>0</v>
      </c>
      <c r="M3004" s="14">
        <v>3500.0</v>
      </c>
      <c r="N3004" s="14">
        <f t="shared" si="3"/>
        <v>3500</v>
      </c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  <c r="Z3004" s="9"/>
      <c r="AA3004" s="9"/>
      <c r="AB3004" s="9"/>
      <c r="AC3004" s="9"/>
    </row>
    <row r="3005" ht="15.75" customHeight="1">
      <c r="A3005" s="10">
        <v>3004.0</v>
      </c>
      <c r="B3005" s="10" t="s">
        <v>15</v>
      </c>
      <c r="C3005" s="10" t="str">
        <f>VLOOKUP($E3005,'Определяем вид'!$A$2:$B$16,2,0)</f>
        <v>Услуга</v>
      </c>
      <c r="D3005" s="10" t="s">
        <v>16</v>
      </c>
      <c r="E3005" s="10" t="s">
        <v>18</v>
      </c>
      <c r="F3005" s="11">
        <v>45760.0</v>
      </c>
      <c r="G3005" s="12">
        <f t="shared" si="1"/>
        <v>4</v>
      </c>
      <c r="H3005" s="10" t="s">
        <v>53</v>
      </c>
      <c r="I3005" s="10">
        <f>IFNA(VLOOKUP($H3005,'Промокоды'!$A$2:$B$115,2,0),"")</f>
        <v>7</v>
      </c>
      <c r="J3005" s="10" t="str">
        <f>IFNA(VLOOKUP($I3005,'Промокоды'!$E$2:$F$8,2,0),"")</f>
        <v>Сторис в VK</v>
      </c>
      <c r="K3005" s="10">
        <f>IFNA(VLOOKUP($H3005,'Промокоды'!$A$2:$C$115,3,0),"")</f>
        <v>0.15</v>
      </c>
      <c r="L3005" s="13">
        <f t="shared" si="2"/>
        <v>525</v>
      </c>
      <c r="M3005" s="14">
        <v>3500.0</v>
      </c>
      <c r="N3005" s="14">
        <f t="shared" si="3"/>
        <v>2975</v>
      </c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  <c r="Z3005" s="9"/>
      <c r="AA3005" s="9"/>
      <c r="AB3005" s="9"/>
      <c r="AC3005" s="9"/>
    </row>
    <row r="3006" ht="15.75" customHeight="1">
      <c r="A3006" s="19">
        <v>3005.0</v>
      </c>
      <c r="B3006" s="10" t="s">
        <v>15</v>
      </c>
      <c r="C3006" s="10" t="str">
        <f>VLOOKUP($E3006,'Определяем вид'!$A$2:$B$16,2,0)</f>
        <v>Услуга</v>
      </c>
      <c r="D3006" s="10" t="s">
        <v>16</v>
      </c>
      <c r="E3006" s="10" t="s">
        <v>21</v>
      </c>
      <c r="F3006" s="11">
        <v>45760.0</v>
      </c>
      <c r="G3006" s="12">
        <f t="shared" si="1"/>
        <v>4</v>
      </c>
      <c r="H3006" s="10" t="s">
        <v>54</v>
      </c>
      <c r="I3006" s="10">
        <f>IFNA(VLOOKUP($H3006,'Промокоды'!$A$2:$B$115,2,0),"")</f>
        <v>3</v>
      </c>
      <c r="J3006" s="10" t="str">
        <f>IFNA(VLOOKUP($I3006,'Промокоды'!$E$2:$F$8,2,0),"")</f>
        <v>Поисковые запросы в Яндексе</v>
      </c>
      <c r="K3006" s="10">
        <f>IFNA(VLOOKUP($H3006,'Промокоды'!$A$2:$C$115,3,0),"")</f>
        <v>0.05</v>
      </c>
      <c r="L3006" s="13">
        <f t="shared" si="2"/>
        <v>275</v>
      </c>
      <c r="M3006" s="14">
        <v>5500.0</v>
      </c>
      <c r="N3006" s="14">
        <f t="shared" si="3"/>
        <v>5225</v>
      </c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  <c r="AA3006" s="10"/>
      <c r="AB3006" s="10"/>
      <c r="AC3006" s="10"/>
    </row>
    <row r="3007" ht="15.75" customHeight="1">
      <c r="A3007" s="10">
        <v>3006.0</v>
      </c>
      <c r="B3007" s="10" t="s">
        <v>15</v>
      </c>
      <c r="C3007" s="10" t="str">
        <f>VLOOKUP($E3007,'Определяем вид'!$A$2:$B$16,2,0)</f>
        <v>Услуга</v>
      </c>
      <c r="D3007" s="10" t="s">
        <v>16</v>
      </c>
      <c r="E3007" s="10" t="s">
        <v>18</v>
      </c>
      <c r="F3007" s="11">
        <v>45760.0</v>
      </c>
      <c r="G3007" s="12">
        <f t="shared" si="1"/>
        <v>4</v>
      </c>
      <c r="H3007" s="10"/>
      <c r="I3007" s="10" t="str">
        <f>IFNA(VLOOKUP($H3007,'Промокоды'!$A$2:$B$115,2,0),"")</f>
        <v/>
      </c>
      <c r="J3007" s="10" t="str">
        <f>IFNA(VLOOKUP($I3007,'Промокоды'!$E$2:$F$8,2,0),"")</f>
        <v/>
      </c>
      <c r="K3007" s="10" t="str">
        <f>IFNA(VLOOKUP($H3007,'Промокоды'!$A$2:$C$115,3,0),"")</f>
        <v/>
      </c>
      <c r="L3007" s="13">
        <f t="shared" si="2"/>
        <v>0</v>
      </c>
      <c r="M3007" s="14">
        <v>3500.0</v>
      </c>
      <c r="N3007" s="14">
        <f t="shared" si="3"/>
        <v>3500</v>
      </c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  <c r="Z3007" s="9"/>
      <c r="AA3007" s="9"/>
      <c r="AB3007" s="9"/>
      <c r="AC3007" s="9"/>
    </row>
    <row r="3008" ht="15.75" customHeight="1">
      <c r="A3008" s="10">
        <v>3007.0</v>
      </c>
      <c r="B3008" s="10" t="s">
        <v>15</v>
      </c>
      <c r="C3008" s="10" t="str">
        <f>VLOOKUP($E3008,'Определяем вид'!$A$2:$B$16,2,0)</f>
        <v>Услуга</v>
      </c>
      <c r="D3008" s="10" t="s">
        <v>16</v>
      </c>
      <c r="E3008" s="10" t="s">
        <v>17</v>
      </c>
      <c r="F3008" s="11">
        <v>45761.0</v>
      </c>
      <c r="G3008" s="12">
        <f t="shared" si="1"/>
        <v>4</v>
      </c>
      <c r="H3008" s="10" t="s">
        <v>55</v>
      </c>
      <c r="I3008" s="10">
        <f>IFNA(VLOOKUP($H3008,'Промокоды'!$A$2:$B$115,2,0),"")</f>
        <v>4</v>
      </c>
      <c r="J3008" s="10" t="str">
        <f>IFNA(VLOOKUP($I3008,'Промокоды'!$E$2:$F$8,2,0),"")</f>
        <v>Посты в Telegram</v>
      </c>
      <c r="K3008" s="10">
        <f>IFNA(VLOOKUP($H3008,'Промокоды'!$A$2:$C$115,3,0),"")</f>
        <v>0.5</v>
      </c>
      <c r="L3008" s="13">
        <f t="shared" si="2"/>
        <v>2250</v>
      </c>
      <c r="M3008" s="14">
        <v>4500.0</v>
      </c>
      <c r="N3008" s="14">
        <f t="shared" si="3"/>
        <v>2250</v>
      </c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  <c r="Z3008" s="9"/>
      <c r="AA3008" s="9"/>
      <c r="AB3008" s="9"/>
      <c r="AC3008" s="9"/>
    </row>
    <row r="3009" ht="15.75" customHeight="1">
      <c r="A3009" s="10">
        <v>3008.0</v>
      </c>
      <c r="B3009" s="10" t="s">
        <v>25</v>
      </c>
      <c r="C3009" s="10" t="str">
        <f>VLOOKUP($E3009,'Определяем вид'!$A$2:$B$16,2,0)</f>
        <v>Товар</v>
      </c>
      <c r="D3009" s="10" t="s">
        <v>16</v>
      </c>
      <c r="E3009" s="10" t="s">
        <v>30</v>
      </c>
      <c r="F3009" s="11">
        <v>45761.0</v>
      </c>
      <c r="G3009" s="12">
        <f t="shared" si="1"/>
        <v>4</v>
      </c>
      <c r="H3009" s="10"/>
      <c r="I3009" s="10" t="str">
        <f>IFNA(VLOOKUP($H3009,'Промокоды'!$A$2:$B$115,2,0),"")</f>
        <v/>
      </c>
      <c r="J3009" s="10" t="str">
        <f>IFNA(VLOOKUP($I3009,'Промокоды'!$E$2:$F$8,2,0),"")</f>
        <v/>
      </c>
      <c r="K3009" s="10" t="str">
        <f>IFNA(VLOOKUP($H3009,'Промокоды'!$A$2:$C$115,3,0),"")</f>
        <v/>
      </c>
      <c r="L3009" s="13">
        <f t="shared" si="2"/>
        <v>0</v>
      </c>
      <c r="M3009" s="14">
        <v>300.0</v>
      </c>
      <c r="N3009" s="14">
        <f t="shared" si="3"/>
        <v>300</v>
      </c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  <c r="Z3009" s="9"/>
      <c r="AA3009" s="9"/>
      <c r="AB3009" s="9"/>
      <c r="AC3009" s="9"/>
    </row>
    <row r="3010" ht="15.75" customHeight="1">
      <c r="A3010" s="10">
        <v>3009.0</v>
      </c>
      <c r="B3010" s="10" t="s">
        <v>15</v>
      </c>
      <c r="C3010" s="10" t="str">
        <f>VLOOKUP($E3010,'Определяем вид'!$A$2:$B$16,2,0)</f>
        <v>Услуга</v>
      </c>
      <c r="D3010" s="10" t="s">
        <v>16</v>
      </c>
      <c r="E3010" s="10" t="s">
        <v>18</v>
      </c>
      <c r="F3010" s="11">
        <v>45761.0</v>
      </c>
      <c r="G3010" s="12">
        <f t="shared" si="1"/>
        <v>4</v>
      </c>
      <c r="H3010" s="10"/>
      <c r="I3010" s="10" t="str">
        <f>IFNA(VLOOKUP($H3010,'Промокоды'!$A$2:$B$115,2,0),"")</f>
        <v/>
      </c>
      <c r="J3010" s="10" t="str">
        <f>IFNA(VLOOKUP($I3010,'Промокоды'!$E$2:$F$8,2,0),"")</f>
        <v/>
      </c>
      <c r="K3010" s="10" t="str">
        <f>IFNA(VLOOKUP($H3010,'Промокоды'!$A$2:$C$115,3,0),"")</f>
        <v/>
      </c>
      <c r="L3010" s="13">
        <f t="shared" si="2"/>
        <v>0</v>
      </c>
      <c r="M3010" s="14">
        <v>3500.0</v>
      </c>
      <c r="N3010" s="14">
        <f t="shared" si="3"/>
        <v>3500</v>
      </c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  <c r="Z3010" s="9"/>
      <c r="AA3010" s="9"/>
      <c r="AB3010" s="9"/>
      <c r="AC3010" s="9"/>
    </row>
    <row r="3011" ht="15.75" customHeight="1">
      <c r="A3011" s="10">
        <v>3010.0</v>
      </c>
      <c r="B3011" s="10" t="s">
        <v>15</v>
      </c>
      <c r="C3011" s="10" t="str">
        <f>VLOOKUP($E3011,'Определяем вид'!$A$2:$B$16,2,0)</f>
        <v>Товар</v>
      </c>
      <c r="D3011" s="10" t="s">
        <v>16</v>
      </c>
      <c r="E3011" s="10" t="s">
        <v>28</v>
      </c>
      <c r="F3011" s="11">
        <v>45761.0</v>
      </c>
      <c r="G3011" s="12">
        <f t="shared" si="1"/>
        <v>4</v>
      </c>
      <c r="H3011" s="10"/>
      <c r="I3011" s="10" t="str">
        <f>IFNA(VLOOKUP($H3011,'Промокоды'!$A$2:$B$115,2,0),"")</f>
        <v/>
      </c>
      <c r="J3011" s="10" t="str">
        <f>IFNA(VLOOKUP($I3011,'Промокоды'!$E$2:$F$8,2,0),"")</f>
        <v/>
      </c>
      <c r="K3011" s="10" t="str">
        <f>IFNA(VLOOKUP($H3011,'Промокоды'!$A$2:$C$115,3,0),"")</f>
        <v/>
      </c>
      <c r="L3011" s="13">
        <f t="shared" si="2"/>
        <v>0</v>
      </c>
      <c r="M3011" s="14">
        <v>300.0</v>
      </c>
      <c r="N3011" s="14">
        <f t="shared" si="3"/>
        <v>300</v>
      </c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  <c r="Z3011" s="9"/>
      <c r="AA3011" s="9"/>
      <c r="AB3011" s="9"/>
      <c r="AC3011" s="9"/>
    </row>
    <row r="3012" ht="15.75" customHeight="1">
      <c r="A3012" s="10">
        <v>3011.0</v>
      </c>
      <c r="B3012" s="10" t="s">
        <v>15</v>
      </c>
      <c r="C3012" s="10" t="str">
        <f>VLOOKUP($E3012,'Определяем вид'!$A$2:$B$16,2,0)</f>
        <v>Услуга</v>
      </c>
      <c r="D3012" s="10" t="s">
        <v>16</v>
      </c>
      <c r="E3012" s="10" t="s">
        <v>18</v>
      </c>
      <c r="F3012" s="11">
        <v>45761.0</v>
      </c>
      <c r="G3012" s="12">
        <f t="shared" si="1"/>
        <v>4</v>
      </c>
      <c r="H3012" s="10"/>
      <c r="I3012" s="10" t="str">
        <f>IFNA(VLOOKUP($H3012,'Промокоды'!$A$2:$B$115,2,0),"")</f>
        <v/>
      </c>
      <c r="J3012" s="10" t="str">
        <f>IFNA(VLOOKUP($I3012,'Промокоды'!$E$2:$F$8,2,0),"")</f>
        <v/>
      </c>
      <c r="K3012" s="10" t="str">
        <f>IFNA(VLOOKUP($H3012,'Промокоды'!$A$2:$C$115,3,0),"")</f>
        <v/>
      </c>
      <c r="L3012" s="13">
        <f t="shared" si="2"/>
        <v>0</v>
      </c>
      <c r="M3012" s="14">
        <v>3500.0</v>
      </c>
      <c r="N3012" s="14">
        <f t="shared" si="3"/>
        <v>3500</v>
      </c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  <c r="Z3012" s="9"/>
      <c r="AA3012" s="9"/>
      <c r="AB3012" s="9"/>
      <c r="AC3012" s="9"/>
    </row>
    <row r="3013" ht="15.75" customHeight="1">
      <c r="A3013" s="10">
        <v>3012.0</v>
      </c>
      <c r="B3013" s="10" t="s">
        <v>15</v>
      </c>
      <c r="C3013" s="10" t="str">
        <f>VLOOKUP($E3013,'Определяем вид'!$A$2:$B$16,2,0)</f>
        <v>Услуга</v>
      </c>
      <c r="D3013" s="10" t="s">
        <v>19</v>
      </c>
      <c r="E3013" s="10" t="s">
        <v>17</v>
      </c>
      <c r="F3013" s="11">
        <v>45761.0</v>
      </c>
      <c r="G3013" s="12">
        <f t="shared" si="1"/>
        <v>4</v>
      </c>
      <c r="H3013" s="10" t="s">
        <v>56</v>
      </c>
      <c r="I3013" s="10">
        <f>IFNA(VLOOKUP($H3013,'Промокоды'!$A$2:$B$115,2,0),"")</f>
        <v>7</v>
      </c>
      <c r="J3013" s="10" t="str">
        <f>IFNA(VLOOKUP($I3013,'Промокоды'!$E$2:$F$8,2,0),"")</f>
        <v>Сторис в VK</v>
      </c>
      <c r="K3013" s="10">
        <f>IFNA(VLOOKUP($H3013,'Промокоды'!$A$2:$C$115,3,0),"")</f>
        <v>0.15</v>
      </c>
      <c r="L3013" s="13">
        <f t="shared" si="2"/>
        <v>675</v>
      </c>
      <c r="M3013" s="14">
        <v>4500.0</v>
      </c>
      <c r="N3013" s="14">
        <f t="shared" si="3"/>
        <v>3825</v>
      </c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  <c r="Z3013" s="9"/>
      <c r="AA3013" s="9"/>
      <c r="AB3013" s="9"/>
      <c r="AC3013" s="9"/>
    </row>
    <row r="3014" ht="15.75" customHeight="1">
      <c r="A3014" s="10">
        <v>3013.0</v>
      </c>
      <c r="B3014" s="10" t="s">
        <v>15</v>
      </c>
      <c r="C3014" s="10" t="str">
        <f>VLOOKUP($E3014,'Определяем вид'!$A$2:$B$16,2,0)</f>
        <v>Услуга</v>
      </c>
      <c r="D3014" s="10" t="s">
        <v>16</v>
      </c>
      <c r="E3014" s="10" t="s">
        <v>17</v>
      </c>
      <c r="F3014" s="11">
        <v>45761.0</v>
      </c>
      <c r="G3014" s="12">
        <f t="shared" si="1"/>
        <v>4</v>
      </c>
      <c r="H3014" s="10"/>
      <c r="I3014" s="10" t="str">
        <f>IFNA(VLOOKUP($H3014,'Промокоды'!$A$2:$B$115,2,0),"")</f>
        <v/>
      </c>
      <c r="J3014" s="10" t="str">
        <f>IFNA(VLOOKUP($I3014,'Промокоды'!$E$2:$F$8,2,0),"")</f>
        <v/>
      </c>
      <c r="K3014" s="10" t="str">
        <f>IFNA(VLOOKUP($H3014,'Промокоды'!$A$2:$C$115,3,0),"")</f>
        <v/>
      </c>
      <c r="L3014" s="13">
        <f t="shared" si="2"/>
        <v>0</v>
      </c>
      <c r="M3014" s="14">
        <v>4500.0</v>
      </c>
      <c r="N3014" s="14">
        <f t="shared" si="3"/>
        <v>4500</v>
      </c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  <c r="Z3014" s="9"/>
      <c r="AA3014" s="9"/>
      <c r="AB3014" s="9"/>
      <c r="AC3014" s="9"/>
    </row>
    <row r="3015" ht="15.75" customHeight="1">
      <c r="A3015" s="10">
        <v>3014.0</v>
      </c>
      <c r="B3015" s="10" t="s">
        <v>25</v>
      </c>
      <c r="C3015" s="10" t="str">
        <f>VLOOKUP($E3015,'Определяем вид'!$A$2:$B$16,2,0)</f>
        <v>Товар</v>
      </c>
      <c r="D3015" s="10" t="s">
        <v>16</v>
      </c>
      <c r="E3015" s="10" t="s">
        <v>33</v>
      </c>
      <c r="F3015" s="11">
        <v>45761.0</v>
      </c>
      <c r="G3015" s="12">
        <f t="shared" si="1"/>
        <v>4</v>
      </c>
      <c r="H3015" s="10"/>
      <c r="I3015" s="10" t="str">
        <f>IFNA(VLOOKUP($H3015,'Промокоды'!$A$2:$B$115,2,0),"")</f>
        <v/>
      </c>
      <c r="J3015" s="10" t="str">
        <f>IFNA(VLOOKUP($I3015,'Промокоды'!$E$2:$F$8,2,0),"")</f>
        <v/>
      </c>
      <c r="K3015" s="10" t="str">
        <f>IFNA(VLOOKUP($H3015,'Промокоды'!$A$2:$C$115,3,0),"")</f>
        <v/>
      </c>
      <c r="L3015" s="13">
        <f t="shared" si="2"/>
        <v>0</v>
      </c>
      <c r="M3015" s="14">
        <v>1000.0</v>
      </c>
      <c r="N3015" s="14">
        <f t="shared" si="3"/>
        <v>1000</v>
      </c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  <c r="Z3015" s="9"/>
      <c r="AA3015" s="9"/>
      <c r="AB3015" s="9"/>
      <c r="AC3015" s="9"/>
    </row>
    <row r="3016" ht="15.75" customHeight="1">
      <c r="A3016" s="10">
        <v>3015.0</v>
      </c>
      <c r="B3016" s="10" t="s">
        <v>15</v>
      </c>
      <c r="C3016" s="10" t="str">
        <f>VLOOKUP($E3016,'Определяем вид'!$A$2:$B$16,2,0)</f>
        <v>Товар</v>
      </c>
      <c r="D3016" s="10" t="s">
        <v>16</v>
      </c>
      <c r="E3016" s="10" t="s">
        <v>28</v>
      </c>
      <c r="F3016" s="11">
        <v>45761.0</v>
      </c>
      <c r="G3016" s="12">
        <f t="shared" si="1"/>
        <v>4</v>
      </c>
      <c r="H3016" s="10"/>
      <c r="I3016" s="10" t="str">
        <f>IFNA(VLOOKUP($H3016,'Промокоды'!$A$2:$B$115,2,0),"")</f>
        <v/>
      </c>
      <c r="J3016" s="10" t="str">
        <f>IFNA(VLOOKUP($I3016,'Промокоды'!$E$2:$F$8,2,0),"")</f>
        <v/>
      </c>
      <c r="K3016" s="10" t="str">
        <f>IFNA(VLOOKUP($H3016,'Промокоды'!$A$2:$C$115,3,0),"")</f>
        <v/>
      </c>
      <c r="L3016" s="13">
        <f t="shared" si="2"/>
        <v>0</v>
      </c>
      <c r="M3016" s="14">
        <v>300.0</v>
      </c>
      <c r="N3016" s="14">
        <f t="shared" si="3"/>
        <v>300</v>
      </c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  <c r="Z3016" s="9"/>
      <c r="AA3016" s="9"/>
      <c r="AB3016" s="9"/>
      <c r="AC3016" s="9"/>
    </row>
    <row r="3017" ht="15.75" customHeight="1">
      <c r="A3017" s="10">
        <v>3016.0</v>
      </c>
      <c r="B3017" s="10" t="s">
        <v>15</v>
      </c>
      <c r="C3017" s="10" t="str">
        <f>VLOOKUP($E3017,'Определяем вид'!$A$2:$B$16,2,0)</f>
        <v>Услуга</v>
      </c>
      <c r="D3017" s="10" t="s">
        <v>16</v>
      </c>
      <c r="E3017" s="10" t="s">
        <v>18</v>
      </c>
      <c r="F3017" s="11">
        <v>45761.0</v>
      </c>
      <c r="G3017" s="12">
        <f t="shared" si="1"/>
        <v>4</v>
      </c>
      <c r="H3017" s="10"/>
      <c r="I3017" s="10" t="str">
        <f>IFNA(VLOOKUP($H3017,'Промокоды'!$A$2:$B$115,2,0),"")</f>
        <v/>
      </c>
      <c r="J3017" s="10" t="str">
        <f>IFNA(VLOOKUP($I3017,'Промокоды'!$E$2:$F$8,2,0),"")</f>
        <v/>
      </c>
      <c r="K3017" s="10" t="str">
        <f>IFNA(VLOOKUP($H3017,'Промокоды'!$A$2:$C$115,3,0),"")</f>
        <v/>
      </c>
      <c r="L3017" s="13">
        <f t="shared" si="2"/>
        <v>0</v>
      </c>
      <c r="M3017" s="14">
        <v>3500.0</v>
      </c>
      <c r="N3017" s="14">
        <f t="shared" si="3"/>
        <v>3500</v>
      </c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  <c r="Z3017" s="9"/>
      <c r="AA3017" s="9"/>
      <c r="AB3017" s="9"/>
      <c r="AC3017" s="9"/>
    </row>
    <row r="3018" ht="15.75" customHeight="1">
      <c r="A3018" s="10">
        <v>3017.0</v>
      </c>
      <c r="B3018" s="10" t="s">
        <v>15</v>
      </c>
      <c r="C3018" s="10" t="str">
        <f>VLOOKUP($E3018,'Определяем вид'!$A$2:$B$16,2,0)</f>
        <v>Услуга</v>
      </c>
      <c r="D3018" s="10" t="s">
        <v>16</v>
      </c>
      <c r="E3018" s="10" t="s">
        <v>18</v>
      </c>
      <c r="F3018" s="11">
        <v>45761.0</v>
      </c>
      <c r="G3018" s="12">
        <f t="shared" si="1"/>
        <v>4</v>
      </c>
      <c r="H3018" s="10"/>
      <c r="I3018" s="10" t="str">
        <f>IFNA(VLOOKUP($H3018,'Промокоды'!$A$2:$B$115,2,0),"")</f>
        <v/>
      </c>
      <c r="J3018" s="10" t="str">
        <f>IFNA(VLOOKUP($I3018,'Промокоды'!$E$2:$F$8,2,0),"")</f>
        <v/>
      </c>
      <c r="K3018" s="10" t="str">
        <f>IFNA(VLOOKUP($H3018,'Промокоды'!$A$2:$C$115,3,0),"")</f>
        <v/>
      </c>
      <c r="L3018" s="13">
        <f t="shared" si="2"/>
        <v>0</v>
      </c>
      <c r="M3018" s="14">
        <v>3500.0</v>
      </c>
      <c r="N3018" s="14">
        <f t="shared" si="3"/>
        <v>3500</v>
      </c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  <c r="Z3018" s="9"/>
      <c r="AA3018" s="9"/>
      <c r="AB3018" s="9"/>
      <c r="AC3018" s="9"/>
    </row>
    <row r="3019" ht="15.75" customHeight="1">
      <c r="A3019" s="10">
        <v>3018.0</v>
      </c>
      <c r="B3019" s="10" t="s">
        <v>25</v>
      </c>
      <c r="C3019" s="10" t="str">
        <f>VLOOKUP($E3019,'Определяем вид'!$A$2:$B$16,2,0)</f>
        <v>Товар</v>
      </c>
      <c r="D3019" s="10" t="s">
        <v>16</v>
      </c>
      <c r="E3019" s="10" t="s">
        <v>35</v>
      </c>
      <c r="F3019" s="11">
        <v>45761.0</v>
      </c>
      <c r="G3019" s="12">
        <f t="shared" si="1"/>
        <v>4</v>
      </c>
      <c r="H3019" s="10"/>
      <c r="I3019" s="10" t="str">
        <f>IFNA(VLOOKUP($H3019,'Промокоды'!$A$2:$B$115,2,0),"")</f>
        <v/>
      </c>
      <c r="J3019" s="10" t="str">
        <f>IFNA(VLOOKUP($I3019,'Промокоды'!$E$2:$F$8,2,0),"")</f>
        <v/>
      </c>
      <c r="K3019" s="10" t="str">
        <f>IFNA(VLOOKUP($H3019,'Промокоды'!$A$2:$C$115,3,0),"")</f>
        <v/>
      </c>
      <c r="L3019" s="13">
        <f t="shared" si="2"/>
        <v>0</v>
      </c>
      <c r="M3019" s="14">
        <v>500.0</v>
      </c>
      <c r="N3019" s="14">
        <f t="shared" si="3"/>
        <v>500</v>
      </c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  <c r="Z3019" s="9"/>
      <c r="AA3019" s="9"/>
      <c r="AB3019" s="9"/>
      <c r="AC3019" s="9"/>
    </row>
    <row r="3020" ht="15.75" customHeight="1">
      <c r="A3020" s="10">
        <v>3019.0</v>
      </c>
      <c r="B3020" s="10" t="s">
        <v>15</v>
      </c>
      <c r="C3020" s="10" t="str">
        <f>VLOOKUP($E3020,'Определяем вид'!$A$2:$B$16,2,0)</f>
        <v>Услуга</v>
      </c>
      <c r="D3020" s="10" t="s">
        <v>19</v>
      </c>
      <c r="E3020" s="10" t="s">
        <v>17</v>
      </c>
      <c r="F3020" s="11">
        <v>45761.0</v>
      </c>
      <c r="G3020" s="12">
        <f t="shared" si="1"/>
        <v>4</v>
      </c>
      <c r="H3020" s="10" t="s">
        <v>57</v>
      </c>
      <c r="I3020" s="10">
        <f>IFNA(VLOOKUP($H3020,'Промокоды'!$A$2:$B$115,2,0),"")</f>
        <v>7</v>
      </c>
      <c r="J3020" s="10" t="str">
        <f>IFNA(VLOOKUP($I3020,'Промокоды'!$E$2:$F$8,2,0),"")</f>
        <v>Сторис в VK</v>
      </c>
      <c r="K3020" s="10">
        <f>IFNA(VLOOKUP($H3020,'Промокоды'!$A$2:$C$115,3,0),"")</f>
        <v>0.15</v>
      </c>
      <c r="L3020" s="13">
        <f t="shared" si="2"/>
        <v>675</v>
      </c>
      <c r="M3020" s="14">
        <v>4500.0</v>
      </c>
      <c r="N3020" s="14">
        <f t="shared" si="3"/>
        <v>3825</v>
      </c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  <c r="Z3020" s="9"/>
      <c r="AA3020" s="9"/>
      <c r="AB3020" s="9"/>
      <c r="AC3020" s="9"/>
    </row>
    <row r="3021" ht="15.75" customHeight="1">
      <c r="A3021" s="10">
        <v>3020.0</v>
      </c>
      <c r="B3021" s="10" t="s">
        <v>15</v>
      </c>
      <c r="C3021" s="10" t="str">
        <f>VLOOKUP($E3021,'Определяем вид'!$A$2:$B$16,2,0)</f>
        <v>Услуга</v>
      </c>
      <c r="D3021" s="10" t="s">
        <v>16</v>
      </c>
      <c r="E3021" s="10" t="s">
        <v>21</v>
      </c>
      <c r="F3021" s="11">
        <v>45761.0</v>
      </c>
      <c r="G3021" s="12">
        <f t="shared" si="1"/>
        <v>4</v>
      </c>
      <c r="H3021" s="10"/>
      <c r="I3021" s="10" t="str">
        <f>IFNA(VLOOKUP($H3021,'Промокоды'!$A$2:$B$115,2,0),"")</f>
        <v/>
      </c>
      <c r="J3021" s="10" t="str">
        <f>IFNA(VLOOKUP($I3021,'Промокоды'!$E$2:$F$8,2,0),"")</f>
        <v/>
      </c>
      <c r="K3021" s="10" t="str">
        <f>IFNA(VLOOKUP($H3021,'Промокоды'!$A$2:$C$115,3,0),"")</f>
        <v/>
      </c>
      <c r="L3021" s="13">
        <f t="shared" si="2"/>
        <v>0</v>
      </c>
      <c r="M3021" s="14">
        <v>5500.0</v>
      </c>
      <c r="N3021" s="14">
        <f t="shared" si="3"/>
        <v>5500</v>
      </c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  <c r="Z3021" s="9"/>
      <c r="AA3021" s="9"/>
      <c r="AB3021" s="9"/>
      <c r="AC3021" s="9"/>
    </row>
    <row r="3022" ht="15.75" customHeight="1">
      <c r="A3022" s="10">
        <v>3021.0</v>
      </c>
      <c r="B3022" s="10" t="s">
        <v>15</v>
      </c>
      <c r="C3022" s="10" t="str">
        <f>VLOOKUP($E3022,'Определяем вид'!$A$2:$B$16,2,0)</f>
        <v>Услуга</v>
      </c>
      <c r="D3022" s="10" t="s">
        <v>16</v>
      </c>
      <c r="E3022" s="10" t="s">
        <v>21</v>
      </c>
      <c r="F3022" s="11">
        <v>45761.0</v>
      </c>
      <c r="G3022" s="12">
        <f t="shared" si="1"/>
        <v>4</v>
      </c>
      <c r="H3022" s="10"/>
      <c r="I3022" s="10" t="str">
        <f>IFNA(VLOOKUP($H3022,'Промокоды'!$A$2:$B$115,2,0),"")</f>
        <v/>
      </c>
      <c r="J3022" s="10" t="str">
        <f>IFNA(VLOOKUP($I3022,'Промокоды'!$E$2:$F$8,2,0),"")</f>
        <v/>
      </c>
      <c r="K3022" s="10" t="str">
        <f>IFNA(VLOOKUP($H3022,'Промокоды'!$A$2:$C$115,3,0),"")</f>
        <v/>
      </c>
      <c r="L3022" s="13">
        <f t="shared" si="2"/>
        <v>0</v>
      </c>
      <c r="M3022" s="14">
        <v>5500.0</v>
      </c>
      <c r="N3022" s="14">
        <f t="shared" si="3"/>
        <v>5500</v>
      </c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  <c r="Z3022" s="9"/>
      <c r="AA3022" s="9"/>
      <c r="AB3022" s="9"/>
      <c r="AC3022" s="9"/>
    </row>
    <row r="3023" ht="15.75" customHeight="1">
      <c r="A3023" s="10">
        <v>3022.0</v>
      </c>
      <c r="B3023" s="10" t="s">
        <v>15</v>
      </c>
      <c r="C3023" s="10" t="str">
        <f>VLOOKUP($E3023,'Определяем вид'!$A$2:$B$16,2,0)</f>
        <v>Товар</v>
      </c>
      <c r="D3023" s="10" t="s">
        <v>19</v>
      </c>
      <c r="E3023" s="10" t="s">
        <v>23</v>
      </c>
      <c r="F3023" s="11">
        <v>45761.0</v>
      </c>
      <c r="G3023" s="12">
        <f t="shared" si="1"/>
        <v>4</v>
      </c>
      <c r="H3023" s="10"/>
      <c r="I3023" s="10" t="str">
        <f>IFNA(VLOOKUP($H3023,'Промокоды'!$A$2:$B$115,2,0),"")</f>
        <v/>
      </c>
      <c r="J3023" s="10" t="str">
        <f>IFNA(VLOOKUP($I3023,'Промокоды'!$E$2:$F$8,2,0),"")</f>
        <v/>
      </c>
      <c r="K3023" s="10" t="str">
        <f>IFNA(VLOOKUP($H3023,'Промокоды'!$A$2:$C$115,3,0),"")</f>
        <v/>
      </c>
      <c r="L3023" s="13">
        <f t="shared" si="2"/>
        <v>0</v>
      </c>
      <c r="M3023" s="14">
        <v>1000.0</v>
      </c>
      <c r="N3023" s="14">
        <f t="shared" si="3"/>
        <v>1000</v>
      </c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  <c r="Z3023" s="9"/>
      <c r="AA3023" s="9"/>
      <c r="AB3023" s="9"/>
      <c r="AC3023" s="9"/>
    </row>
    <row r="3024" ht="15.75" customHeight="1">
      <c r="A3024" s="10">
        <v>3023.0</v>
      </c>
      <c r="B3024" s="10" t="s">
        <v>15</v>
      </c>
      <c r="C3024" s="10" t="str">
        <f>VLOOKUP($E3024,'Определяем вид'!$A$2:$B$16,2,0)</f>
        <v>Товар</v>
      </c>
      <c r="D3024" s="10" t="s">
        <v>16</v>
      </c>
      <c r="E3024" s="10" t="s">
        <v>23</v>
      </c>
      <c r="F3024" s="11">
        <v>45761.0</v>
      </c>
      <c r="G3024" s="12">
        <f t="shared" si="1"/>
        <v>4</v>
      </c>
      <c r="H3024" s="10"/>
      <c r="I3024" s="10" t="str">
        <f>IFNA(VLOOKUP($H3024,'Промокоды'!$A$2:$B$115,2,0),"")</f>
        <v/>
      </c>
      <c r="J3024" s="10" t="str">
        <f>IFNA(VLOOKUP($I3024,'Промокоды'!$E$2:$F$8,2,0),"")</f>
        <v/>
      </c>
      <c r="K3024" s="10" t="str">
        <f>IFNA(VLOOKUP($H3024,'Промокоды'!$A$2:$C$115,3,0),"")</f>
        <v/>
      </c>
      <c r="L3024" s="13">
        <f t="shared" si="2"/>
        <v>0</v>
      </c>
      <c r="M3024" s="14">
        <v>1000.0</v>
      </c>
      <c r="N3024" s="14">
        <f t="shared" si="3"/>
        <v>1000</v>
      </c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  <c r="Z3024" s="9"/>
      <c r="AA3024" s="9"/>
      <c r="AB3024" s="9"/>
      <c r="AC3024" s="9"/>
    </row>
    <row r="3025" ht="15.75" customHeight="1">
      <c r="A3025" s="10">
        <v>3024.0</v>
      </c>
      <c r="B3025" s="10" t="s">
        <v>15</v>
      </c>
      <c r="C3025" s="10" t="str">
        <f>VLOOKUP($E3025,'Определяем вид'!$A$2:$B$16,2,0)</f>
        <v>Услуга</v>
      </c>
      <c r="D3025" s="10" t="s">
        <v>19</v>
      </c>
      <c r="E3025" s="10" t="s">
        <v>17</v>
      </c>
      <c r="F3025" s="11">
        <v>45761.0</v>
      </c>
      <c r="G3025" s="12">
        <f t="shared" si="1"/>
        <v>4</v>
      </c>
      <c r="H3025" s="10"/>
      <c r="I3025" s="10" t="str">
        <f>IFNA(VLOOKUP($H3025,'Промокоды'!$A$2:$B$115,2,0),"")</f>
        <v/>
      </c>
      <c r="J3025" s="10" t="str">
        <f>IFNA(VLOOKUP($I3025,'Промокоды'!$E$2:$F$8,2,0),"")</f>
        <v/>
      </c>
      <c r="K3025" s="10" t="str">
        <f>IFNA(VLOOKUP($H3025,'Промокоды'!$A$2:$C$115,3,0),"")</f>
        <v/>
      </c>
      <c r="L3025" s="13">
        <f t="shared" si="2"/>
        <v>0</v>
      </c>
      <c r="M3025" s="14">
        <v>4500.0</v>
      </c>
      <c r="N3025" s="14">
        <f t="shared" si="3"/>
        <v>4500</v>
      </c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  <c r="Z3025" s="9"/>
      <c r="AA3025" s="9"/>
      <c r="AB3025" s="9"/>
      <c r="AC3025" s="9"/>
    </row>
    <row r="3026" ht="15.75" customHeight="1">
      <c r="A3026" s="10">
        <v>3025.0</v>
      </c>
      <c r="B3026" s="10" t="s">
        <v>15</v>
      </c>
      <c r="C3026" s="10" t="str">
        <f>VLOOKUP($E3026,'Определяем вид'!$A$2:$B$16,2,0)</f>
        <v>Услуга</v>
      </c>
      <c r="D3026" s="10" t="s">
        <v>16</v>
      </c>
      <c r="E3026" s="10" t="s">
        <v>17</v>
      </c>
      <c r="F3026" s="11">
        <v>45761.0</v>
      </c>
      <c r="G3026" s="12">
        <f t="shared" si="1"/>
        <v>4</v>
      </c>
      <c r="H3026" s="10" t="s">
        <v>58</v>
      </c>
      <c r="I3026" s="10">
        <f>IFNA(VLOOKUP($H3026,'Промокоды'!$A$2:$B$115,2,0),"")</f>
        <v>2</v>
      </c>
      <c r="J3026" s="10" t="str">
        <f>IFNA(VLOOKUP($I3026,'Промокоды'!$E$2:$F$8,2,0),"")</f>
        <v>Поисковые запросы в Гугле</v>
      </c>
      <c r="K3026" s="10">
        <f>IFNA(VLOOKUP($H3026,'Промокоды'!$A$2:$C$115,3,0),"")</f>
        <v>0.1</v>
      </c>
      <c r="L3026" s="13">
        <f t="shared" si="2"/>
        <v>450</v>
      </c>
      <c r="M3026" s="14">
        <v>4500.0</v>
      </c>
      <c r="N3026" s="14">
        <f t="shared" si="3"/>
        <v>4050</v>
      </c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  <c r="Z3026" s="9"/>
      <c r="AA3026" s="9"/>
      <c r="AB3026" s="9"/>
      <c r="AC3026" s="9"/>
    </row>
    <row r="3027" ht="15.75" customHeight="1">
      <c r="A3027" s="10">
        <v>3026.0</v>
      </c>
      <c r="B3027" s="10" t="s">
        <v>15</v>
      </c>
      <c r="C3027" s="10" t="str">
        <f>VLOOKUP($E3027,'Определяем вид'!$A$2:$B$16,2,0)</f>
        <v>Товар</v>
      </c>
      <c r="D3027" s="10" t="s">
        <v>19</v>
      </c>
      <c r="E3027" s="10" t="s">
        <v>28</v>
      </c>
      <c r="F3027" s="11">
        <v>45761.0</v>
      </c>
      <c r="G3027" s="12">
        <f t="shared" si="1"/>
        <v>4</v>
      </c>
      <c r="H3027" s="10"/>
      <c r="I3027" s="10" t="str">
        <f>IFNA(VLOOKUP($H3027,'Промокоды'!$A$2:$B$115,2,0),"")</f>
        <v/>
      </c>
      <c r="J3027" s="10" t="str">
        <f>IFNA(VLOOKUP($I3027,'Промокоды'!$E$2:$F$8,2,0),"")</f>
        <v/>
      </c>
      <c r="K3027" s="10" t="str">
        <f>IFNA(VLOOKUP($H3027,'Промокоды'!$A$2:$C$115,3,0),"")</f>
        <v/>
      </c>
      <c r="L3027" s="13">
        <f t="shared" si="2"/>
        <v>0</v>
      </c>
      <c r="M3027" s="14">
        <v>300.0</v>
      </c>
      <c r="N3027" s="14">
        <f t="shared" si="3"/>
        <v>300</v>
      </c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  <c r="Z3027" s="9"/>
      <c r="AA3027" s="9"/>
      <c r="AB3027" s="9"/>
      <c r="AC3027" s="9"/>
    </row>
    <row r="3028" ht="15.75" customHeight="1">
      <c r="A3028" s="10">
        <v>3027.0</v>
      </c>
      <c r="B3028" s="10" t="s">
        <v>25</v>
      </c>
      <c r="C3028" s="10" t="str">
        <f>VLOOKUP($E3028,'Определяем вид'!$A$2:$B$16,2,0)</f>
        <v>Товар</v>
      </c>
      <c r="D3028" s="10" t="s">
        <v>16</v>
      </c>
      <c r="E3028" s="10" t="s">
        <v>33</v>
      </c>
      <c r="F3028" s="11">
        <v>45761.0</v>
      </c>
      <c r="G3028" s="12">
        <f t="shared" si="1"/>
        <v>4</v>
      </c>
      <c r="H3028" s="10"/>
      <c r="I3028" s="10" t="str">
        <f>IFNA(VLOOKUP($H3028,'Промокоды'!$A$2:$B$115,2,0),"")</f>
        <v/>
      </c>
      <c r="J3028" s="10" t="str">
        <f>IFNA(VLOOKUP($I3028,'Промокоды'!$E$2:$F$8,2,0),"")</f>
        <v/>
      </c>
      <c r="K3028" s="10" t="str">
        <f>IFNA(VLOOKUP($H3028,'Промокоды'!$A$2:$C$115,3,0),"")</f>
        <v/>
      </c>
      <c r="L3028" s="13">
        <f t="shared" si="2"/>
        <v>0</v>
      </c>
      <c r="M3028" s="14">
        <v>1000.0</v>
      </c>
      <c r="N3028" s="14">
        <f t="shared" si="3"/>
        <v>1000</v>
      </c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  <c r="Z3028" s="9"/>
      <c r="AA3028" s="9"/>
      <c r="AB3028" s="9"/>
      <c r="AC3028" s="9"/>
    </row>
    <row r="3029" ht="15.75" customHeight="1">
      <c r="A3029" s="10">
        <v>3028.0</v>
      </c>
      <c r="B3029" s="10" t="s">
        <v>15</v>
      </c>
      <c r="C3029" s="10" t="str">
        <f>VLOOKUP($E3029,'Определяем вид'!$A$2:$B$16,2,0)</f>
        <v>Услуга</v>
      </c>
      <c r="D3029" s="10" t="s">
        <v>19</v>
      </c>
      <c r="E3029" s="10" t="s">
        <v>17</v>
      </c>
      <c r="F3029" s="11">
        <v>45761.0</v>
      </c>
      <c r="G3029" s="12">
        <f t="shared" si="1"/>
        <v>4</v>
      </c>
      <c r="H3029" s="10"/>
      <c r="I3029" s="10" t="str">
        <f>IFNA(VLOOKUP($H3029,'Промокоды'!$A$2:$B$115,2,0),"")</f>
        <v/>
      </c>
      <c r="J3029" s="10" t="str">
        <f>IFNA(VLOOKUP($I3029,'Промокоды'!$E$2:$F$8,2,0),"")</f>
        <v/>
      </c>
      <c r="K3029" s="10" t="str">
        <f>IFNA(VLOOKUP($H3029,'Промокоды'!$A$2:$C$115,3,0),"")</f>
        <v/>
      </c>
      <c r="L3029" s="13">
        <f t="shared" si="2"/>
        <v>0</v>
      </c>
      <c r="M3029" s="14">
        <v>4500.0</v>
      </c>
      <c r="N3029" s="14">
        <f t="shared" si="3"/>
        <v>4500</v>
      </c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  <c r="Z3029" s="9"/>
      <c r="AA3029" s="9"/>
      <c r="AB3029" s="9"/>
      <c r="AC3029" s="9"/>
    </row>
    <row r="3030" ht="15.75" customHeight="1">
      <c r="A3030" s="10">
        <v>3029.0</v>
      </c>
      <c r="B3030" s="10" t="s">
        <v>15</v>
      </c>
      <c r="C3030" s="10" t="str">
        <f>VLOOKUP($E3030,'Определяем вид'!$A$2:$B$16,2,0)</f>
        <v>Услуга</v>
      </c>
      <c r="D3030" s="10" t="s">
        <v>16</v>
      </c>
      <c r="E3030" s="10" t="s">
        <v>18</v>
      </c>
      <c r="F3030" s="11">
        <v>45761.0</v>
      </c>
      <c r="G3030" s="12">
        <f t="shared" si="1"/>
        <v>4</v>
      </c>
      <c r="H3030" s="10" t="s">
        <v>59</v>
      </c>
      <c r="I3030" s="10">
        <f>IFNA(VLOOKUP($H3030,'Промокоды'!$A$2:$B$115,2,0),"")</f>
        <v>4</v>
      </c>
      <c r="J3030" s="10" t="str">
        <f>IFNA(VLOOKUP($I3030,'Промокоды'!$E$2:$F$8,2,0),"")</f>
        <v>Посты в Telegram</v>
      </c>
      <c r="K3030" s="10">
        <f>IFNA(VLOOKUP($H3030,'Промокоды'!$A$2:$C$115,3,0),"")</f>
        <v>0.5</v>
      </c>
      <c r="L3030" s="13">
        <f t="shared" si="2"/>
        <v>1750</v>
      </c>
      <c r="M3030" s="14">
        <v>3500.0</v>
      </c>
      <c r="N3030" s="14">
        <f t="shared" si="3"/>
        <v>1750</v>
      </c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  <c r="Z3030" s="9"/>
      <c r="AA3030" s="9"/>
      <c r="AB3030" s="9"/>
      <c r="AC3030" s="9"/>
    </row>
    <row r="3031" ht="15.75" customHeight="1">
      <c r="A3031" s="10">
        <v>3030.0</v>
      </c>
      <c r="B3031" s="10" t="s">
        <v>15</v>
      </c>
      <c r="C3031" s="10" t="str">
        <f>VLOOKUP($E3031,'Определяем вид'!$A$2:$B$16,2,0)</f>
        <v>Услуга</v>
      </c>
      <c r="D3031" s="10" t="s">
        <v>16</v>
      </c>
      <c r="E3031" s="10" t="s">
        <v>17</v>
      </c>
      <c r="F3031" s="11">
        <v>45761.0</v>
      </c>
      <c r="G3031" s="12">
        <f t="shared" si="1"/>
        <v>4</v>
      </c>
      <c r="H3031" s="10"/>
      <c r="I3031" s="10" t="str">
        <f>IFNA(VLOOKUP($H3031,'Промокоды'!$A$2:$B$115,2,0),"")</f>
        <v/>
      </c>
      <c r="J3031" s="10" t="str">
        <f>IFNA(VLOOKUP($I3031,'Промокоды'!$E$2:$F$8,2,0),"")</f>
        <v/>
      </c>
      <c r="K3031" s="10" t="str">
        <f>IFNA(VLOOKUP($H3031,'Промокоды'!$A$2:$C$115,3,0),"")</f>
        <v/>
      </c>
      <c r="L3031" s="13">
        <f t="shared" si="2"/>
        <v>0</v>
      </c>
      <c r="M3031" s="14">
        <v>4500.0</v>
      </c>
      <c r="N3031" s="14">
        <f t="shared" si="3"/>
        <v>4500</v>
      </c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  <c r="Z3031" s="9"/>
      <c r="AA3031" s="9"/>
      <c r="AB3031" s="9"/>
      <c r="AC3031" s="9"/>
    </row>
    <row r="3032" ht="15.75" customHeight="1">
      <c r="A3032" s="10">
        <v>3031.0</v>
      </c>
      <c r="B3032" s="10" t="s">
        <v>15</v>
      </c>
      <c r="C3032" s="10" t="str">
        <f>VLOOKUP($E3032,'Определяем вид'!$A$2:$B$16,2,0)</f>
        <v>Услуга</v>
      </c>
      <c r="D3032" s="10" t="s">
        <v>16</v>
      </c>
      <c r="E3032" s="10" t="s">
        <v>21</v>
      </c>
      <c r="F3032" s="11">
        <v>45761.0</v>
      </c>
      <c r="G3032" s="12">
        <f t="shared" si="1"/>
        <v>4</v>
      </c>
      <c r="H3032" s="10"/>
      <c r="I3032" s="10" t="str">
        <f>IFNA(VLOOKUP($H3032,'Промокоды'!$A$2:$B$115,2,0),"")</f>
        <v/>
      </c>
      <c r="J3032" s="10" t="str">
        <f>IFNA(VLOOKUP($I3032,'Промокоды'!$E$2:$F$8,2,0),"")</f>
        <v/>
      </c>
      <c r="K3032" s="10" t="str">
        <f>IFNA(VLOOKUP($H3032,'Промокоды'!$A$2:$C$115,3,0),"")</f>
        <v/>
      </c>
      <c r="L3032" s="13">
        <f t="shared" si="2"/>
        <v>0</v>
      </c>
      <c r="M3032" s="14">
        <v>5500.0</v>
      </c>
      <c r="N3032" s="14">
        <f t="shared" si="3"/>
        <v>5500</v>
      </c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  <c r="Z3032" s="9"/>
      <c r="AA3032" s="9"/>
      <c r="AB3032" s="9"/>
      <c r="AC3032" s="9"/>
    </row>
    <row r="3033" ht="15.75" customHeight="1">
      <c r="A3033" s="10">
        <v>3032.0</v>
      </c>
      <c r="B3033" s="10" t="s">
        <v>15</v>
      </c>
      <c r="C3033" s="10" t="str">
        <f>VLOOKUP($E3033,'Определяем вид'!$A$2:$B$16,2,0)</f>
        <v>Услуга</v>
      </c>
      <c r="D3033" s="10" t="s">
        <v>16</v>
      </c>
      <c r="E3033" s="10" t="s">
        <v>18</v>
      </c>
      <c r="F3033" s="11">
        <v>45761.0</v>
      </c>
      <c r="G3033" s="12">
        <f t="shared" si="1"/>
        <v>4</v>
      </c>
      <c r="H3033" s="10"/>
      <c r="I3033" s="10" t="str">
        <f>IFNA(VLOOKUP($H3033,'Промокоды'!$A$2:$B$115,2,0),"")</f>
        <v/>
      </c>
      <c r="J3033" s="10" t="str">
        <f>IFNA(VLOOKUP($I3033,'Промокоды'!$E$2:$F$8,2,0),"")</f>
        <v/>
      </c>
      <c r="K3033" s="10" t="str">
        <f>IFNA(VLOOKUP($H3033,'Промокоды'!$A$2:$C$115,3,0),"")</f>
        <v/>
      </c>
      <c r="L3033" s="13">
        <f t="shared" si="2"/>
        <v>0</v>
      </c>
      <c r="M3033" s="14">
        <v>3500.0</v>
      </c>
      <c r="N3033" s="14">
        <f t="shared" si="3"/>
        <v>3500</v>
      </c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  <c r="Z3033" s="9"/>
      <c r="AA3033" s="9"/>
      <c r="AB3033" s="9"/>
      <c r="AC3033" s="9"/>
    </row>
    <row r="3034" ht="15.75" customHeight="1">
      <c r="A3034" s="10">
        <v>3033.0</v>
      </c>
      <c r="B3034" s="10" t="s">
        <v>15</v>
      </c>
      <c r="C3034" s="10" t="str">
        <f>VLOOKUP($E3034,'Определяем вид'!$A$2:$B$16,2,0)</f>
        <v>Услуга</v>
      </c>
      <c r="D3034" s="10" t="s">
        <v>16</v>
      </c>
      <c r="E3034" s="10" t="s">
        <v>17</v>
      </c>
      <c r="F3034" s="11">
        <v>45762.0</v>
      </c>
      <c r="G3034" s="12">
        <f t="shared" si="1"/>
        <v>4</v>
      </c>
      <c r="H3034" s="10"/>
      <c r="I3034" s="10" t="str">
        <f>IFNA(VLOOKUP($H3034,'Промокоды'!$A$2:$B$115,2,0),"")</f>
        <v/>
      </c>
      <c r="J3034" s="10" t="str">
        <f>IFNA(VLOOKUP($I3034,'Промокоды'!$E$2:$F$8,2,0),"")</f>
        <v/>
      </c>
      <c r="K3034" s="10" t="str">
        <f>IFNA(VLOOKUP($H3034,'Промокоды'!$A$2:$C$115,3,0),"")</f>
        <v/>
      </c>
      <c r="L3034" s="13">
        <f t="shared" si="2"/>
        <v>0</v>
      </c>
      <c r="M3034" s="14">
        <v>4500.0</v>
      </c>
      <c r="N3034" s="14">
        <f t="shared" si="3"/>
        <v>4500</v>
      </c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  <c r="Z3034" s="9"/>
      <c r="AA3034" s="9"/>
      <c r="AB3034" s="9"/>
      <c r="AC3034" s="9"/>
    </row>
    <row r="3035" ht="15.75" customHeight="1">
      <c r="A3035" s="10">
        <v>3034.0</v>
      </c>
      <c r="B3035" s="10" t="s">
        <v>15</v>
      </c>
      <c r="C3035" s="10" t="str">
        <f>VLOOKUP($E3035,'Определяем вид'!$A$2:$B$16,2,0)</f>
        <v>Услуга</v>
      </c>
      <c r="D3035" s="10" t="s">
        <v>16</v>
      </c>
      <c r="E3035" s="10" t="s">
        <v>17</v>
      </c>
      <c r="F3035" s="11">
        <v>45762.0</v>
      </c>
      <c r="G3035" s="12">
        <f t="shared" si="1"/>
        <v>4</v>
      </c>
      <c r="H3035" s="10"/>
      <c r="I3035" s="10" t="str">
        <f>IFNA(VLOOKUP($H3035,'Промокоды'!$A$2:$B$115,2,0),"")</f>
        <v/>
      </c>
      <c r="J3035" s="10" t="str">
        <f>IFNA(VLOOKUP($I3035,'Промокоды'!$E$2:$F$8,2,0),"")</f>
        <v/>
      </c>
      <c r="K3035" s="10" t="str">
        <f>IFNA(VLOOKUP($H3035,'Промокоды'!$A$2:$C$115,3,0),"")</f>
        <v/>
      </c>
      <c r="L3035" s="13">
        <f t="shared" si="2"/>
        <v>0</v>
      </c>
      <c r="M3035" s="14">
        <v>4500.0</v>
      </c>
      <c r="N3035" s="14">
        <f t="shared" si="3"/>
        <v>4500</v>
      </c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  <c r="Z3035" s="9"/>
      <c r="AA3035" s="9"/>
      <c r="AB3035" s="9"/>
      <c r="AC3035" s="9"/>
    </row>
    <row r="3036" ht="15.75" customHeight="1">
      <c r="A3036" s="10">
        <v>3035.0</v>
      </c>
      <c r="B3036" s="10" t="s">
        <v>15</v>
      </c>
      <c r="C3036" s="10" t="str">
        <f>VLOOKUP($E3036,'Определяем вид'!$A$2:$B$16,2,0)</f>
        <v>Услуга</v>
      </c>
      <c r="D3036" s="10" t="s">
        <v>16</v>
      </c>
      <c r="E3036" s="10" t="s">
        <v>21</v>
      </c>
      <c r="F3036" s="11">
        <v>45762.0</v>
      </c>
      <c r="G3036" s="12">
        <f t="shared" si="1"/>
        <v>4</v>
      </c>
      <c r="H3036" s="10"/>
      <c r="I3036" s="10" t="str">
        <f>IFNA(VLOOKUP($H3036,'Промокоды'!$A$2:$B$115,2,0),"")</f>
        <v/>
      </c>
      <c r="J3036" s="10" t="str">
        <f>IFNA(VLOOKUP($I3036,'Промокоды'!$E$2:$F$8,2,0),"")</f>
        <v/>
      </c>
      <c r="K3036" s="10" t="str">
        <f>IFNA(VLOOKUP($H3036,'Промокоды'!$A$2:$C$115,3,0),"")</f>
        <v/>
      </c>
      <c r="L3036" s="13">
        <f t="shared" si="2"/>
        <v>0</v>
      </c>
      <c r="M3036" s="14">
        <v>5500.0</v>
      </c>
      <c r="N3036" s="14">
        <f t="shared" si="3"/>
        <v>5500</v>
      </c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  <c r="Z3036" s="9"/>
      <c r="AA3036" s="9"/>
      <c r="AB3036" s="9"/>
      <c r="AC3036" s="9"/>
    </row>
    <row r="3037" ht="15.75" customHeight="1">
      <c r="A3037" s="10">
        <v>3036.0</v>
      </c>
      <c r="B3037" s="10" t="s">
        <v>25</v>
      </c>
      <c r="C3037" s="10" t="str">
        <f>VLOOKUP($E3037,'Определяем вид'!$A$2:$B$16,2,0)</f>
        <v>Товар</v>
      </c>
      <c r="D3037" s="10" t="s">
        <v>16</v>
      </c>
      <c r="E3037" s="10" t="s">
        <v>35</v>
      </c>
      <c r="F3037" s="11">
        <v>45762.0</v>
      </c>
      <c r="G3037" s="12">
        <f t="shared" si="1"/>
        <v>4</v>
      </c>
      <c r="H3037" s="10"/>
      <c r="I3037" s="10" t="str">
        <f>IFNA(VLOOKUP($H3037,'Промокоды'!$A$2:$B$115,2,0),"")</f>
        <v/>
      </c>
      <c r="J3037" s="10" t="str">
        <f>IFNA(VLOOKUP($I3037,'Промокоды'!$E$2:$F$8,2,0),"")</f>
        <v/>
      </c>
      <c r="K3037" s="10" t="str">
        <f>IFNA(VLOOKUP($H3037,'Промокоды'!$A$2:$C$115,3,0),"")</f>
        <v/>
      </c>
      <c r="L3037" s="13">
        <f t="shared" si="2"/>
        <v>0</v>
      </c>
      <c r="M3037" s="14">
        <v>500.0</v>
      </c>
      <c r="N3037" s="14">
        <f t="shared" si="3"/>
        <v>500</v>
      </c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  <c r="Z3037" s="9"/>
      <c r="AA3037" s="9"/>
      <c r="AB3037" s="9"/>
      <c r="AC3037" s="9"/>
    </row>
    <row r="3038" ht="15.75" customHeight="1">
      <c r="A3038" s="10">
        <v>3037.0</v>
      </c>
      <c r="B3038" s="10" t="s">
        <v>15</v>
      </c>
      <c r="C3038" s="10" t="str">
        <f>VLOOKUP($E3038,'Определяем вид'!$A$2:$B$16,2,0)</f>
        <v>Товар</v>
      </c>
      <c r="D3038" s="10" t="s">
        <v>16</v>
      </c>
      <c r="E3038" s="10" t="s">
        <v>23</v>
      </c>
      <c r="F3038" s="11">
        <v>45762.0</v>
      </c>
      <c r="G3038" s="12">
        <f t="shared" si="1"/>
        <v>4</v>
      </c>
      <c r="H3038" s="10"/>
      <c r="I3038" s="10" t="str">
        <f>IFNA(VLOOKUP($H3038,'Промокоды'!$A$2:$B$115,2,0),"")</f>
        <v/>
      </c>
      <c r="J3038" s="10" t="str">
        <f>IFNA(VLOOKUP($I3038,'Промокоды'!$E$2:$F$8,2,0),"")</f>
        <v/>
      </c>
      <c r="K3038" s="10" t="str">
        <f>IFNA(VLOOKUP($H3038,'Промокоды'!$A$2:$C$115,3,0),"")</f>
        <v/>
      </c>
      <c r="L3038" s="13">
        <f t="shared" si="2"/>
        <v>0</v>
      </c>
      <c r="M3038" s="14">
        <v>1000.0</v>
      </c>
      <c r="N3038" s="14">
        <f t="shared" si="3"/>
        <v>1000</v>
      </c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  <c r="Z3038" s="9"/>
      <c r="AA3038" s="9"/>
      <c r="AB3038" s="9"/>
      <c r="AC3038" s="9"/>
    </row>
    <row r="3039" ht="15.75" customHeight="1">
      <c r="A3039" s="10">
        <v>3038.0</v>
      </c>
      <c r="B3039" s="10" t="s">
        <v>15</v>
      </c>
      <c r="C3039" s="10" t="str">
        <f>VLOOKUP($E3039,'Определяем вид'!$A$2:$B$16,2,0)</f>
        <v>Услуга</v>
      </c>
      <c r="D3039" s="10" t="s">
        <v>19</v>
      </c>
      <c r="E3039" s="10" t="s">
        <v>21</v>
      </c>
      <c r="F3039" s="11">
        <v>45762.0</v>
      </c>
      <c r="G3039" s="12">
        <f t="shared" si="1"/>
        <v>4</v>
      </c>
      <c r="H3039" s="10" t="s">
        <v>60</v>
      </c>
      <c r="I3039" s="10">
        <f>IFNA(VLOOKUP($H3039,'Промокоды'!$A$2:$B$115,2,0),"")</f>
        <v>6</v>
      </c>
      <c r="J3039" s="10" t="str">
        <f>IFNA(VLOOKUP($I3039,'Промокоды'!$E$2:$F$8,2,0),"")</f>
        <v>Реклама в VK</v>
      </c>
      <c r="K3039" s="10">
        <f>IFNA(VLOOKUP($H3039,'Промокоды'!$A$2:$C$115,3,0),"")</f>
        <v>0.2</v>
      </c>
      <c r="L3039" s="13">
        <f t="shared" si="2"/>
        <v>1100</v>
      </c>
      <c r="M3039" s="14">
        <v>5500.0</v>
      </c>
      <c r="N3039" s="14">
        <f t="shared" si="3"/>
        <v>4400</v>
      </c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  <c r="Z3039" s="9"/>
      <c r="AA3039" s="9"/>
      <c r="AB3039" s="9"/>
      <c r="AC3039" s="9"/>
    </row>
    <row r="3040" ht="15.75" customHeight="1">
      <c r="A3040" s="10">
        <v>3039.0</v>
      </c>
      <c r="B3040" s="10" t="s">
        <v>25</v>
      </c>
      <c r="C3040" s="10" t="str">
        <f>VLOOKUP($E3040,'Определяем вид'!$A$2:$B$16,2,0)</f>
        <v>Товар</v>
      </c>
      <c r="D3040" s="10" t="s">
        <v>16</v>
      </c>
      <c r="E3040" s="10" t="s">
        <v>33</v>
      </c>
      <c r="F3040" s="11">
        <v>45762.0</v>
      </c>
      <c r="G3040" s="12">
        <f t="shared" si="1"/>
        <v>4</v>
      </c>
      <c r="H3040" s="10"/>
      <c r="I3040" s="10" t="str">
        <f>IFNA(VLOOKUP($H3040,'Промокоды'!$A$2:$B$115,2,0),"")</f>
        <v/>
      </c>
      <c r="J3040" s="10" t="str">
        <f>IFNA(VLOOKUP($I3040,'Промокоды'!$E$2:$F$8,2,0),"")</f>
        <v/>
      </c>
      <c r="K3040" s="10" t="str">
        <f>IFNA(VLOOKUP($H3040,'Промокоды'!$A$2:$C$115,3,0),"")</f>
        <v/>
      </c>
      <c r="L3040" s="13">
        <f t="shared" si="2"/>
        <v>0</v>
      </c>
      <c r="M3040" s="14">
        <v>1000.0</v>
      </c>
      <c r="N3040" s="14">
        <f t="shared" si="3"/>
        <v>1000</v>
      </c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  <c r="Z3040" s="9"/>
      <c r="AA3040" s="9"/>
      <c r="AB3040" s="9"/>
      <c r="AC3040" s="9"/>
    </row>
    <row r="3041" ht="15.75" customHeight="1">
      <c r="A3041" s="10">
        <v>3040.0</v>
      </c>
      <c r="B3041" s="10" t="s">
        <v>15</v>
      </c>
      <c r="C3041" s="10" t="str">
        <f>VLOOKUP($E3041,'Определяем вид'!$A$2:$B$16,2,0)</f>
        <v>Услуга</v>
      </c>
      <c r="D3041" s="10" t="s">
        <v>16</v>
      </c>
      <c r="E3041" s="10" t="s">
        <v>17</v>
      </c>
      <c r="F3041" s="11">
        <v>45762.0</v>
      </c>
      <c r="G3041" s="12">
        <f t="shared" si="1"/>
        <v>4</v>
      </c>
      <c r="H3041" s="10" t="s">
        <v>61</v>
      </c>
      <c r="I3041" s="10">
        <f>IFNA(VLOOKUP($H3041,'Промокоды'!$A$2:$B$115,2,0),"")</f>
        <v>5</v>
      </c>
      <c r="J3041" s="10" t="str">
        <f>IFNA(VLOOKUP($I3041,'Промокоды'!$E$2:$F$8,2,0),"")</f>
        <v>Посты в VK</v>
      </c>
      <c r="K3041" s="10">
        <f>IFNA(VLOOKUP($H3041,'Промокоды'!$A$2:$C$115,3,0),"")</f>
        <v>0.15</v>
      </c>
      <c r="L3041" s="13">
        <f t="shared" si="2"/>
        <v>675</v>
      </c>
      <c r="M3041" s="14">
        <v>4500.0</v>
      </c>
      <c r="N3041" s="14">
        <f t="shared" si="3"/>
        <v>3825</v>
      </c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  <c r="Z3041" s="9"/>
      <c r="AA3041" s="9"/>
      <c r="AB3041" s="9"/>
      <c r="AC3041" s="9"/>
    </row>
    <row r="3042" ht="15.75" customHeight="1">
      <c r="A3042" s="10">
        <v>3041.0</v>
      </c>
      <c r="B3042" s="10" t="s">
        <v>25</v>
      </c>
      <c r="C3042" s="10" t="str">
        <f>VLOOKUP($E3042,'Определяем вид'!$A$2:$B$16,2,0)</f>
        <v>Товар</v>
      </c>
      <c r="D3042" s="10" t="s">
        <v>19</v>
      </c>
      <c r="E3042" s="10" t="s">
        <v>30</v>
      </c>
      <c r="F3042" s="11">
        <v>45762.0</v>
      </c>
      <c r="G3042" s="12">
        <f t="shared" si="1"/>
        <v>4</v>
      </c>
      <c r="H3042" s="10"/>
      <c r="I3042" s="10" t="str">
        <f>IFNA(VLOOKUP($H3042,'Промокоды'!$A$2:$B$115,2,0),"")</f>
        <v/>
      </c>
      <c r="J3042" s="10" t="str">
        <f>IFNA(VLOOKUP($I3042,'Промокоды'!$E$2:$F$8,2,0),"")</f>
        <v/>
      </c>
      <c r="K3042" s="10" t="str">
        <f>IFNA(VLOOKUP($H3042,'Промокоды'!$A$2:$C$115,3,0),"")</f>
        <v/>
      </c>
      <c r="L3042" s="13">
        <f t="shared" si="2"/>
        <v>0</v>
      </c>
      <c r="M3042" s="14">
        <v>300.0</v>
      </c>
      <c r="N3042" s="14">
        <f t="shared" si="3"/>
        <v>300</v>
      </c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  <c r="Z3042" s="9"/>
      <c r="AA3042" s="9"/>
      <c r="AB3042" s="9"/>
      <c r="AC3042" s="9"/>
    </row>
    <row r="3043" ht="15.75" customHeight="1">
      <c r="A3043" s="10">
        <v>3042.0</v>
      </c>
      <c r="B3043" s="10" t="s">
        <v>25</v>
      </c>
      <c r="C3043" s="10" t="str">
        <f>VLOOKUP($E3043,'Определяем вид'!$A$2:$B$16,2,0)</f>
        <v>Товар</v>
      </c>
      <c r="D3043" s="10" t="s">
        <v>16</v>
      </c>
      <c r="E3043" s="10" t="s">
        <v>35</v>
      </c>
      <c r="F3043" s="11">
        <v>45762.0</v>
      </c>
      <c r="G3043" s="12">
        <f t="shared" si="1"/>
        <v>4</v>
      </c>
      <c r="H3043" s="10"/>
      <c r="I3043" s="10" t="str">
        <f>IFNA(VLOOKUP($H3043,'Промокоды'!$A$2:$B$115,2,0),"")</f>
        <v/>
      </c>
      <c r="J3043" s="10" t="str">
        <f>IFNA(VLOOKUP($I3043,'Промокоды'!$E$2:$F$8,2,0),"")</f>
        <v/>
      </c>
      <c r="K3043" s="10" t="str">
        <f>IFNA(VLOOKUP($H3043,'Промокоды'!$A$2:$C$115,3,0),"")</f>
        <v/>
      </c>
      <c r="L3043" s="13">
        <f t="shared" si="2"/>
        <v>0</v>
      </c>
      <c r="M3043" s="14">
        <v>500.0</v>
      </c>
      <c r="N3043" s="14">
        <f t="shared" si="3"/>
        <v>500</v>
      </c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  <c r="Z3043" s="9"/>
      <c r="AA3043" s="9"/>
      <c r="AB3043" s="9"/>
      <c r="AC3043" s="9"/>
    </row>
    <row r="3044" ht="15.75" customHeight="1">
      <c r="A3044" s="10">
        <v>3043.0</v>
      </c>
      <c r="B3044" s="10" t="s">
        <v>15</v>
      </c>
      <c r="C3044" s="10" t="str">
        <f>VLOOKUP($E3044,'Определяем вид'!$A$2:$B$16,2,0)</f>
        <v>Услуга</v>
      </c>
      <c r="D3044" s="10" t="s">
        <v>16</v>
      </c>
      <c r="E3044" s="10" t="s">
        <v>17</v>
      </c>
      <c r="F3044" s="11">
        <v>45762.0</v>
      </c>
      <c r="G3044" s="12">
        <f t="shared" si="1"/>
        <v>4</v>
      </c>
      <c r="H3044" s="10"/>
      <c r="I3044" s="10" t="str">
        <f>IFNA(VLOOKUP($H3044,'Промокоды'!$A$2:$B$115,2,0),"")</f>
        <v/>
      </c>
      <c r="J3044" s="10" t="str">
        <f>IFNA(VLOOKUP($I3044,'Промокоды'!$E$2:$F$8,2,0),"")</f>
        <v/>
      </c>
      <c r="K3044" s="10" t="str">
        <f>IFNA(VLOOKUP($H3044,'Промокоды'!$A$2:$C$115,3,0),"")</f>
        <v/>
      </c>
      <c r="L3044" s="13">
        <f t="shared" si="2"/>
        <v>0</v>
      </c>
      <c r="M3044" s="14">
        <v>4500.0</v>
      </c>
      <c r="N3044" s="14">
        <f t="shared" si="3"/>
        <v>4500</v>
      </c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  <c r="Z3044" s="9"/>
      <c r="AA3044" s="9"/>
      <c r="AB3044" s="9"/>
      <c r="AC3044" s="9"/>
    </row>
    <row r="3045" ht="15.75" customHeight="1">
      <c r="A3045" s="10">
        <v>3044.0</v>
      </c>
      <c r="B3045" s="10" t="s">
        <v>15</v>
      </c>
      <c r="C3045" s="10" t="str">
        <f>VLOOKUP($E3045,'Определяем вид'!$A$2:$B$16,2,0)</f>
        <v>Услуга</v>
      </c>
      <c r="D3045" s="10" t="s">
        <v>19</v>
      </c>
      <c r="E3045" s="10" t="s">
        <v>17</v>
      </c>
      <c r="F3045" s="11">
        <v>45762.0</v>
      </c>
      <c r="G3045" s="12">
        <f t="shared" si="1"/>
        <v>4</v>
      </c>
      <c r="H3045" s="10"/>
      <c r="I3045" s="10" t="str">
        <f>IFNA(VLOOKUP($H3045,'Промокоды'!$A$2:$B$115,2,0),"")</f>
        <v/>
      </c>
      <c r="J3045" s="10" t="str">
        <f>IFNA(VLOOKUP($I3045,'Промокоды'!$E$2:$F$8,2,0),"")</f>
        <v/>
      </c>
      <c r="K3045" s="10" t="str">
        <f>IFNA(VLOOKUP($H3045,'Промокоды'!$A$2:$C$115,3,0),"")</f>
        <v/>
      </c>
      <c r="L3045" s="13">
        <f t="shared" si="2"/>
        <v>0</v>
      </c>
      <c r="M3045" s="14">
        <v>4500.0</v>
      </c>
      <c r="N3045" s="14">
        <f t="shared" si="3"/>
        <v>4500</v>
      </c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  <c r="Z3045" s="9"/>
      <c r="AA3045" s="9"/>
      <c r="AB3045" s="9"/>
      <c r="AC3045" s="9"/>
    </row>
    <row r="3046" ht="15.75" customHeight="1">
      <c r="A3046" s="10">
        <v>3045.0</v>
      </c>
      <c r="B3046" s="10" t="s">
        <v>15</v>
      </c>
      <c r="C3046" s="10" t="str">
        <f>VLOOKUP($E3046,'Определяем вид'!$A$2:$B$16,2,0)</f>
        <v>Услуга</v>
      </c>
      <c r="D3046" s="10" t="s">
        <v>19</v>
      </c>
      <c r="E3046" s="10" t="s">
        <v>21</v>
      </c>
      <c r="F3046" s="11">
        <v>45762.0</v>
      </c>
      <c r="G3046" s="12">
        <f t="shared" si="1"/>
        <v>4</v>
      </c>
      <c r="H3046" s="10"/>
      <c r="I3046" s="10" t="str">
        <f>IFNA(VLOOKUP($H3046,'Промокоды'!$A$2:$B$115,2,0),"")</f>
        <v/>
      </c>
      <c r="J3046" s="10" t="str">
        <f>IFNA(VLOOKUP($I3046,'Промокоды'!$E$2:$F$8,2,0),"")</f>
        <v/>
      </c>
      <c r="K3046" s="10" t="str">
        <f>IFNA(VLOOKUP($H3046,'Промокоды'!$A$2:$C$115,3,0),"")</f>
        <v/>
      </c>
      <c r="L3046" s="13">
        <f t="shared" si="2"/>
        <v>0</v>
      </c>
      <c r="M3046" s="14">
        <v>5500.0</v>
      </c>
      <c r="N3046" s="14">
        <f t="shared" si="3"/>
        <v>5500</v>
      </c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  <c r="Z3046" s="9"/>
      <c r="AA3046" s="9"/>
      <c r="AB3046" s="9"/>
      <c r="AC3046" s="9"/>
    </row>
    <row r="3047" ht="15.75" customHeight="1">
      <c r="A3047" s="10">
        <v>3046.0</v>
      </c>
      <c r="B3047" s="10" t="s">
        <v>15</v>
      </c>
      <c r="C3047" s="10" t="str">
        <f>VLOOKUP($E3047,'Определяем вид'!$A$2:$B$16,2,0)</f>
        <v>Товар</v>
      </c>
      <c r="D3047" s="10" t="s">
        <v>16</v>
      </c>
      <c r="E3047" s="10" t="s">
        <v>23</v>
      </c>
      <c r="F3047" s="11">
        <v>45762.0</v>
      </c>
      <c r="G3047" s="12">
        <f t="shared" si="1"/>
        <v>4</v>
      </c>
      <c r="H3047" s="10"/>
      <c r="I3047" s="10" t="str">
        <f>IFNA(VLOOKUP($H3047,'Промокоды'!$A$2:$B$115,2,0),"")</f>
        <v/>
      </c>
      <c r="J3047" s="10" t="str">
        <f>IFNA(VLOOKUP($I3047,'Промокоды'!$E$2:$F$8,2,0),"")</f>
        <v/>
      </c>
      <c r="K3047" s="10" t="str">
        <f>IFNA(VLOOKUP($H3047,'Промокоды'!$A$2:$C$115,3,0),"")</f>
        <v/>
      </c>
      <c r="L3047" s="13">
        <f t="shared" si="2"/>
        <v>0</v>
      </c>
      <c r="M3047" s="14">
        <v>1000.0</v>
      </c>
      <c r="N3047" s="14">
        <f t="shared" si="3"/>
        <v>1000</v>
      </c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  <c r="Z3047" s="9"/>
      <c r="AA3047" s="9"/>
      <c r="AB3047" s="9"/>
      <c r="AC3047" s="9"/>
    </row>
    <row r="3048" ht="15.75" customHeight="1">
      <c r="A3048" s="10">
        <v>3047.0</v>
      </c>
      <c r="B3048" s="10" t="s">
        <v>15</v>
      </c>
      <c r="C3048" s="10" t="str">
        <f>VLOOKUP($E3048,'Определяем вид'!$A$2:$B$16,2,0)</f>
        <v>Услуга</v>
      </c>
      <c r="D3048" s="10" t="s">
        <v>16</v>
      </c>
      <c r="E3048" s="10" t="s">
        <v>17</v>
      </c>
      <c r="F3048" s="11">
        <v>45762.0</v>
      </c>
      <c r="G3048" s="12">
        <f t="shared" si="1"/>
        <v>4</v>
      </c>
      <c r="H3048" s="10"/>
      <c r="I3048" s="10" t="str">
        <f>IFNA(VLOOKUP($H3048,'Промокоды'!$A$2:$B$115,2,0),"")</f>
        <v/>
      </c>
      <c r="J3048" s="10" t="str">
        <f>IFNA(VLOOKUP($I3048,'Промокоды'!$E$2:$F$8,2,0),"")</f>
        <v/>
      </c>
      <c r="K3048" s="10" t="str">
        <f>IFNA(VLOOKUP($H3048,'Промокоды'!$A$2:$C$115,3,0),"")</f>
        <v/>
      </c>
      <c r="L3048" s="13">
        <f t="shared" si="2"/>
        <v>0</v>
      </c>
      <c r="M3048" s="14">
        <v>4500.0</v>
      </c>
      <c r="N3048" s="14">
        <f t="shared" si="3"/>
        <v>4500</v>
      </c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  <c r="Z3048" s="9"/>
      <c r="AA3048" s="9"/>
      <c r="AB3048" s="9"/>
      <c r="AC3048" s="9"/>
    </row>
    <row r="3049" ht="15.75" customHeight="1">
      <c r="A3049" s="10">
        <v>3048.0</v>
      </c>
      <c r="B3049" s="10" t="s">
        <v>15</v>
      </c>
      <c r="C3049" s="10" t="str">
        <f>VLOOKUP($E3049,'Определяем вид'!$A$2:$B$16,2,0)</f>
        <v>Услуга</v>
      </c>
      <c r="D3049" s="10" t="s">
        <v>16</v>
      </c>
      <c r="E3049" s="10" t="s">
        <v>18</v>
      </c>
      <c r="F3049" s="11">
        <v>45762.0</v>
      </c>
      <c r="G3049" s="12">
        <f t="shared" si="1"/>
        <v>4</v>
      </c>
      <c r="H3049" s="10"/>
      <c r="I3049" s="10" t="str">
        <f>IFNA(VLOOKUP($H3049,'Промокоды'!$A$2:$B$115,2,0),"")</f>
        <v/>
      </c>
      <c r="J3049" s="10" t="str">
        <f>IFNA(VLOOKUP($I3049,'Промокоды'!$E$2:$F$8,2,0),"")</f>
        <v/>
      </c>
      <c r="K3049" s="10" t="str">
        <f>IFNA(VLOOKUP($H3049,'Промокоды'!$A$2:$C$115,3,0),"")</f>
        <v/>
      </c>
      <c r="L3049" s="13">
        <f t="shared" si="2"/>
        <v>0</v>
      </c>
      <c r="M3049" s="14">
        <v>3500.0</v>
      </c>
      <c r="N3049" s="14">
        <f t="shared" si="3"/>
        <v>3500</v>
      </c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  <c r="Z3049" s="9"/>
      <c r="AA3049" s="9"/>
      <c r="AB3049" s="9"/>
      <c r="AC3049" s="9"/>
    </row>
    <row r="3050" ht="15.75" customHeight="1">
      <c r="A3050" s="10">
        <v>3049.0</v>
      </c>
      <c r="B3050" s="10" t="s">
        <v>15</v>
      </c>
      <c r="C3050" s="10" t="str">
        <f>VLOOKUP($E3050,'Определяем вид'!$A$2:$B$16,2,0)</f>
        <v>Товар</v>
      </c>
      <c r="D3050" s="10" t="s">
        <v>19</v>
      </c>
      <c r="E3050" s="10" t="s">
        <v>20</v>
      </c>
      <c r="F3050" s="11">
        <v>45762.0</v>
      </c>
      <c r="G3050" s="12">
        <f t="shared" si="1"/>
        <v>4</v>
      </c>
      <c r="H3050" s="10"/>
      <c r="I3050" s="10" t="str">
        <f>IFNA(VLOOKUP($H3050,'Промокоды'!$A$2:$B$115,2,0),"")</f>
        <v/>
      </c>
      <c r="J3050" s="10" t="str">
        <f>IFNA(VLOOKUP($I3050,'Промокоды'!$E$2:$F$8,2,0),"")</f>
        <v/>
      </c>
      <c r="K3050" s="10" t="str">
        <f>IFNA(VLOOKUP($H3050,'Промокоды'!$A$2:$C$115,3,0),"")</f>
        <v/>
      </c>
      <c r="L3050" s="13">
        <f t="shared" si="2"/>
        <v>0</v>
      </c>
      <c r="M3050" s="14">
        <v>500.0</v>
      </c>
      <c r="N3050" s="14">
        <f t="shared" si="3"/>
        <v>500</v>
      </c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  <c r="Z3050" s="9"/>
      <c r="AA3050" s="9"/>
      <c r="AB3050" s="9"/>
      <c r="AC3050" s="9"/>
    </row>
    <row r="3051" ht="15.75" customHeight="1">
      <c r="A3051" s="10">
        <v>3050.0</v>
      </c>
      <c r="B3051" s="10" t="s">
        <v>15</v>
      </c>
      <c r="C3051" s="10" t="str">
        <f>VLOOKUP($E3051,'Определяем вид'!$A$2:$B$16,2,0)</f>
        <v>Услуга</v>
      </c>
      <c r="D3051" s="10" t="s">
        <v>16</v>
      </c>
      <c r="E3051" s="10" t="s">
        <v>17</v>
      </c>
      <c r="F3051" s="11">
        <v>45762.0</v>
      </c>
      <c r="G3051" s="12">
        <f t="shared" si="1"/>
        <v>4</v>
      </c>
      <c r="H3051" s="10"/>
      <c r="I3051" s="10" t="str">
        <f>IFNA(VLOOKUP($H3051,'Промокоды'!$A$2:$B$115,2,0),"")</f>
        <v/>
      </c>
      <c r="J3051" s="10" t="str">
        <f>IFNA(VLOOKUP($I3051,'Промокоды'!$E$2:$F$8,2,0),"")</f>
        <v/>
      </c>
      <c r="K3051" s="10" t="str">
        <f>IFNA(VLOOKUP($H3051,'Промокоды'!$A$2:$C$115,3,0),"")</f>
        <v/>
      </c>
      <c r="L3051" s="13">
        <f t="shared" si="2"/>
        <v>0</v>
      </c>
      <c r="M3051" s="14">
        <v>4500.0</v>
      </c>
      <c r="N3051" s="14">
        <f t="shared" si="3"/>
        <v>4500</v>
      </c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  <c r="Z3051" s="9"/>
      <c r="AA3051" s="9"/>
      <c r="AB3051" s="9"/>
      <c r="AC3051" s="9"/>
    </row>
    <row r="3052" ht="15.75" customHeight="1">
      <c r="A3052" s="10">
        <v>3051.0</v>
      </c>
      <c r="B3052" s="10" t="s">
        <v>15</v>
      </c>
      <c r="C3052" s="10" t="str">
        <f>VLOOKUP($E3052,'Определяем вид'!$A$2:$B$16,2,0)</f>
        <v>Услуга</v>
      </c>
      <c r="D3052" s="10" t="s">
        <v>16</v>
      </c>
      <c r="E3052" s="10" t="s">
        <v>21</v>
      </c>
      <c r="F3052" s="11">
        <v>45762.0</v>
      </c>
      <c r="G3052" s="12">
        <f t="shared" si="1"/>
        <v>4</v>
      </c>
      <c r="H3052" s="10" t="s">
        <v>62</v>
      </c>
      <c r="I3052" s="10">
        <f>IFNA(VLOOKUP($H3052,'Промокоды'!$A$2:$B$115,2,0),"")</f>
        <v>4</v>
      </c>
      <c r="J3052" s="10" t="str">
        <f>IFNA(VLOOKUP($I3052,'Промокоды'!$E$2:$F$8,2,0),"")</f>
        <v>Посты в Telegram</v>
      </c>
      <c r="K3052" s="10">
        <f>IFNA(VLOOKUP($H3052,'Промокоды'!$A$2:$C$115,3,0),"")</f>
        <v>0.5</v>
      </c>
      <c r="L3052" s="13">
        <f t="shared" si="2"/>
        <v>2750</v>
      </c>
      <c r="M3052" s="14">
        <v>5500.0</v>
      </c>
      <c r="N3052" s="14">
        <f t="shared" si="3"/>
        <v>2750</v>
      </c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  <c r="Z3052" s="9"/>
      <c r="AA3052" s="9"/>
      <c r="AB3052" s="9"/>
      <c r="AC3052" s="9"/>
    </row>
    <row r="3053" ht="15.75" customHeight="1">
      <c r="A3053" s="10">
        <v>3052.0</v>
      </c>
      <c r="B3053" s="10" t="s">
        <v>15</v>
      </c>
      <c r="C3053" s="10" t="str">
        <f>VLOOKUP($E3053,'Определяем вид'!$A$2:$B$16,2,0)</f>
        <v>Товар</v>
      </c>
      <c r="D3053" s="10" t="s">
        <v>16</v>
      </c>
      <c r="E3053" s="10" t="s">
        <v>20</v>
      </c>
      <c r="F3053" s="11">
        <v>45762.0</v>
      </c>
      <c r="G3053" s="12">
        <f t="shared" si="1"/>
        <v>4</v>
      </c>
      <c r="H3053" s="10"/>
      <c r="I3053" s="10" t="str">
        <f>IFNA(VLOOKUP($H3053,'Промокоды'!$A$2:$B$115,2,0),"")</f>
        <v/>
      </c>
      <c r="J3053" s="10" t="str">
        <f>IFNA(VLOOKUP($I3053,'Промокоды'!$E$2:$F$8,2,0),"")</f>
        <v/>
      </c>
      <c r="K3053" s="10" t="str">
        <f>IFNA(VLOOKUP($H3053,'Промокоды'!$A$2:$C$115,3,0),"")</f>
        <v/>
      </c>
      <c r="L3053" s="13">
        <f t="shared" si="2"/>
        <v>0</v>
      </c>
      <c r="M3053" s="14">
        <v>500.0</v>
      </c>
      <c r="N3053" s="14">
        <f t="shared" si="3"/>
        <v>500</v>
      </c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  <c r="Z3053" s="9"/>
      <c r="AA3053" s="9"/>
      <c r="AB3053" s="9"/>
      <c r="AC3053" s="9"/>
    </row>
    <row r="3054" ht="15.75" customHeight="1">
      <c r="A3054" s="10">
        <v>3053.0</v>
      </c>
      <c r="B3054" s="10" t="s">
        <v>15</v>
      </c>
      <c r="C3054" s="10" t="str">
        <f>VLOOKUP($E3054,'Определяем вид'!$A$2:$B$16,2,0)</f>
        <v>Услуга</v>
      </c>
      <c r="D3054" s="10" t="s">
        <v>16</v>
      </c>
      <c r="E3054" s="10" t="s">
        <v>21</v>
      </c>
      <c r="F3054" s="11">
        <v>45762.0</v>
      </c>
      <c r="G3054" s="12">
        <f t="shared" si="1"/>
        <v>4</v>
      </c>
      <c r="H3054" s="10"/>
      <c r="I3054" s="10" t="str">
        <f>IFNA(VLOOKUP($H3054,'Промокоды'!$A$2:$B$115,2,0),"")</f>
        <v/>
      </c>
      <c r="J3054" s="10" t="str">
        <f>IFNA(VLOOKUP($I3054,'Промокоды'!$E$2:$F$8,2,0),"")</f>
        <v/>
      </c>
      <c r="K3054" s="10" t="str">
        <f>IFNA(VLOOKUP($H3054,'Промокоды'!$A$2:$C$115,3,0),"")</f>
        <v/>
      </c>
      <c r="L3054" s="13">
        <f t="shared" si="2"/>
        <v>0</v>
      </c>
      <c r="M3054" s="14">
        <v>5500.0</v>
      </c>
      <c r="N3054" s="14">
        <f t="shared" si="3"/>
        <v>5500</v>
      </c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  <c r="Z3054" s="9"/>
      <c r="AA3054" s="9"/>
      <c r="AB3054" s="9"/>
      <c r="AC3054" s="9"/>
    </row>
    <row r="3055" ht="15.75" customHeight="1">
      <c r="A3055" s="10">
        <v>3054.0</v>
      </c>
      <c r="B3055" s="10" t="s">
        <v>15</v>
      </c>
      <c r="C3055" s="10" t="str">
        <f>VLOOKUP($E3055,'Определяем вид'!$A$2:$B$16,2,0)</f>
        <v>Товар</v>
      </c>
      <c r="D3055" s="10" t="s">
        <v>16</v>
      </c>
      <c r="E3055" s="10" t="s">
        <v>23</v>
      </c>
      <c r="F3055" s="11">
        <v>45762.0</v>
      </c>
      <c r="G3055" s="12">
        <f t="shared" si="1"/>
        <v>4</v>
      </c>
      <c r="H3055" s="10"/>
      <c r="I3055" s="10" t="str">
        <f>IFNA(VLOOKUP($H3055,'Промокоды'!$A$2:$B$115,2,0),"")</f>
        <v/>
      </c>
      <c r="J3055" s="10" t="str">
        <f>IFNA(VLOOKUP($I3055,'Промокоды'!$E$2:$F$8,2,0),"")</f>
        <v/>
      </c>
      <c r="K3055" s="10" t="str">
        <f>IFNA(VLOOKUP($H3055,'Промокоды'!$A$2:$C$115,3,0),"")</f>
        <v/>
      </c>
      <c r="L3055" s="13">
        <f t="shared" si="2"/>
        <v>0</v>
      </c>
      <c r="M3055" s="14">
        <v>1000.0</v>
      </c>
      <c r="N3055" s="14">
        <f t="shared" si="3"/>
        <v>1000</v>
      </c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  <c r="Z3055" s="9"/>
      <c r="AA3055" s="9"/>
      <c r="AB3055" s="9"/>
      <c r="AC3055" s="9"/>
    </row>
    <row r="3056" ht="15.75" customHeight="1">
      <c r="A3056" s="10">
        <v>3055.0</v>
      </c>
      <c r="B3056" s="10" t="s">
        <v>15</v>
      </c>
      <c r="C3056" s="10" t="str">
        <f>VLOOKUP($E3056,'Определяем вид'!$A$2:$B$16,2,0)</f>
        <v>Услуга</v>
      </c>
      <c r="D3056" s="10" t="s">
        <v>16</v>
      </c>
      <c r="E3056" s="10" t="s">
        <v>21</v>
      </c>
      <c r="F3056" s="11">
        <v>45762.0</v>
      </c>
      <c r="G3056" s="12">
        <f t="shared" si="1"/>
        <v>4</v>
      </c>
      <c r="H3056" s="10" t="s">
        <v>63</v>
      </c>
      <c r="I3056" s="10">
        <f>IFNA(VLOOKUP($H3056,'Промокоды'!$A$2:$B$115,2,0),"")</f>
        <v>2</v>
      </c>
      <c r="J3056" s="10" t="str">
        <f>IFNA(VLOOKUP($I3056,'Промокоды'!$E$2:$F$8,2,0),"")</f>
        <v>Поисковые запросы в Гугле</v>
      </c>
      <c r="K3056" s="10">
        <f>IFNA(VLOOKUP($H3056,'Промокоды'!$A$2:$C$115,3,0),"")</f>
        <v>0.1</v>
      </c>
      <c r="L3056" s="13">
        <f t="shared" si="2"/>
        <v>550</v>
      </c>
      <c r="M3056" s="14">
        <v>5500.0</v>
      </c>
      <c r="N3056" s="14">
        <f t="shared" si="3"/>
        <v>4950</v>
      </c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  <c r="Z3056" s="9"/>
      <c r="AA3056" s="9"/>
      <c r="AB3056" s="9"/>
      <c r="AC3056" s="9"/>
    </row>
    <row r="3057" ht="15.75" customHeight="1">
      <c r="A3057" s="10">
        <v>3056.0</v>
      </c>
      <c r="B3057" s="10" t="s">
        <v>15</v>
      </c>
      <c r="C3057" s="10" t="str">
        <f>VLOOKUP($E3057,'Определяем вид'!$A$2:$B$16,2,0)</f>
        <v>Услуга</v>
      </c>
      <c r="D3057" s="10" t="s">
        <v>16</v>
      </c>
      <c r="E3057" s="10" t="s">
        <v>17</v>
      </c>
      <c r="F3057" s="11">
        <v>45762.0</v>
      </c>
      <c r="G3057" s="12">
        <f t="shared" si="1"/>
        <v>4</v>
      </c>
      <c r="H3057" s="10"/>
      <c r="I3057" s="10" t="str">
        <f>IFNA(VLOOKUP($H3057,'Промокоды'!$A$2:$B$115,2,0),"")</f>
        <v/>
      </c>
      <c r="J3057" s="10" t="str">
        <f>IFNA(VLOOKUP($I3057,'Промокоды'!$E$2:$F$8,2,0),"")</f>
        <v/>
      </c>
      <c r="K3057" s="10" t="str">
        <f>IFNA(VLOOKUP($H3057,'Промокоды'!$A$2:$C$115,3,0),"")</f>
        <v/>
      </c>
      <c r="L3057" s="13">
        <f t="shared" si="2"/>
        <v>0</v>
      </c>
      <c r="M3057" s="14">
        <v>4500.0</v>
      </c>
      <c r="N3057" s="14">
        <f t="shared" si="3"/>
        <v>4500</v>
      </c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  <c r="Z3057" s="9"/>
      <c r="AA3057" s="9"/>
      <c r="AB3057" s="9"/>
      <c r="AC3057" s="9"/>
    </row>
    <row r="3058" ht="15.75" customHeight="1">
      <c r="A3058" s="10">
        <v>3057.0</v>
      </c>
      <c r="B3058" s="10" t="s">
        <v>15</v>
      </c>
      <c r="C3058" s="10" t="str">
        <f>VLOOKUP($E3058,'Определяем вид'!$A$2:$B$16,2,0)</f>
        <v>Услуга</v>
      </c>
      <c r="D3058" s="10" t="s">
        <v>16</v>
      </c>
      <c r="E3058" s="10" t="s">
        <v>18</v>
      </c>
      <c r="F3058" s="11">
        <v>45762.0</v>
      </c>
      <c r="G3058" s="12">
        <f t="shared" si="1"/>
        <v>4</v>
      </c>
      <c r="H3058" s="10"/>
      <c r="I3058" s="10" t="str">
        <f>IFNA(VLOOKUP($H3058,'Промокоды'!$A$2:$B$115,2,0),"")</f>
        <v/>
      </c>
      <c r="J3058" s="10" t="str">
        <f>IFNA(VLOOKUP($I3058,'Промокоды'!$E$2:$F$8,2,0),"")</f>
        <v/>
      </c>
      <c r="K3058" s="10" t="str">
        <f>IFNA(VLOOKUP($H3058,'Промокоды'!$A$2:$C$115,3,0),"")</f>
        <v/>
      </c>
      <c r="L3058" s="13">
        <f t="shared" si="2"/>
        <v>0</v>
      </c>
      <c r="M3058" s="14">
        <v>3500.0</v>
      </c>
      <c r="N3058" s="14">
        <f t="shared" si="3"/>
        <v>3500</v>
      </c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  <c r="Z3058" s="9"/>
      <c r="AA3058" s="9"/>
      <c r="AB3058" s="9"/>
      <c r="AC3058" s="9"/>
    </row>
    <row r="3059" ht="15.75" customHeight="1">
      <c r="A3059" s="10">
        <v>3058.0</v>
      </c>
      <c r="B3059" s="10" t="s">
        <v>15</v>
      </c>
      <c r="C3059" s="10" t="str">
        <f>VLOOKUP($E3059,'Определяем вид'!$A$2:$B$16,2,0)</f>
        <v>Услуга</v>
      </c>
      <c r="D3059" s="10" t="s">
        <v>16</v>
      </c>
      <c r="E3059" s="10" t="s">
        <v>21</v>
      </c>
      <c r="F3059" s="11">
        <v>45762.0</v>
      </c>
      <c r="G3059" s="12">
        <f t="shared" si="1"/>
        <v>4</v>
      </c>
      <c r="H3059" s="10"/>
      <c r="I3059" s="10" t="str">
        <f>IFNA(VLOOKUP($H3059,'Промокоды'!$A$2:$B$115,2,0),"")</f>
        <v/>
      </c>
      <c r="J3059" s="10" t="str">
        <f>IFNA(VLOOKUP($I3059,'Промокоды'!$E$2:$F$8,2,0),"")</f>
        <v/>
      </c>
      <c r="K3059" s="10" t="str">
        <f>IFNA(VLOOKUP($H3059,'Промокоды'!$A$2:$C$115,3,0),"")</f>
        <v/>
      </c>
      <c r="L3059" s="13">
        <f t="shared" si="2"/>
        <v>0</v>
      </c>
      <c r="M3059" s="14">
        <v>5500.0</v>
      </c>
      <c r="N3059" s="14">
        <f t="shared" si="3"/>
        <v>5500</v>
      </c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  <c r="Z3059" s="9"/>
      <c r="AA3059" s="9"/>
      <c r="AB3059" s="9"/>
      <c r="AC3059" s="9"/>
    </row>
    <row r="3060" ht="15.75" customHeight="1">
      <c r="A3060" s="10">
        <v>3059.0</v>
      </c>
      <c r="B3060" s="10" t="s">
        <v>15</v>
      </c>
      <c r="C3060" s="10" t="str">
        <f>VLOOKUP($E3060,'Определяем вид'!$A$2:$B$16,2,0)</f>
        <v>Услуга</v>
      </c>
      <c r="D3060" s="10" t="s">
        <v>16</v>
      </c>
      <c r="E3060" s="10" t="s">
        <v>17</v>
      </c>
      <c r="F3060" s="11">
        <v>45763.0</v>
      </c>
      <c r="G3060" s="12">
        <f t="shared" si="1"/>
        <v>4</v>
      </c>
      <c r="H3060" s="10"/>
      <c r="I3060" s="10" t="str">
        <f>IFNA(VLOOKUP($H3060,'Промокоды'!$A$2:$B$115,2,0),"")</f>
        <v/>
      </c>
      <c r="J3060" s="10" t="str">
        <f>IFNA(VLOOKUP($I3060,'Промокоды'!$E$2:$F$8,2,0),"")</f>
        <v/>
      </c>
      <c r="K3060" s="10" t="str">
        <f>IFNA(VLOOKUP($H3060,'Промокоды'!$A$2:$C$115,3,0),"")</f>
        <v/>
      </c>
      <c r="L3060" s="13">
        <f t="shared" si="2"/>
        <v>0</v>
      </c>
      <c r="M3060" s="14">
        <v>4500.0</v>
      </c>
      <c r="N3060" s="14">
        <f t="shared" si="3"/>
        <v>4500</v>
      </c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  <c r="Z3060" s="9"/>
      <c r="AA3060" s="9"/>
      <c r="AB3060" s="9"/>
      <c r="AC3060" s="9"/>
    </row>
    <row r="3061" ht="15.75" customHeight="1">
      <c r="A3061" s="10">
        <v>3060.0</v>
      </c>
      <c r="B3061" s="10" t="s">
        <v>15</v>
      </c>
      <c r="C3061" s="10" t="str">
        <f>VLOOKUP($E3061,'Определяем вид'!$A$2:$B$16,2,0)</f>
        <v>Услуга</v>
      </c>
      <c r="D3061" s="10" t="s">
        <v>16</v>
      </c>
      <c r="E3061" s="10" t="s">
        <v>21</v>
      </c>
      <c r="F3061" s="11">
        <v>45763.0</v>
      </c>
      <c r="G3061" s="12">
        <f t="shared" si="1"/>
        <v>4</v>
      </c>
      <c r="H3061" s="10"/>
      <c r="I3061" s="10" t="str">
        <f>IFNA(VLOOKUP($H3061,'Промокоды'!$A$2:$B$115,2,0),"")</f>
        <v/>
      </c>
      <c r="J3061" s="10" t="str">
        <f>IFNA(VLOOKUP($I3061,'Промокоды'!$E$2:$F$8,2,0),"")</f>
        <v/>
      </c>
      <c r="K3061" s="10" t="str">
        <f>IFNA(VLOOKUP($H3061,'Промокоды'!$A$2:$C$115,3,0),"")</f>
        <v/>
      </c>
      <c r="L3061" s="13">
        <f t="shared" si="2"/>
        <v>0</v>
      </c>
      <c r="M3061" s="14">
        <v>5500.0</v>
      </c>
      <c r="N3061" s="14">
        <f t="shared" si="3"/>
        <v>5500</v>
      </c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  <c r="Z3061" s="9"/>
      <c r="AA3061" s="9"/>
      <c r="AB3061" s="9"/>
      <c r="AC3061" s="9"/>
    </row>
    <row r="3062" ht="15.75" customHeight="1">
      <c r="A3062" s="10">
        <v>3061.0</v>
      </c>
      <c r="B3062" s="10" t="s">
        <v>15</v>
      </c>
      <c r="C3062" s="10" t="str">
        <f>VLOOKUP($E3062,'Определяем вид'!$A$2:$B$16,2,0)</f>
        <v>Товар</v>
      </c>
      <c r="D3062" s="10" t="s">
        <v>16</v>
      </c>
      <c r="E3062" s="10" t="s">
        <v>20</v>
      </c>
      <c r="F3062" s="11">
        <v>45763.0</v>
      </c>
      <c r="G3062" s="12">
        <f t="shared" si="1"/>
        <v>4</v>
      </c>
      <c r="H3062" s="10"/>
      <c r="I3062" s="10" t="str">
        <f>IFNA(VLOOKUP($H3062,'Промокоды'!$A$2:$B$115,2,0),"")</f>
        <v/>
      </c>
      <c r="J3062" s="10" t="str">
        <f>IFNA(VLOOKUP($I3062,'Промокоды'!$E$2:$F$8,2,0),"")</f>
        <v/>
      </c>
      <c r="K3062" s="10" t="str">
        <f>IFNA(VLOOKUP($H3062,'Промокоды'!$A$2:$C$115,3,0),"")</f>
        <v/>
      </c>
      <c r="L3062" s="13">
        <f t="shared" si="2"/>
        <v>0</v>
      </c>
      <c r="M3062" s="14">
        <v>500.0</v>
      </c>
      <c r="N3062" s="14">
        <f t="shared" si="3"/>
        <v>500</v>
      </c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  <c r="Z3062" s="9"/>
      <c r="AA3062" s="9"/>
      <c r="AB3062" s="9"/>
      <c r="AC3062" s="9"/>
    </row>
    <row r="3063" ht="15.75" customHeight="1">
      <c r="A3063" s="10">
        <v>3062.0</v>
      </c>
      <c r="B3063" s="10" t="s">
        <v>15</v>
      </c>
      <c r="C3063" s="10" t="str">
        <f>VLOOKUP($E3063,'Определяем вид'!$A$2:$B$16,2,0)</f>
        <v>Услуга</v>
      </c>
      <c r="D3063" s="10" t="s">
        <v>16</v>
      </c>
      <c r="E3063" s="10" t="s">
        <v>18</v>
      </c>
      <c r="F3063" s="11">
        <v>45763.0</v>
      </c>
      <c r="G3063" s="12">
        <f t="shared" si="1"/>
        <v>4</v>
      </c>
      <c r="H3063" s="10"/>
      <c r="I3063" s="10" t="str">
        <f>IFNA(VLOOKUP($H3063,'Промокоды'!$A$2:$B$115,2,0),"")</f>
        <v/>
      </c>
      <c r="J3063" s="10" t="str">
        <f>IFNA(VLOOKUP($I3063,'Промокоды'!$E$2:$F$8,2,0),"")</f>
        <v/>
      </c>
      <c r="K3063" s="10" t="str">
        <f>IFNA(VLOOKUP($H3063,'Промокоды'!$A$2:$C$115,3,0),"")</f>
        <v/>
      </c>
      <c r="L3063" s="13">
        <f t="shared" si="2"/>
        <v>0</v>
      </c>
      <c r="M3063" s="14">
        <v>3500.0</v>
      </c>
      <c r="N3063" s="14">
        <f t="shared" si="3"/>
        <v>3500</v>
      </c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  <c r="Z3063" s="9"/>
      <c r="AA3063" s="9"/>
      <c r="AB3063" s="9"/>
      <c r="AC3063" s="9"/>
    </row>
    <row r="3064" ht="15.75" customHeight="1">
      <c r="A3064" s="10">
        <v>3063.0</v>
      </c>
      <c r="B3064" s="10" t="s">
        <v>15</v>
      </c>
      <c r="C3064" s="10" t="str">
        <f>VLOOKUP($E3064,'Определяем вид'!$A$2:$B$16,2,0)</f>
        <v>Услуга</v>
      </c>
      <c r="D3064" s="10" t="s">
        <v>16</v>
      </c>
      <c r="E3064" s="10" t="s">
        <v>21</v>
      </c>
      <c r="F3064" s="11">
        <v>45763.0</v>
      </c>
      <c r="G3064" s="12">
        <f t="shared" si="1"/>
        <v>4</v>
      </c>
      <c r="H3064" s="10"/>
      <c r="I3064" s="10" t="str">
        <f>IFNA(VLOOKUP($H3064,'Промокоды'!$A$2:$B$115,2,0),"")</f>
        <v/>
      </c>
      <c r="J3064" s="10" t="str">
        <f>IFNA(VLOOKUP($I3064,'Промокоды'!$E$2:$F$8,2,0),"")</f>
        <v/>
      </c>
      <c r="K3064" s="10" t="str">
        <f>IFNA(VLOOKUP($H3064,'Промокоды'!$A$2:$C$115,3,0),"")</f>
        <v/>
      </c>
      <c r="L3064" s="13">
        <f t="shared" si="2"/>
        <v>0</v>
      </c>
      <c r="M3064" s="14">
        <v>5500.0</v>
      </c>
      <c r="N3064" s="14">
        <f t="shared" si="3"/>
        <v>5500</v>
      </c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  <c r="Z3064" s="9"/>
      <c r="AA3064" s="9"/>
      <c r="AB3064" s="9"/>
      <c r="AC3064" s="9"/>
    </row>
    <row r="3065" ht="15.75" customHeight="1">
      <c r="A3065" s="10">
        <v>3064.0</v>
      </c>
      <c r="B3065" s="10" t="s">
        <v>25</v>
      </c>
      <c r="C3065" s="10" t="str">
        <f>VLOOKUP($E3065,'Определяем вид'!$A$2:$B$16,2,0)</f>
        <v>Услуга</v>
      </c>
      <c r="D3065" s="10" t="s">
        <v>16</v>
      </c>
      <c r="E3065" s="10" t="s">
        <v>26</v>
      </c>
      <c r="F3065" s="11">
        <v>45763.0</v>
      </c>
      <c r="G3065" s="12">
        <f t="shared" si="1"/>
        <v>4</v>
      </c>
      <c r="H3065" s="10"/>
      <c r="I3065" s="10" t="str">
        <f>IFNA(VLOOKUP($H3065,'Промокоды'!$A$2:$B$115,2,0),"")</f>
        <v/>
      </c>
      <c r="J3065" s="10" t="str">
        <f>IFNA(VLOOKUP($I3065,'Промокоды'!$E$2:$F$8,2,0),"")</f>
        <v/>
      </c>
      <c r="K3065" s="10" t="str">
        <f>IFNA(VLOOKUP($H3065,'Промокоды'!$A$2:$C$115,3,0),"")</f>
        <v/>
      </c>
      <c r="L3065" s="13">
        <f t="shared" si="2"/>
        <v>0</v>
      </c>
      <c r="M3065" s="14">
        <v>50000.0</v>
      </c>
      <c r="N3065" s="14">
        <f t="shared" si="3"/>
        <v>50000</v>
      </c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  <c r="Z3065" s="9"/>
      <c r="AA3065" s="9"/>
      <c r="AB3065" s="9"/>
      <c r="AC3065" s="9"/>
    </row>
    <row r="3066" ht="15.75" customHeight="1">
      <c r="A3066" s="10">
        <v>3065.0</v>
      </c>
      <c r="B3066" s="10" t="s">
        <v>15</v>
      </c>
      <c r="C3066" s="10" t="str">
        <f>VLOOKUP($E3066,'Определяем вид'!$A$2:$B$16,2,0)</f>
        <v>Услуга</v>
      </c>
      <c r="D3066" s="10" t="s">
        <v>16</v>
      </c>
      <c r="E3066" s="10" t="s">
        <v>18</v>
      </c>
      <c r="F3066" s="11">
        <v>45763.0</v>
      </c>
      <c r="G3066" s="12">
        <f t="shared" si="1"/>
        <v>4</v>
      </c>
      <c r="H3066" s="10"/>
      <c r="I3066" s="10" t="str">
        <f>IFNA(VLOOKUP($H3066,'Промокоды'!$A$2:$B$115,2,0),"")</f>
        <v/>
      </c>
      <c r="J3066" s="10" t="str">
        <f>IFNA(VLOOKUP($I3066,'Промокоды'!$E$2:$F$8,2,0),"")</f>
        <v/>
      </c>
      <c r="K3066" s="10" t="str">
        <f>IFNA(VLOOKUP($H3066,'Промокоды'!$A$2:$C$115,3,0),"")</f>
        <v/>
      </c>
      <c r="L3066" s="13">
        <f t="shared" si="2"/>
        <v>0</v>
      </c>
      <c r="M3066" s="14">
        <v>3500.0</v>
      </c>
      <c r="N3066" s="14">
        <f t="shared" si="3"/>
        <v>3500</v>
      </c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  <c r="Z3066" s="9"/>
      <c r="AA3066" s="9"/>
      <c r="AB3066" s="9"/>
      <c r="AC3066" s="9"/>
    </row>
    <row r="3067" ht="15.75" customHeight="1">
      <c r="A3067" s="10">
        <v>3066.0</v>
      </c>
      <c r="B3067" s="10" t="s">
        <v>15</v>
      </c>
      <c r="C3067" s="10" t="str">
        <f>VLOOKUP($E3067,'Определяем вид'!$A$2:$B$16,2,0)</f>
        <v>Услуга</v>
      </c>
      <c r="D3067" s="10" t="s">
        <v>16</v>
      </c>
      <c r="E3067" s="10" t="s">
        <v>21</v>
      </c>
      <c r="F3067" s="11">
        <v>45763.0</v>
      </c>
      <c r="G3067" s="12">
        <f t="shared" si="1"/>
        <v>4</v>
      </c>
      <c r="H3067" s="10"/>
      <c r="I3067" s="10" t="str">
        <f>IFNA(VLOOKUP($H3067,'Промокоды'!$A$2:$B$115,2,0),"")</f>
        <v/>
      </c>
      <c r="J3067" s="10" t="str">
        <f>IFNA(VLOOKUP($I3067,'Промокоды'!$E$2:$F$8,2,0),"")</f>
        <v/>
      </c>
      <c r="K3067" s="10" t="str">
        <f>IFNA(VLOOKUP($H3067,'Промокоды'!$A$2:$C$115,3,0),"")</f>
        <v/>
      </c>
      <c r="L3067" s="13">
        <f t="shared" si="2"/>
        <v>0</v>
      </c>
      <c r="M3067" s="14">
        <v>5500.0</v>
      </c>
      <c r="N3067" s="14">
        <f t="shared" si="3"/>
        <v>5500</v>
      </c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  <c r="Z3067" s="9"/>
      <c r="AA3067" s="9"/>
      <c r="AB3067" s="9"/>
      <c r="AC3067" s="9"/>
    </row>
    <row r="3068" ht="15.75" customHeight="1">
      <c r="A3068" s="10">
        <v>3067.0</v>
      </c>
      <c r="B3068" s="10" t="s">
        <v>15</v>
      </c>
      <c r="C3068" s="10" t="str">
        <f>VLOOKUP($E3068,'Определяем вид'!$A$2:$B$16,2,0)</f>
        <v>Услуга</v>
      </c>
      <c r="D3068" s="10" t="s">
        <v>16</v>
      </c>
      <c r="E3068" s="10" t="s">
        <v>18</v>
      </c>
      <c r="F3068" s="11">
        <v>45763.0</v>
      </c>
      <c r="G3068" s="12">
        <f t="shared" si="1"/>
        <v>4</v>
      </c>
      <c r="H3068" s="10"/>
      <c r="I3068" s="10" t="str">
        <f>IFNA(VLOOKUP($H3068,'Промокоды'!$A$2:$B$115,2,0),"")</f>
        <v/>
      </c>
      <c r="J3068" s="10" t="str">
        <f>IFNA(VLOOKUP($I3068,'Промокоды'!$E$2:$F$8,2,0),"")</f>
        <v/>
      </c>
      <c r="K3068" s="10" t="str">
        <f>IFNA(VLOOKUP($H3068,'Промокоды'!$A$2:$C$115,3,0),"")</f>
        <v/>
      </c>
      <c r="L3068" s="13">
        <f t="shared" si="2"/>
        <v>0</v>
      </c>
      <c r="M3068" s="14">
        <v>3500.0</v>
      </c>
      <c r="N3068" s="14">
        <f t="shared" si="3"/>
        <v>3500</v>
      </c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  <c r="Z3068" s="9"/>
      <c r="AA3068" s="9"/>
      <c r="AB3068" s="9"/>
      <c r="AC3068" s="9"/>
    </row>
    <row r="3069" ht="15.75" customHeight="1">
      <c r="A3069" s="10">
        <v>3068.0</v>
      </c>
      <c r="B3069" s="10" t="s">
        <v>15</v>
      </c>
      <c r="C3069" s="10" t="str">
        <f>VLOOKUP($E3069,'Определяем вид'!$A$2:$B$16,2,0)</f>
        <v>Услуга</v>
      </c>
      <c r="D3069" s="10" t="s">
        <v>19</v>
      </c>
      <c r="E3069" s="10" t="s">
        <v>21</v>
      </c>
      <c r="F3069" s="11">
        <v>45763.0</v>
      </c>
      <c r="G3069" s="12">
        <f t="shared" si="1"/>
        <v>4</v>
      </c>
      <c r="H3069" s="10"/>
      <c r="I3069" s="10" t="str">
        <f>IFNA(VLOOKUP($H3069,'Промокоды'!$A$2:$B$115,2,0),"")</f>
        <v/>
      </c>
      <c r="J3069" s="10" t="str">
        <f>IFNA(VLOOKUP($I3069,'Промокоды'!$E$2:$F$8,2,0),"")</f>
        <v/>
      </c>
      <c r="K3069" s="10" t="str">
        <f>IFNA(VLOOKUP($H3069,'Промокоды'!$A$2:$C$115,3,0),"")</f>
        <v/>
      </c>
      <c r="L3069" s="13">
        <f t="shared" si="2"/>
        <v>0</v>
      </c>
      <c r="M3069" s="14">
        <v>5500.0</v>
      </c>
      <c r="N3069" s="14">
        <f t="shared" si="3"/>
        <v>5500</v>
      </c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  <c r="Z3069" s="9"/>
      <c r="AA3069" s="9"/>
      <c r="AB3069" s="9"/>
      <c r="AC3069" s="9"/>
    </row>
    <row r="3070" ht="15.75" customHeight="1">
      <c r="A3070" s="10">
        <v>3069.0</v>
      </c>
      <c r="B3070" s="10" t="s">
        <v>15</v>
      </c>
      <c r="C3070" s="10" t="str">
        <f>VLOOKUP($E3070,'Определяем вид'!$A$2:$B$16,2,0)</f>
        <v>Товар</v>
      </c>
      <c r="D3070" s="10" t="s">
        <v>16</v>
      </c>
      <c r="E3070" s="10" t="s">
        <v>20</v>
      </c>
      <c r="F3070" s="11">
        <v>45763.0</v>
      </c>
      <c r="G3070" s="12">
        <f t="shared" si="1"/>
        <v>4</v>
      </c>
      <c r="H3070" s="10"/>
      <c r="I3070" s="10" t="str">
        <f>IFNA(VLOOKUP($H3070,'Промокоды'!$A$2:$B$115,2,0),"")</f>
        <v/>
      </c>
      <c r="J3070" s="10" t="str">
        <f>IFNA(VLOOKUP($I3070,'Промокоды'!$E$2:$F$8,2,0),"")</f>
        <v/>
      </c>
      <c r="K3070" s="10" t="str">
        <f>IFNA(VLOOKUP($H3070,'Промокоды'!$A$2:$C$115,3,0),"")</f>
        <v/>
      </c>
      <c r="L3070" s="13">
        <f t="shared" si="2"/>
        <v>0</v>
      </c>
      <c r="M3070" s="14">
        <v>500.0</v>
      </c>
      <c r="N3070" s="14">
        <f t="shared" si="3"/>
        <v>500</v>
      </c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  <c r="Z3070" s="9"/>
      <c r="AA3070" s="9"/>
      <c r="AB3070" s="9"/>
      <c r="AC3070" s="9"/>
    </row>
    <row r="3071" ht="15.75" customHeight="1">
      <c r="A3071" s="10">
        <v>3070.0</v>
      </c>
      <c r="B3071" s="10" t="s">
        <v>15</v>
      </c>
      <c r="C3071" s="10" t="str">
        <f>VLOOKUP($E3071,'Определяем вид'!$A$2:$B$16,2,0)</f>
        <v>Услуга</v>
      </c>
      <c r="D3071" s="10" t="s">
        <v>16</v>
      </c>
      <c r="E3071" s="10" t="s">
        <v>17</v>
      </c>
      <c r="F3071" s="11">
        <v>45763.0</v>
      </c>
      <c r="G3071" s="12">
        <f t="shared" si="1"/>
        <v>4</v>
      </c>
      <c r="H3071" s="10"/>
      <c r="I3071" s="10" t="str">
        <f>IFNA(VLOOKUP($H3071,'Промокоды'!$A$2:$B$115,2,0),"")</f>
        <v/>
      </c>
      <c r="J3071" s="10" t="str">
        <f>IFNA(VLOOKUP($I3071,'Промокоды'!$E$2:$F$8,2,0),"")</f>
        <v/>
      </c>
      <c r="K3071" s="10" t="str">
        <f>IFNA(VLOOKUP($H3071,'Промокоды'!$A$2:$C$115,3,0),"")</f>
        <v/>
      </c>
      <c r="L3071" s="13">
        <f t="shared" si="2"/>
        <v>0</v>
      </c>
      <c r="M3071" s="14">
        <v>4500.0</v>
      </c>
      <c r="N3071" s="14">
        <f t="shared" si="3"/>
        <v>4500</v>
      </c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  <c r="Z3071" s="9"/>
      <c r="AA3071" s="9"/>
      <c r="AB3071" s="9"/>
      <c r="AC3071" s="9"/>
    </row>
    <row r="3072" ht="15.75" customHeight="1">
      <c r="A3072" s="10">
        <v>3071.0</v>
      </c>
      <c r="B3072" s="10" t="s">
        <v>15</v>
      </c>
      <c r="C3072" s="10" t="str">
        <f>VLOOKUP($E3072,'Определяем вид'!$A$2:$B$16,2,0)</f>
        <v>Услуга</v>
      </c>
      <c r="D3072" s="10" t="s">
        <v>16</v>
      </c>
      <c r="E3072" s="10" t="s">
        <v>21</v>
      </c>
      <c r="F3072" s="11">
        <v>45763.0</v>
      </c>
      <c r="G3072" s="12">
        <f t="shared" si="1"/>
        <v>4</v>
      </c>
      <c r="H3072" s="10"/>
      <c r="I3072" s="10" t="str">
        <f>IFNA(VLOOKUP($H3072,'Промокоды'!$A$2:$B$115,2,0),"")</f>
        <v/>
      </c>
      <c r="J3072" s="10" t="str">
        <f>IFNA(VLOOKUP($I3072,'Промокоды'!$E$2:$F$8,2,0),"")</f>
        <v/>
      </c>
      <c r="K3072" s="10" t="str">
        <f>IFNA(VLOOKUP($H3072,'Промокоды'!$A$2:$C$115,3,0),"")</f>
        <v/>
      </c>
      <c r="L3072" s="13">
        <f t="shared" si="2"/>
        <v>0</v>
      </c>
      <c r="M3072" s="14">
        <v>5500.0</v>
      </c>
      <c r="N3072" s="14">
        <f t="shared" si="3"/>
        <v>5500</v>
      </c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  <c r="Z3072" s="9"/>
      <c r="AA3072" s="9"/>
      <c r="AB3072" s="9"/>
      <c r="AC3072" s="9"/>
    </row>
    <row r="3073" ht="15.75" customHeight="1">
      <c r="A3073" s="10">
        <v>3072.0</v>
      </c>
      <c r="B3073" s="10" t="s">
        <v>15</v>
      </c>
      <c r="C3073" s="10" t="str">
        <f>VLOOKUP($E3073,'Определяем вид'!$A$2:$B$16,2,0)</f>
        <v>Услуга</v>
      </c>
      <c r="D3073" s="10" t="s">
        <v>16</v>
      </c>
      <c r="E3073" s="10" t="s">
        <v>21</v>
      </c>
      <c r="F3073" s="11">
        <v>45763.0</v>
      </c>
      <c r="G3073" s="12">
        <f t="shared" si="1"/>
        <v>4</v>
      </c>
      <c r="H3073" s="10"/>
      <c r="I3073" s="10" t="str">
        <f>IFNA(VLOOKUP($H3073,'Промокоды'!$A$2:$B$115,2,0),"")</f>
        <v/>
      </c>
      <c r="J3073" s="10" t="str">
        <f>IFNA(VLOOKUP($I3073,'Промокоды'!$E$2:$F$8,2,0),"")</f>
        <v/>
      </c>
      <c r="K3073" s="10" t="str">
        <f>IFNA(VLOOKUP($H3073,'Промокоды'!$A$2:$C$115,3,0),"")</f>
        <v/>
      </c>
      <c r="L3073" s="13">
        <f t="shared" si="2"/>
        <v>0</v>
      </c>
      <c r="M3073" s="14">
        <v>5500.0</v>
      </c>
      <c r="N3073" s="14">
        <f t="shared" si="3"/>
        <v>5500</v>
      </c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  <c r="Z3073" s="9"/>
      <c r="AA3073" s="9"/>
      <c r="AB3073" s="9"/>
      <c r="AC3073" s="9"/>
    </row>
    <row r="3074" ht="15.75" customHeight="1">
      <c r="A3074" s="10">
        <v>3073.0</v>
      </c>
      <c r="B3074" s="10" t="s">
        <v>15</v>
      </c>
      <c r="C3074" s="10" t="str">
        <f>VLOOKUP($E3074,'Определяем вид'!$A$2:$B$16,2,0)</f>
        <v>Услуга</v>
      </c>
      <c r="D3074" s="10" t="s">
        <v>16</v>
      </c>
      <c r="E3074" s="10" t="s">
        <v>18</v>
      </c>
      <c r="F3074" s="11">
        <v>45763.0</v>
      </c>
      <c r="G3074" s="12">
        <f t="shared" si="1"/>
        <v>4</v>
      </c>
      <c r="H3074" s="10" t="s">
        <v>64</v>
      </c>
      <c r="I3074" s="10">
        <f>IFNA(VLOOKUP($H3074,'Промокоды'!$A$2:$B$115,2,0),"")</f>
        <v>5</v>
      </c>
      <c r="J3074" s="10" t="str">
        <f>IFNA(VLOOKUP($I3074,'Промокоды'!$E$2:$F$8,2,0),"")</f>
        <v>Посты в VK</v>
      </c>
      <c r="K3074" s="10">
        <f>IFNA(VLOOKUP($H3074,'Промокоды'!$A$2:$C$115,3,0),"")</f>
        <v>0.15</v>
      </c>
      <c r="L3074" s="13">
        <f t="shared" si="2"/>
        <v>525</v>
      </c>
      <c r="M3074" s="14">
        <v>3500.0</v>
      </c>
      <c r="N3074" s="14">
        <f t="shared" si="3"/>
        <v>2975</v>
      </c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  <c r="Z3074" s="9"/>
      <c r="AA3074" s="9"/>
      <c r="AB3074" s="9"/>
      <c r="AC3074" s="9"/>
    </row>
    <row r="3075" ht="15.75" customHeight="1">
      <c r="A3075" s="10">
        <v>3074.0</v>
      </c>
      <c r="B3075" s="10" t="s">
        <v>15</v>
      </c>
      <c r="C3075" s="10" t="str">
        <f>VLOOKUP($E3075,'Определяем вид'!$A$2:$B$16,2,0)</f>
        <v>Услуга</v>
      </c>
      <c r="D3075" s="10" t="s">
        <v>16</v>
      </c>
      <c r="E3075" s="10" t="s">
        <v>21</v>
      </c>
      <c r="F3075" s="11">
        <v>45763.0</v>
      </c>
      <c r="G3075" s="12">
        <f t="shared" si="1"/>
        <v>4</v>
      </c>
      <c r="H3075" s="10"/>
      <c r="I3075" s="10" t="str">
        <f>IFNA(VLOOKUP($H3075,'Промокоды'!$A$2:$B$115,2,0),"")</f>
        <v/>
      </c>
      <c r="J3075" s="10" t="str">
        <f>IFNA(VLOOKUP($I3075,'Промокоды'!$E$2:$F$8,2,0),"")</f>
        <v/>
      </c>
      <c r="K3075" s="10" t="str">
        <f>IFNA(VLOOKUP($H3075,'Промокоды'!$A$2:$C$115,3,0),"")</f>
        <v/>
      </c>
      <c r="L3075" s="13">
        <f t="shared" si="2"/>
        <v>0</v>
      </c>
      <c r="M3075" s="14">
        <v>5500.0</v>
      </c>
      <c r="N3075" s="14">
        <f t="shared" si="3"/>
        <v>5500</v>
      </c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  <c r="Z3075" s="9"/>
      <c r="AA3075" s="9"/>
      <c r="AB3075" s="9"/>
      <c r="AC3075" s="9"/>
    </row>
    <row r="3076" ht="15.75" customHeight="1">
      <c r="A3076" s="10">
        <v>3075.0</v>
      </c>
      <c r="B3076" s="10" t="s">
        <v>15</v>
      </c>
      <c r="C3076" s="10" t="str">
        <f>VLOOKUP($E3076,'Определяем вид'!$A$2:$B$16,2,0)</f>
        <v>Товар</v>
      </c>
      <c r="D3076" s="10" t="s">
        <v>16</v>
      </c>
      <c r="E3076" s="10" t="s">
        <v>28</v>
      </c>
      <c r="F3076" s="11">
        <v>45763.0</v>
      </c>
      <c r="G3076" s="12">
        <f t="shared" si="1"/>
        <v>4</v>
      </c>
      <c r="H3076" s="10"/>
      <c r="I3076" s="10" t="str">
        <f>IFNA(VLOOKUP($H3076,'Промокоды'!$A$2:$B$115,2,0),"")</f>
        <v/>
      </c>
      <c r="J3076" s="10" t="str">
        <f>IFNA(VLOOKUP($I3076,'Промокоды'!$E$2:$F$8,2,0),"")</f>
        <v/>
      </c>
      <c r="K3076" s="10" t="str">
        <f>IFNA(VLOOKUP($H3076,'Промокоды'!$A$2:$C$115,3,0),"")</f>
        <v/>
      </c>
      <c r="L3076" s="13">
        <f t="shared" si="2"/>
        <v>0</v>
      </c>
      <c r="M3076" s="14">
        <v>300.0</v>
      </c>
      <c r="N3076" s="14">
        <f t="shared" si="3"/>
        <v>300</v>
      </c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  <c r="Z3076" s="9"/>
      <c r="AA3076" s="9"/>
      <c r="AB3076" s="9"/>
      <c r="AC3076" s="9"/>
    </row>
    <row r="3077" ht="15.75" customHeight="1">
      <c r="A3077" s="10">
        <v>3076.0</v>
      </c>
      <c r="B3077" s="10" t="s">
        <v>15</v>
      </c>
      <c r="C3077" s="10" t="str">
        <f>VLOOKUP($E3077,'Определяем вид'!$A$2:$B$16,2,0)</f>
        <v>Услуга</v>
      </c>
      <c r="D3077" s="10" t="s">
        <v>16</v>
      </c>
      <c r="E3077" s="10" t="s">
        <v>17</v>
      </c>
      <c r="F3077" s="11">
        <v>45763.0</v>
      </c>
      <c r="G3077" s="12">
        <f t="shared" si="1"/>
        <v>4</v>
      </c>
      <c r="H3077" s="10" t="s">
        <v>65</v>
      </c>
      <c r="I3077" s="10">
        <f>IFNA(VLOOKUP($H3077,'Промокоды'!$A$2:$B$115,2,0),"")</f>
        <v>7</v>
      </c>
      <c r="J3077" s="10" t="str">
        <f>IFNA(VLOOKUP($I3077,'Промокоды'!$E$2:$F$8,2,0),"")</f>
        <v>Сторис в VK</v>
      </c>
      <c r="K3077" s="10">
        <f>IFNA(VLOOKUP($H3077,'Промокоды'!$A$2:$C$115,3,0),"")</f>
        <v>0.15</v>
      </c>
      <c r="L3077" s="13">
        <f t="shared" si="2"/>
        <v>675</v>
      </c>
      <c r="M3077" s="14">
        <v>4500.0</v>
      </c>
      <c r="N3077" s="14">
        <f t="shared" si="3"/>
        <v>3825</v>
      </c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  <c r="Z3077" s="9"/>
      <c r="AA3077" s="9"/>
      <c r="AB3077" s="9"/>
      <c r="AC3077" s="9"/>
    </row>
    <row r="3078" ht="15.75" customHeight="1">
      <c r="A3078" s="10">
        <v>3077.0</v>
      </c>
      <c r="B3078" s="10" t="s">
        <v>25</v>
      </c>
      <c r="C3078" s="10" t="str">
        <f>VLOOKUP($E3078,'Определяем вид'!$A$2:$B$16,2,0)</f>
        <v>Товар</v>
      </c>
      <c r="D3078" s="10" t="s">
        <v>16</v>
      </c>
      <c r="E3078" s="10" t="s">
        <v>30</v>
      </c>
      <c r="F3078" s="11">
        <v>45763.0</v>
      </c>
      <c r="G3078" s="12">
        <f t="shared" si="1"/>
        <v>4</v>
      </c>
      <c r="H3078" s="10"/>
      <c r="I3078" s="10" t="str">
        <f>IFNA(VLOOKUP($H3078,'Промокоды'!$A$2:$B$115,2,0),"")</f>
        <v/>
      </c>
      <c r="J3078" s="10" t="str">
        <f>IFNA(VLOOKUP($I3078,'Промокоды'!$E$2:$F$8,2,0),"")</f>
        <v/>
      </c>
      <c r="K3078" s="10" t="str">
        <f>IFNA(VLOOKUP($H3078,'Промокоды'!$A$2:$C$115,3,0),"")</f>
        <v/>
      </c>
      <c r="L3078" s="13">
        <f t="shared" si="2"/>
        <v>0</v>
      </c>
      <c r="M3078" s="14">
        <v>300.0</v>
      </c>
      <c r="N3078" s="14">
        <f t="shared" si="3"/>
        <v>300</v>
      </c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  <c r="Z3078" s="9"/>
      <c r="AA3078" s="9"/>
      <c r="AB3078" s="9"/>
      <c r="AC3078" s="9"/>
    </row>
    <row r="3079" ht="15.75" customHeight="1">
      <c r="A3079" s="10">
        <v>3078.0</v>
      </c>
      <c r="B3079" s="10" t="s">
        <v>15</v>
      </c>
      <c r="C3079" s="10" t="str">
        <f>VLOOKUP($E3079,'Определяем вид'!$A$2:$B$16,2,0)</f>
        <v>Услуга</v>
      </c>
      <c r="D3079" s="10" t="s">
        <v>16</v>
      </c>
      <c r="E3079" s="10" t="s">
        <v>21</v>
      </c>
      <c r="F3079" s="11">
        <v>45763.0</v>
      </c>
      <c r="G3079" s="12">
        <f t="shared" si="1"/>
        <v>4</v>
      </c>
      <c r="H3079" s="10"/>
      <c r="I3079" s="10" t="str">
        <f>IFNA(VLOOKUP($H3079,'Промокоды'!$A$2:$B$115,2,0),"")</f>
        <v/>
      </c>
      <c r="J3079" s="10" t="str">
        <f>IFNA(VLOOKUP($I3079,'Промокоды'!$E$2:$F$8,2,0),"")</f>
        <v/>
      </c>
      <c r="K3079" s="10" t="str">
        <f>IFNA(VLOOKUP($H3079,'Промокоды'!$A$2:$C$115,3,0),"")</f>
        <v/>
      </c>
      <c r="L3079" s="13">
        <f t="shared" si="2"/>
        <v>0</v>
      </c>
      <c r="M3079" s="14">
        <v>5500.0</v>
      </c>
      <c r="N3079" s="14">
        <f t="shared" si="3"/>
        <v>5500</v>
      </c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  <c r="Z3079" s="9"/>
      <c r="AA3079" s="9"/>
      <c r="AB3079" s="9"/>
      <c r="AC3079" s="9"/>
    </row>
    <row r="3080" ht="15.75" customHeight="1">
      <c r="A3080" s="10">
        <v>3079.0</v>
      </c>
      <c r="B3080" s="10" t="s">
        <v>15</v>
      </c>
      <c r="C3080" s="10" t="str">
        <f>VLOOKUP($E3080,'Определяем вид'!$A$2:$B$16,2,0)</f>
        <v>Услуга</v>
      </c>
      <c r="D3080" s="10" t="s">
        <v>16</v>
      </c>
      <c r="E3080" s="10" t="s">
        <v>18</v>
      </c>
      <c r="F3080" s="11">
        <v>45763.0</v>
      </c>
      <c r="G3080" s="12">
        <f t="shared" si="1"/>
        <v>4</v>
      </c>
      <c r="H3080" s="10"/>
      <c r="I3080" s="10" t="str">
        <f>IFNA(VLOOKUP($H3080,'Промокоды'!$A$2:$B$115,2,0),"")</f>
        <v/>
      </c>
      <c r="J3080" s="10" t="str">
        <f>IFNA(VLOOKUP($I3080,'Промокоды'!$E$2:$F$8,2,0),"")</f>
        <v/>
      </c>
      <c r="K3080" s="10" t="str">
        <f>IFNA(VLOOKUP($H3080,'Промокоды'!$A$2:$C$115,3,0),"")</f>
        <v/>
      </c>
      <c r="L3080" s="13">
        <f t="shared" si="2"/>
        <v>0</v>
      </c>
      <c r="M3080" s="14">
        <v>3500.0</v>
      </c>
      <c r="N3080" s="14">
        <f t="shared" si="3"/>
        <v>3500</v>
      </c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  <c r="Z3080" s="9"/>
      <c r="AA3080" s="9"/>
      <c r="AB3080" s="9"/>
      <c r="AC3080" s="9"/>
    </row>
    <row r="3081" ht="15.75" customHeight="1">
      <c r="A3081" s="10">
        <v>3080.0</v>
      </c>
      <c r="B3081" s="10" t="s">
        <v>15</v>
      </c>
      <c r="C3081" s="10" t="str">
        <f>VLOOKUP($E3081,'Определяем вид'!$A$2:$B$16,2,0)</f>
        <v>Услуга</v>
      </c>
      <c r="D3081" s="10" t="s">
        <v>19</v>
      </c>
      <c r="E3081" s="10" t="s">
        <v>18</v>
      </c>
      <c r="F3081" s="11">
        <v>45763.0</v>
      </c>
      <c r="G3081" s="12">
        <f t="shared" si="1"/>
        <v>4</v>
      </c>
      <c r="H3081" s="10" t="s">
        <v>66</v>
      </c>
      <c r="I3081" s="10">
        <f>IFNA(VLOOKUP($H3081,'Промокоды'!$A$2:$B$115,2,0),"")</f>
        <v>6</v>
      </c>
      <c r="J3081" s="10" t="str">
        <f>IFNA(VLOOKUP($I3081,'Промокоды'!$E$2:$F$8,2,0),"")</f>
        <v>Реклама в VK</v>
      </c>
      <c r="K3081" s="10">
        <f>IFNA(VLOOKUP($H3081,'Промокоды'!$A$2:$C$115,3,0),"")</f>
        <v>0.2</v>
      </c>
      <c r="L3081" s="13">
        <f t="shared" si="2"/>
        <v>700</v>
      </c>
      <c r="M3081" s="14">
        <v>3500.0</v>
      </c>
      <c r="N3081" s="14">
        <f t="shared" si="3"/>
        <v>2800</v>
      </c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  <c r="Z3081" s="9"/>
      <c r="AA3081" s="9"/>
      <c r="AB3081" s="9"/>
      <c r="AC3081" s="9"/>
    </row>
    <row r="3082" ht="15.75" customHeight="1">
      <c r="A3082" s="10">
        <v>3081.0</v>
      </c>
      <c r="B3082" s="10" t="s">
        <v>25</v>
      </c>
      <c r="C3082" s="10" t="str">
        <f>VLOOKUP($E3082,'Определяем вид'!$A$2:$B$16,2,0)</f>
        <v>Товар</v>
      </c>
      <c r="D3082" s="10" t="s">
        <v>16</v>
      </c>
      <c r="E3082" s="10" t="s">
        <v>30</v>
      </c>
      <c r="F3082" s="11">
        <v>45763.0</v>
      </c>
      <c r="G3082" s="12">
        <f t="shared" si="1"/>
        <v>4</v>
      </c>
      <c r="H3082" s="10"/>
      <c r="I3082" s="10" t="str">
        <f>IFNA(VLOOKUP($H3082,'Промокоды'!$A$2:$B$115,2,0),"")</f>
        <v/>
      </c>
      <c r="J3082" s="10" t="str">
        <f>IFNA(VLOOKUP($I3082,'Промокоды'!$E$2:$F$8,2,0),"")</f>
        <v/>
      </c>
      <c r="K3082" s="10" t="str">
        <f>IFNA(VLOOKUP($H3082,'Промокоды'!$A$2:$C$115,3,0),"")</f>
        <v/>
      </c>
      <c r="L3082" s="13">
        <f t="shared" si="2"/>
        <v>0</v>
      </c>
      <c r="M3082" s="14">
        <v>300.0</v>
      </c>
      <c r="N3082" s="14">
        <f t="shared" si="3"/>
        <v>300</v>
      </c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  <c r="Z3082" s="9"/>
      <c r="AA3082" s="9"/>
      <c r="AB3082" s="9"/>
      <c r="AC3082" s="9"/>
    </row>
    <row r="3083" ht="15.75" customHeight="1">
      <c r="A3083" s="10">
        <v>3082.0</v>
      </c>
      <c r="B3083" s="10" t="s">
        <v>15</v>
      </c>
      <c r="C3083" s="10" t="str">
        <f>VLOOKUP($E3083,'Определяем вид'!$A$2:$B$16,2,0)</f>
        <v>Услуга</v>
      </c>
      <c r="D3083" s="10" t="s">
        <v>16</v>
      </c>
      <c r="E3083" s="10" t="s">
        <v>18</v>
      </c>
      <c r="F3083" s="11">
        <v>45763.0</v>
      </c>
      <c r="G3083" s="12">
        <f t="shared" si="1"/>
        <v>4</v>
      </c>
      <c r="H3083" s="10"/>
      <c r="I3083" s="10" t="str">
        <f>IFNA(VLOOKUP($H3083,'Промокоды'!$A$2:$B$115,2,0),"")</f>
        <v/>
      </c>
      <c r="J3083" s="10" t="str">
        <f>IFNA(VLOOKUP($I3083,'Промокоды'!$E$2:$F$8,2,0),"")</f>
        <v/>
      </c>
      <c r="K3083" s="10" t="str">
        <f>IFNA(VLOOKUP($H3083,'Промокоды'!$A$2:$C$115,3,0),"")</f>
        <v/>
      </c>
      <c r="L3083" s="13">
        <f t="shared" si="2"/>
        <v>0</v>
      </c>
      <c r="M3083" s="14">
        <v>3500.0</v>
      </c>
      <c r="N3083" s="14">
        <f t="shared" si="3"/>
        <v>3500</v>
      </c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  <c r="Z3083" s="9"/>
      <c r="AA3083" s="9"/>
      <c r="AB3083" s="9"/>
      <c r="AC3083" s="9"/>
    </row>
    <row r="3084" ht="15.75" customHeight="1">
      <c r="A3084" s="10">
        <v>3083.0</v>
      </c>
      <c r="B3084" s="10" t="s">
        <v>15</v>
      </c>
      <c r="C3084" s="10" t="str">
        <f>VLOOKUP($E3084,'Определяем вид'!$A$2:$B$16,2,0)</f>
        <v>Услуга</v>
      </c>
      <c r="D3084" s="10" t="s">
        <v>16</v>
      </c>
      <c r="E3084" s="10" t="s">
        <v>17</v>
      </c>
      <c r="F3084" s="11">
        <v>45763.0</v>
      </c>
      <c r="G3084" s="12">
        <f t="shared" si="1"/>
        <v>4</v>
      </c>
      <c r="H3084" s="10"/>
      <c r="I3084" s="10" t="str">
        <f>IFNA(VLOOKUP($H3084,'Промокоды'!$A$2:$B$115,2,0),"")</f>
        <v/>
      </c>
      <c r="J3084" s="10" t="str">
        <f>IFNA(VLOOKUP($I3084,'Промокоды'!$E$2:$F$8,2,0),"")</f>
        <v/>
      </c>
      <c r="K3084" s="10" t="str">
        <f>IFNA(VLOOKUP($H3084,'Промокоды'!$A$2:$C$115,3,0),"")</f>
        <v/>
      </c>
      <c r="L3084" s="13">
        <f t="shared" si="2"/>
        <v>0</v>
      </c>
      <c r="M3084" s="14">
        <v>4500.0</v>
      </c>
      <c r="N3084" s="14">
        <f t="shared" si="3"/>
        <v>4500</v>
      </c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  <c r="Z3084" s="9"/>
      <c r="AA3084" s="9"/>
      <c r="AB3084" s="9"/>
      <c r="AC3084" s="9"/>
    </row>
    <row r="3085" ht="15.75" customHeight="1">
      <c r="A3085" s="10">
        <v>3084.0</v>
      </c>
      <c r="B3085" s="10" t="s">
        <v>15</v>
      </c>
      <c r="C3085" s="10" t="str">
        <f>VLOOKUP($E3085,'Определяем вид'!$A$2:$B$16,2,0)</f>
        <v>Услуга</v>
      </c>
      <c r="D3085" s="10" t="s">
        <v>16</v>
      </c>
      <c r="E3085" s="10" t="s">
        <v>17</v>
      </c>
      <c r="F3085" s="11">
        <v>45763.0</v>
      </c>
      <c r="G3085" s="12">
        <f t="shared" si="1"/>
        <v>4</v>
      </c>
      <c r="H3085" s="10"/>
      <c r="I3085" s="10" t="str">
        <f>IFNA(VLOOKUP($H3085,'Промокоды'!$A$2:$B$115,2,0),"")</f>
        <v/>
      </c>
      <c r="J3085" s="10" t="str">
        <f>IFNA(VLOOKUP($I3085,'Промокоды'!$E$2:$F$8,2,0),"")</f>
        <v/>
      </c>
      <c r="K3085" s="10" t="str">
        <f>IFNA(VLOOKUP($H3085,'Промокоды'!$A$2:$C$115,3,0),"")</f>
        <v/>
      </c>
      <c r="L3085" s="13">
        <f t="shared" si="2"/>
        <v>0</v>
      </c>
      <c r="M3085" s="14">
        <v>4500.0</v>
      </c>
      <c r="N3085" s="14">
        <f t="shared" si="3"/>
        <v>4500</v>
      </c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  <c r="Z3085" s="9"/>
      <c r="AA3085" s="9"/>
      <c r="AB3085" s="9"/>
      <c r="AC3085" s="9"/>
    </row>
    <row r="3086" ht="15.75" customHeight="1">
      <c r="A3086" s="10">
        <v>3085.0</v>
      </c>
      <c r="B3086" s="10" t="s">
        <v>15</v>
      </c>
      <c r="C3086" s="10" t="str">
        <f>VLOOKUP($E3086,'Определяем вид'!$A$2:$B$16,2,0)</f>
        <v>Услуга</v>
      </c>
      <c r="D3086" s="10" t="s">
        <v>16</v>
      </c>
      <c r="E3086" s="10" t="s">
        <v>17</v>
      </c>
      <c r="F3086" s="11">
        <v>45764.0</v>
      </c>
      <c r="G3086" s="12">
        <f t="shared" si="1"/>
        <v>4</v>
      </c>
      <c r="H3086" s="10" t="s">
        <v>67</v>
      </c>
      <c r="I3086" s="10">
        <f>IFNA(VLOOKUP($H3086,'Промокоды'!$A$2:$B$115,2,0),"")</f>
        <v>6</v>
      </c>
      <c r="J3086" s="10" t="str">
        <f>IFNA(VLOOKUP($I3086,'Промокоды'!$E$2:$F$8,2,0),"")</f>
        <v>Реклама в VK</v>
      </c>
      <c r="K3086" s="10">
        <f>IFNA(VLOOKUP($H3086,'Промокоды'!$A$2:$C$115,3,0),"")</f>
        <v>0.2</v>
      </c>
      <c r="L3086" s="13">
        <f t="shared" si="2"/>
        <v>900</v>
      </c>
      <c r="M3086" s="14">
        <v>4500.0</v>
      </c>
      <c r="N3086" s="14">
        <f t="shared" si="3"/>
        <v>3600</v>
      </c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  <c r="Z3086" s="9"/>
      <c r="AA3086" s="9"/>
      <c r="AB3086" s="9"/>
      <c r="AC3086" s="9"/>
    </row>
    <row r="3087" ht="15.75" customHeight="1">
      <c r="A3087" s="10">
        <v>3086.0</v>
      </c>
      <c r="B3087" s="10" t="s">
        <v>15</v>
      </c>
      <c r="C3087" s="10" t="str">
        <f>VLOOKUP($E3087,'Определяем вид'!$A$2:$B$16,2,0)</f>
        <v>Услуга</v>
      </c>
      <c r="D3087" s="10" t="s">
        <v>16</v>
      </c>
      <c r="E3087" s="10" t="s">
        <v>18</v>
      </c>
      <c r="F3087" s="11">
        <v>45764.0</v>
      </c>
      <c r="G3087" s="12">
        <f t="shared" si="1"/>
        <v>4</v>
      </c>
      <c r="H3087" s="10"/>
      <c r="I3087" s="10" t="str">
        <f>IFNA(VLOOKUP($H3087,'Промокоды'!$A$2:$B$115,2,0),"")</f>
        <v/>
      </c>
      <c r="J3087" s="10" t="str">
        <f>IFNA(VLOOKUP($I3087,'Промокоды'!$E$2:$F$8,2,0),"")</f>
        <v/>
      </c>
      <c r="K3087" s="10" t="str">
        <f>IFNA(VLOOKUP($H3087,'Промокоды'!$A$2:$C$115,3,0),"")</f>
        <v/>
      </c>
      <c r="L3087" s="13">
        <f t="shared" si="2"/>
        <v>0</v>
      </c>
      <c r="M3087" s="14">
        <v>3500.0</v>
      </c>
      <c r="N3087" s="14">
        <f t="shared" si="3"/>
        <v>3500</v>
      </c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  <c r="Z3087" s="9"/>
      <c r="AA3087" s="9"/>
      <c r="AB3087" s="9"/>
      <c r="AC3087" s="9"/>
    </row>
    <row r="3088" ht="15.75" customHeight="1">
      <c r="A3088" s="10">
        <v>3087.0</v>
      </c>
      <c r="B3088" s="10" t="s">
        <v>15</v>
      </c>
      <c r="C3088" s="10" t="str">
        <f>VLOOKUP($E3088,'Определяем вид'!$A$2:$B$16,2,0)</f>
        <v>Услуга</v>
      </c>
      <c r="D3088" s="10" t="s">
        <v>19</v>
      </c>
      <c r="E3088" s="10" t="s">
        <v>17</v>
      </c>
      <c r="F3088" s="11">
        <v>45764.0</v>
      </c>
      <c r="G3088" s="12">
        <f t="shared" si="1"/>
        <v>4</v>
      </c>
      <c r="H3088" s="10"/>
      <c r="I3088" s="10" t="str">
        <f>IFNA(VLOOKUP($H3088,'Промокоды'!$A$2:$B$115,2,0),"")</f>
        <v/>
      </c>
      <c r="J3088" s="10" t="str">
        <f>IFNA(VLOOKUP($I3088,'Промокоды'!$E$2:$F$8,2,0),"")</f>
        <v/>
      </c>
      <c r="K3088" s="10" t="str">
        <f>IFNA(VLOOKUP($H3088,'Промокоды'!$A$2:$C$115,3,0),"")</f>
        <v/>
      </c>
      <c r="L3088" s="13">
        <f t="shared" si="2"/>
        <v>0</v>
      </c>
      <c r="M3088" s="14">
        <v>4500.0</v>
      </c>
      <c r="N3088" s="14">
        <f t="shared" si="3"/>
        <v>4500</v>
      </c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  <c r="Z3088" s="9"/>
      <c r="AA3088" s="9"/>
      <c r="AB3088" s="9"/>
      <c r="AC3088" s="9"/>
    </row>
    <row r="3089" ht="15.75" customHeight="1">
      <c r="A3089" s="10">
        <v>3088.0</v>
      </c>
      <c r="B3089" s="10" t="s">
        <v>15</v>
      </c>
      <c r="C3089" s="10" t="str">
        <f>VLOOKUP($E3089,'Определяем вид'!$A$2:$B$16,2,0)</f>
        <v>Услуга</v>
      </c>
      <c r="D3089" s="10" t="s">
        <v>19</v>
      </c>
      <c r="E3089" s="10" t="s">
        <v>18</v>
      </c>
      <c r="F3089" s="11">
        <v>45764.0</v>
      </c>
      <c r="G3089" s="12">
        <f t="shared" si="1"/>
        <v>4</v>
      </c>
      <c r="H3089" s="10"/>
      <c r="I3089" s="10" t="str">
        <f>IFNA(VLOOKUP($H3089,'Промокоды'!$A$2:$B$115,2,0),"")</f>
        <v/>
      </c>
      <c r="J3089" s="10" t="str">
        <f>IFNA(VLOOKUP($I3089,'Промокоды'!$E$2:$F$8,2,0),"")</f>
        <v/>
      </c>
      <c r="K3089" s="10" t="str">
        <f>IFNA(VLOOKUP($H3089,'Промокоды'!$A$2:$C$115,3,0),"")</f>
        <v/>
      </c>
      <c r="L3089" s="13">
        <f t="shared" si="2"/>
        <v>0</v>
      </c>
      <c r="M3089" s="14">
        <v>3500.0</v>
      </c>
      <c r="N3089" s="14">
        <f t="shared" si="3"/>
        <v>3500</v>
      </c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  <c r="Z3089" s="9"/>
      <c r="AA3089" s="9"/>
      <c r="AB3089" s="9"/>
      <c r="AC3089" s="9"/>
    </row>
    <row r="3090" ht="15.75" customHeight="1">
      <c r="A3090" s="10">
        <v>3089.0</v>
      </c>
      <c r="B3090" s="10" t="s">
        <v>15</v>
      </c>
      <c r="C3090" s="10" t="str">
        <f>VLOOKUP($E3090,'Определяем вид'!$A$2:$B$16,2,0)</f>
        <v>Услуга</v>
      </c>
      <c r="D3090" s="10" t="s">
        <v>16</v>
      </c>
      <c r="E3090" s="10" t="s">
        <v>17</v>
      </c>
      <c r="F3090" s="11">
        <v>45764.0</v>
      </c>
      <c r="G3090" s="12">
        <f t="shared" si="1"/>
        <v>4</v>
      </c>
      <c r="H3090" s="10"/>
      <c r="I3090" s="10" t="str">
        <f>IFNA(VLOOKUP($H3090,'Промокоды'!$A$2:$B$115,2,0),"")</f>
        <v/>
      </c>
      <c r="J3090" s="10" t="str">
        <f>IFNA(VLOOKUP($I3090,'Промокоды'!$E$2:$F$8,2,0),"")</f>
        <v/>
      </c>
      <c r="K3090" s="10" t="str">
        <f>IFNA(VLOOKUP($H3090,'Промокоды'!$A$2:$C$115,3,0),"")</f>
        <v/>
      </c>
      <c r="L3090" s="13">
        <f t="shared" si="2"/>
        <v>0</v>
      </c>
      <c r="M3090" s="14">
        <v>4500.0</v>
      </c>
      <c r="N3090" s="14">
        <f t="shared" si="3"/>
        <v>4500</v>
      </c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  <c r="Z3090" s="9"/>
      <c r="AA3090" s="9"/>
      <c r="AB3090" s="9"/>
      <c r="AC3090" s="9"/>
    </row>
    <row r="3091" ht="15.75" customHeight="1">
      <c r="A3091" s="10">
        <v>3090.0</v>
      </c>
      <c r="B3091" s="10" t="s">
        <v>15</v>
      </c>
      <c r="C3091" s="10" t="str">
        <f>VLOOKUP($E3091,'Определяем вид'!$A$2:$B$16,2,0)</f>
        <v>Услуга</v>
      </c>
      <c r="D3091" s="10" t="s">
        <v>16</v>
      </c>
      <c r="E3091" s="10" t="s">
        <v>17</v>
      </c>
      <c r="F3091" s="11">
        <v>45764.0</v>
      </c>
      <c r="G3091" s="12">
        <f t="shared" si="1"/>
        <v>4</v>
      </c>
      <c r="H3091" s="10"/>
      <c r="I3091" s="10" t="str">
        <f>IFNA(VLOOKUP($H3091,'Промокоды'!$A$2:$B$115,2,0),"")</f>
        <v/>
      </c>
      <c r="J3091" s="10" t="str">
        <f>IFNA(VLOOKUP($I3091,'Промокоды'!$E$2:$F$8,2,0),"")</f>
        <v/>
      </c>
      <c r="K3091" s="10" t="str">
        <f>IFNA(VLOOKUP($H3091,'Промокоды'!$A$2:$C$115,3,0),"")</f>
        <v/>
      </c>
      <c r="L3091" s="13">
        <f t="shared" si="2"/>
        <v>0</v>
      </c>
      <c r="M3091" s="14">
        <v>4500.0</v>
      </c>
      <c r="N3091" s="14">
        <f t="shared" si="3"/>
        <v>4500</v>
      </c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  <c r="Z3091" s="9"/>
      <c r="AA3091" s="9"/>
      <c r="AB3091" s="9"/>
      <c r="AC3091" s="9"/>
    </row>
    <row r="3092" ht="15.75" customHeight="1">
      <c r="A3092" s="10">
        <v>3091.0</v>
      </c>
      <c r="B3092" s="10" t="s">
        <v>15</v>
      </c>
      <c r="C3092" s="10" t="str">
        <f>VLOOKUP($E3092,'Определяем вид'!$A$2:$B$16,2,0)</f>
        <v>Услуга</v>
      </c>
      <c r="D3092" s="10" t="s">
        <v>19</v>
      </c>
      <c r="E3092" s="10" t="s">
        <v>18</v>
      </c>
      <c r="F3092" s="11">
        <v>45764.0</v>
      </c>
      <c r="G3092" s="12">
        <f t="shared" si="1"/>
        <v>4</v>
      </c>
      <c r="H3092" s="10"/>
      <c r="I3092" s="10" t="str">
        <f>IFNA(VLOOKUP($H3092,'Промокоды'!$A$2:$B$115,2,0),"")</f>
        <v/>
      </c>
      <c r="J3092" s="10" t="str">
        <f>IFNA(VLOOKUP($I3092,'Промокоды'!$E$2:$F$8,2,0),"")</f>
        <v/>
      </c>
      <c r="K3092" s="10" t="str">
        <f>IFNA(VLOOKUP($H3092,'Промокоды'!$A$2:$C$115,3,0),"")</f>
        <v/>
      </c>
      <c r="L3092" s="13">
        <f t="shared" si="2"/>
        <v>0</v>
      </c>
      <c r="M3092" s="14">
        <v>3500.0</v>
      </c>
      <c r="N3092" s="14">
        <f t="shared" si="3"/>
        <v>3500</v>
      </c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  <c r="Z3092" s="9"/>
      <c r="AA3092" s="9"/>
      <c r="AB3092" s="9"/>
      <c r="AC3092" s="9"/>
    </row>
    <row r="3093" ht="15.75" customHeight="1">
      <c r="A3093" s="10">
        <v>3092.0</v>
      </c>
      <c r="B3093" s="10" t="s">
        <v>15</v>
      </c>
      <c r="C3093" s="10" t="str">
        <f>VLOOKUP($E3093,'Определяем вид'!$A$2:$B$16,2,0)</f>
        <v>Товар</v>
      </c>
      <c r="D3093" s="10" t="s">
        <v>19</v>
      </c>
      <c r="E3093" s="10" t="s">
        <v>28</v>
      </c>
      <c r="F3093" s="11">
        <v>45764.0</v>
      </c>
      <c r="G3093" s="12">
        <f t="shared" si="1"/>
        <v>4</v>
      </c>
      <c r="H3093" s="10"/>
      <c r="I3093" s="10" t="str">
        <f>IFNA(VLOOKUP($H3093,'Промокоды'!$A$2:$B$115,2,0),"")</f>
        <v/>
      </c>
      <c r="J3093" s="10" t="str">
        <f>IFNA(VLOOKUP($I3093,'Промокоды'!$E$2:$F$8,2,0),"")</f>
        <v/>
      </c>
      <c r="K3093" s="10" t="str">
        <f>IFNA(VLOOKUP($H3093,'Промокоды'!$A$2:$C$115,3,0),"")</f>
        <v/>
      </c>
      <c r="L3093" s="13">
        <f t="shared" si="2"/>
        <v>0</v>
      </c>
      <c r="M3093" s="14">
        <v>300.0</v>
      </c>
      <c r="N3093" s="14">
        <f t="shared" si="3"/>
        <v>300</v>
      </c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  <c r="Z3093" s="9"/>
      <c r="AA3093" s="9"/>
      <c r="AB3093" s="9"/>
      <c r="AC3093" s="9"/>
    </row>
    <row r="3094" ht="15.75" customHeight="1">
      <c r="A3094" s="10">
        <v>3093.0</v>
      </c>
      <c r="B3094" s="10" t="s">
        <v>15</v>
      </c>
      <c r="C3094" s="10" t="str">
        <f>VLOOKUP($E3094,'Определяем вид'!$A$2:$B$16,2,0)</f>
        <v>Услуга</v>
      </c>
      <c r="D3094" s="10" t="s">
        <v>16</v>
      </c>
      <c r="E3094" s="10" t="s">
        <v>18</v>
      </c>
      <c r="F3094" s="11">
        <v>45764.0</v>
      </c>
      <c r="G3094" s="12">
        <f t="shared" si="1"/>
        <v>4</v>
      </c>
      <c r="H3094" s="10"/>
      <c r="I3094" s="10" t="str">
        <f>IFNA(VLOOKUP($H3094,'Промокоды'!$A$2:$B$115,2,0),"")</f>
        <v/>
      </c>
      <c r="J3094" s="10" t="str">
        <f>IFNA(VLOOKUP($I3094,'Промокоды'!$E$2:$F$8,2,0),"")</f>
        <v/>
      </c>
      <c r="K3094" s="10" t="str">
        <f>IFNA(VLOOKUP($H3094,'Промокоды'!$A$2:$C$115,3,0),"")</f>
        <v/>
      </c>
      <c r="L3094" s="13">
        <f t="shared" si="2"/>
        <v>0</v>
      </c>
      <c r="M3094" s="14">
        <v>3500.0</v>
      </c>
      <c r="N3094" s="14">
        <f t="shared" si="3"/>
        <v>3500</v>
      </c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  <c r="Z3094" s="9"/>
      <c r="AA3094" s="9"/>
      <c r="AB3094" s="9"/>
      <c r="AC3094" s="9"/>
    </row>
    <row r="3095" ht="15.75" customHeight="1">
      <c r="A3095" s="10">
        <v>3094.0</v>
      </c>
      <c r="B3095" s="10" t="s">
        <v>25</v>
      </c>
      <c r="C3095" s="10" t="str">
        <f>VLOOKUP($E3095,'Определяем вид'!$A$2:$B$16,2,0)</f>
        <v>Товар</v>
      </c>
      <c r="D3095" s="10" t="s">
        <v>16</v>
      </c>
      <c r="E3095" s="10" t="s">
        <v>33</v>
      </c>
      <c r="F3095" s="11">
        <v>45764.0</v>
      </c>
      <c r="G3095" s="12">
        <f t="shared" si="1"/>
        <v>4</v>
      </c>
      <c r="H3095" s="10"/>
      <c r="I3095" s="10" t="str">
        <f>IFNA(VLOOKUP($H3095,'Промокоды'!$A$2:$B$115,2,0),"")</f>
        <v/>
      </c>
      <c r="J3095" s="10" t="str">
        <f>IFNA(VLOOKUP($I3095,'Промокоды'!$E$2:$F$8,2,0),"")</f>
        <v/>
      </c>
      <c r="K3095" s="10" t="str">
        <f>IFNA(VLOOKUP($H3095,'Промокоды'!$A$2:$C$115,3,0),"")</f>
        <v/>
      </c>
      <c r="L3095" s="13">
        <f t="shared" si="2"/>
        <v>0</v>
      </c>
      <c r="M3095" s="14">
        <v>1000.0</v>
      </c>
      <c r="N3095" s="14">
        <f t="shared" si="3"/>
        <v>1000</v>
      </c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  <c r="Z3095" s="9"/>
      <c r="AA3095" s="9"/>
      <c r="AB3095" s="9"/>
      <c r="AC3095" s="9"/>
    </row>
    <row r="3096" ht="15.75" customHeight="1">
      <c r="A3096" s="10">
        <v>3095.0</v>
      </c>
      <c r="B3096" s="10" t="s">
        <v>15</v>
      </c>
      <c r="C3096" s="10" t="str">
        <f>VLOOKUP($E3096,'Определяем вид'!$A$2:$B$16,2,0)</f>
        <v>Товар</v>
      </c>
      <c r="D3096" s="10" t="s">
        <v>19</v>
      </c>
      <c r="E3096" s="10" t="s">
        <v>28</v>
      </c>
      <c r="F3096" s="11">
        <v>45764.0</v>
      </c>
      <c r="G3096" s="12">
        <f t="shared" si="1"/>
        <v>4</v>
      </c>
      <c r="H3096" s="10"/>
      <c r="I3096" s="10" t="str">
        <f>IFNA(VLOOKUP($H3096,'Промокоды'!$A$2:$B$115,2,0),"")</f>
        <v/>
      </c>
      <c r="J3096" s="10" t="str">
        <f>IFNA(VLOOKUP($I3096,'Промокоды'!$E$2:$F$8,2,0),"")</f>
        <v/>
      </c>
      <c r="K3096" s="10" t="str">
        <f>IFNA(VLOOKUP($H3096,'Промокоды'!$A$2:$C$115,3,0),"")</f>
        <v/>
      </c>
      <c r="L3096" s="13">
        <f t="shared" si="2"/>
        <v>0</v>
      </c>
      <c r="M3096" s="14">
        <v>300.0</v>
      </c>
      <c r="N3096" s="14">
        <f t="shared" si="3"/>
        <v>300</v>
      </c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  <c r="Z3096" s="9"/>
      <c r="AA3096" s="9"/>
      <c r="AB3096" s="9"/>
      <c r="AC3096" s="9"/>
    </row>
    <row r="3097" ht="15.75" customHeight="1">
      <c r="A3097" s="10">
        <v>3096.0</v>
      </c>
      <c r="B3097" s="10" t="s">
        <v>25</v>
      </c>
      <c r="C3097" s="10" t="str">
        <f>VLOOKUP($E3097,'Определяем вид'!$A$2:$B$16,2,0)</f>
        <v>Товар</v>
      </c>
      <c r="D3097" s="10" t="s">
        <v>16</v>
      </c>
      <c r="E3097" s="10" t="s">
        <v>30</v>
      </c>
      <c r="F3097" s="11">
        <v>45764.0</v>
      </c>
      <c r="G3097" s="12">
        <f t="shared" si="1"/>
        <v>4</v>
      </c>
      <c r="H3097" s="10"/>
      <c r="I3097" s="10" t="str">
        <f>IFNA(VLOOKUP($H3097,'Промокоды'!$A$2:$B$115,2,0),"")</f>
        <v/>
      </c>
      <c r="J3097" s="10" t="str">
        <f>IFNA(VLOOKUP($I3097,'Промокоды'!$E$2:$F$8,2,0),"")</f>
        <v/>
      </c>
      <c r="K3097" s="10" t="str">
        <f>IFNA(VLOOKUP($H3097,'Промокоды'!$A$2:$C$115,3,0),"")</f>
        <v/>
      </c>
      <c r="L3097" s="13">
        <f t="shared" si="2"/>
        <v>0</v>
      </c>
      <c r="M3097" s="14">
        <v>300.0</v>
      </c>
      <c r="N3097" s="14">
        <f t="shared" si="3"/>
        <v>300</v>
      </c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  <c r="Z3097" s="9"/>
      <c r="AA3097" s="9"/>
      <c r="AB3097" s="9"/>
      <c r="AC3097" s="9"/>
    </row>
    <row r="3098" ht="15.75" customHeight="1">
      <c r="A3098" s="10">
        <v>3097.0</v>
      </c>
      <c r="B3098" s="10" t="s">
        <v>15</v>
      </c>
      <c r="C3098" s="10" t="str">
        <f>VLOOKUP($E3098,'Определяем вид'!$A$2:$B$16,2,0)</f>
        <v>Услуга</v>
      </c>
      <c r="D3098" s="10" t="s">
        <v>19</v>
      </c>
      <c r="E3098" s="10" t="s">
        <v>18</v>
      </c>
      <c r="F3098" s="11">
        <v>45764.0</v>
      </c>
      <c r="G3098" s="12">
        <f t="shared" si="1"/>
        <v>4</v>
      </c>
      <c r="H3098" s="10"/>
      <c r="I3098" s="10" t="str">
        <f>IFNA(VLOOKUP($H3098,'Промокоды'!$A$2:$B$115,2,0),"")</f>
        <v/>
      </c>
      <c r="J3098" s="10" t="str">
        <f>IFNA(VLOOKUP($I3098,'Промокоды'!$E$2:$F$8,2,0),"")</f>
        <v/>
      </c>
      <c r="K3098" s="10" t="str">
        <f>IFNA(VLOOKUP($H3098,'Промокоды'!$A$2:$C$115,3,0),"")</f>
        <v/>
      </c>
      <c r="L3098" s="13">
        <f t="shared" si="2"/>
        <v>0</v>
      </c>
      <c r="M3098" s="14">
        <v>3500.0</v>
      </c>
      <c r="N3098" s="14">
        <f t="shared" si="3"/>
        <v>3500</v>
      </c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  <c r="Z3098" s="9"/>
      <c r="AA3098" s="9"/>
      <c r="AB3098" s="9"/>
      <c r="AC3098" s="9"/>
    </row>
    <row r="3099" ht="15.75" customHeight="1">
      <c r="A3099" s="10">
        <v>3098.0</v>
      </c>
      <c r="B3099" s="10" t="s">
        <v>15</v>
      </c>
      <c r="C3099" s="10" t="str">
        <f>VLOOKUP($E3099,'Определяем вид'!$A$2:$B$16,2,0)</f>
        <v>Товар</v>
      </c>
      <c r="D3099" s="10" t="s">
        <v>16</v>
      </c>
      <c r="E3099" s="10" t="s">
        <v>23</v>
      </c>
      <c r="F3099" s="11">
        <v>45764.0</v>
      </c>
      <c r="G3099" s="12">
        <f t="shared" si="1"/>
        <v>4</v>
      </c>
      <c r="H3099" s="10"/>
      <c r="I3099" s="10" t="str">
        <f>IFNA(VLOOKUP($H3099,'Промокоды'!$A$2:$B$115,2,0),"")</f>
        <v/>
      </c>
      <c r="J3099" s="10" t="str">
        <f>IFNA(VLOOKUP($I3099,'Промокоды'!$E$2:$F$8,2,0),"")</f>
        <v/>
      </c>
      <c r="K3099" s="10" t="str">
        <f>IFNA(VLOOKUP($H3099,'Промокоды'!$A$2:$C$115,3,0),"")</f>
        <v/>
      </c>
      <c r="L3099" s="13">
        <f t="shared" si="2"/>
        <v>0</v>
      </c>
      <c r="M3099" s="14">
        <v>1000.0</v>
      </c>
      <c r="N3099" s="14">
        <f t="shared" si="3"/>
        <v>1000</v>
      </c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  <c r="Z3099" s="9"/>
      <c r="AA3099" s="9"/>
      <c r="AB3099" s="9"/>
      <c r="AC3099" s="9"/>
    </row>
    <row r="3100" ht="15.75" customHeight="1">
      <c r="A3100" s="10">
        <v>3099.0</v>
      </c>
      <c r="B3100" s="10" t="s">
        <v>25</v>
      </c>
      <c r="C3100" s="10" t="str">
        <f>VLOOKUP($E3100,'Определяем вид'!$A$2:$B$16,2,0)</f>
        <v>Товар</v>
      </c>
      <c r="D3100" s="10" t="s">
        <v>16</v>
      </c>
      <c r="E3100" s="10" t="s">
        <v>30</v>
      </c>
      <c r="F3100" s="11">
        <v>45764.0</v>
      </c>
      <c r="G3100" s="12">
        <f t="shared" si="1"/>
        <v>4</v>
      </c>
      <c r="H3100" s="10"/>
      <c r="I3100" s="10" t="str">
        <f>IFNA(VLOOKUP($H3100,'Промокоды'!$A$2:$B$115,2,0),"")</f>
        <v/>
      </c>
      <c r="J3100" s="10" t="str">
        <f>IFNA(VLOOKUP($I3100,'Промокоды'!$E$2:$F$8,2,0),"")</f>
        <v/>
      </c>
      <c r="K3100" s="10" t="str">
        <f>IFNA(VLOOKUP($H3100,'Промокоды'!$A$2:$C$115,3,0),"")</f>
        <v/>
      </c>
      <c r="L3100" s="13">
        <f t="shared" si="2"/>
        <v>0</v>
      </c>
      <c r="M3100" s="14">
        <v>300.0</v>
      </c>
      <c r="N3100" s="14">
        <f t="shared" si="3"/>
        <v>300</v>
      </c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  <c r="Z3100" s="9"/>
      <c r="AA3100" s="9"/>
      <c r="AB3100" s="9"/>
      <c r="AC3100" s="9"/>
    </row>
    <row r="3101" ht="15.75" customHeight="1">
      <c r="A3101" s="10">
        <v>3100.0</v>
      </c>
      <c r="B3101" s="10" t="s">
        <v>15</v>
      </c>
      <c r="C3101" s="10" t="str">
        <f>VLOOKUP($E3101,'Определяем вид'!$A$2:$B$16,2,0)</f>
        <v>Товар</v>
      </c>
      <c r="D3101" s="10" t="s">
        <v>16</v>
      </c>
      <c r="E3101" s="10" t="s">
        <v>23</v>
      </c>
      <c r="F3101" s="11">
        <v>45764.0</v>
      </c>
      <c r="G3101" s="12">
        <f t="shared" si="1"/>
        <v>4</v>
      </c>
      <c r="H3101" s="10" t="s">
        <v>68</v>
      </c>
      <c r="I3101" s="10">
        <f>IFNA(VLOOKUP($H3101,'Промокоды'!$A$2:$B$115,2,0),"")</f>
        <v>1</v>
      </c>
      <c r="J3101" s="10" t="str">
        <f>IFNA(VLOOKUP($I3101,'Промокоды'!$E$2:$F$8,2,0),"")</f>
        <v>Обещаем скидки</v>
      </c>
      <c r="K3101" s="10">
        <f>IFNA(VLOOKUP($H3101,'Промокоды'!$A$2:$C$115,3,0),"")</f>
        <v>0.1</v>
      </c>
      <c r="L3101" s="13">
        <f t="shared" si="2"/>
        <v>100</v>
      </c>
      <c r="M3101" s="14">
        <v>1000.0</v>
      </c>
      <c r="N3101" s="14">
        <f t="shared" si="3"/>
        <v>900</v>
      </c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9"/>
      <c r="AB3101" s="9"/>
      <c r="AC3101" s="9"/>
    </row>
    <row r="3102" ht="15.75" customHeight="1">
      <c r="A3102" s="10">
        <v>3101.0</v>
      </c>
      <c r="B3102" s="10" t="s">
        <v>25</v>
      </c>
      <c r="C3102" s="10" t="str">
        <f>VLOOKUP($E3102,'Определяем вид'!$A$2:$B$16,2,0)</f>
        <v>Товар</v>
      </c>
      <c r="D3102" s="10" t="s">
        <v>16</v>
      </c>
      <c r="E3102" s="10" t="s">
        <v>35</v>
      </c>
      <c r="F3102" s="11">
        <v>45764.0</v>
      </c>
      <c r="G3102" s="12">
        <f t="shared" si="1"/>
        <v>4</v>
      </c>
      <c r="H3102" s="10"/>
      <c r="I3102" s="10" t="str">
        <f>IFNA(VLOOKUP($H3102,'Промокоды'!$A$2:$B$115,2,0),"")</f>
        <v/>
      </c>
      <c r="J3102" s="10" t="str">
        <f>IFNA(VLOOKUP($I3102,'Промокоды'!$E$2:$F$8,2,0),"")</f>
        <v/>
      </c>
      <c r="K3102" s="10" t="str">
        <f>IFNA(VLOOKUP($H3102,'Промокоды'!$A$2:$C$115,3,0),"")</f>
        <v/>
      </c>
      <c r="L3102" s="13">
        <f t="shared" si="2"/>
        <v>0</v>
      </c>
      <c r="M3102" s="14">
        <v>500.0</v>
      </c>
      <c r="N3102" s="14">
        <f t="shared" si="3"/>
        <v>500</v>
      </c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9"/>
      <c r="AB3102" s="9"/>
      <c r="AC3102" s="9"/>
    </row>
    <row r="3103" ht="15.75" customHeight="1">
      <c r="A3103" s="10">
        <v>3102.0</v>
      </c>
      <c r="B3103" s="10" t="s">
        <v>15</v>
      </c>
      <c r="C3103" s="10" t="str">
        <f>VLOOKUP($E3103,'Определяем вид'!$A$2:$B$16,2,0)</f>
        <v>Услуга</v>
      </c>
      <c r="D3103" s="10" t="s">
        <v>16</v>
      </c>
      <c r="E3103" s="10" t="s">
        <v>21</v>
      </c>
      <c r="F3103" s="11">
        <v>45764.0</v>
      </c>
      <c r="G3103" s="12">
        <f t="shared" si="1"/>
        <v>4</v>
      </c>
      <c r="H3103" s="10"/>
      <c r="I3103" s="10" t="str">
        <f>IFNA(VLOOKUP($H3103,'Промокоды'!$A$2:$B$115,2,0),"")</f>
        <v/>
      </c>
      <c r="J3103" s="10" t="str">
        <f>IFNA(VLOOKUP($I3103,'Промокоды'!$E$2:$F$8,2,0),"")</f>
        <v/>
      </c>
      <c r="K3103" s="10" t="str">
        <f>IFNA(VLOOKUP($H3103,'Промокоды'!$A$2:$C$115,3,0),"")</f>
        <v/>
      </c>
      <c r="L3103" s="13">
        <f t="shared" si="2"/>
        <v>0</v>
      </c>
      <c r="M3103" s="14">
        <v>5500.0</v>
      </c>
      <c r="N3103" s="14">
        <f t="shared" si="3"/>
        <v>5500</v>
      </c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9"/>
      <c r="AB3103" s="9"/>
      <c r="AC3103" s="9"/>
    </row>
    <row r="3104" ht="15.75" customHeight="1">
      <c r="A3104" s="10">
        <v>3103.0</v>
      </c>
      <c r="B3104" s="10" t="s">
        <v>15</v>
      </c>
      <c r="C3104" s="10" t="str">
        <f>VLOOKUP($E3104,'Определяем вид'!$A$2:$B$16,2,0)</f>
        <v>Услуга</v>
      </c>
      <c r="D3104" s="10" t="s">
        <v>16</v>
      </c>
      <c r="E3104" s="10" t="s">
        <v>21</v>
      </c>
      <c r="F3104" s="11">
        <v>45764.0</v>
      </c>
      <c r="G3104" s="12">
        <f t="shared" si="1"/>
        <v>4</v>
      </c>
      <c r="H3104" s="10" t="s">
        <v>69</v>
      </c>
      <c r="I3104" s="10">
        <f>IFNA(VLOOKUP($H3104,'Промокоды'!$A$2:$B$115,2,0),"")</f>
        <v>6</v>
      </c>
      <c r="J3104" s="10" t="str">
        <f>IFNA(VLOOKUP($I3104,'Промокоды'!$E$2:$F$8,2,0),"")</f>
        <v>Реклама в VK</v>
      </c>
      <c r="K3104" s="10">
        <f>IFNA(VLOOKUP($H3104,'Промокоды'!$A$2:$C$115,3,0),"")</f>
        <v>0.2</v>
      </c>
      <c r="L3104" s="13">
        <f t="shared" si="2"/>
        <v>1100</v>
      </c>
      <c r="M3104" s="14">
        <v>5500.0</v>
      </c>
      <c r="N3104" s="14">
        <f t="shared" si="3"/>
        <v>4400</v>
      </c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9"/>
      <c r="AB3104" s="9"/>
      <c r="AC3104" s="9"/>
    </row>
    <row r="3105" ht="15.75" customHeight="1">
      <c r="A3105" s="10">
        <v>3104.0</v>
      </c>
      <c r="B3105" s="10" t="s">
        <v>15</v>
      </c>
      <c r="C3105" s="10" t="str">
        <f>VLOOKUP($E3105,'Определяем вид'!$A$2:$B$16,2,0)</f>
        <v>Услуга</v>
      </c>
      <c r="D3105" s="10" t="s">
        <v>16</v>
      </c>
      <c r="E3105" s="10" t="s">
        <v>21</v>
      </c>
      <c r="F3105" s="11">
        <v>45764.0</v>
      </c>
      <c r="G3105" s="12">
        <f t="shared" si="1"/>
        <v>4</v>
      </c>
      <c r="H3105" s="10"/>
      <c r="I3105" s="10" t="str">
        <f>IFNA(VLOOKUP($H3105,'Промокоды'!$A$2:$B$115,2,0),"")</f>
        <v/>
      </c>
      <c r="J3105" s="10" t="str">
        <f>IFNA(VLOOKUP($I3105,'Промокоды'!$E$2:$F$8,2,0),"")</f>
        <v/>
      </c>
      <c r="K3105" s="10" t="str">
        <f>IFNA(VLOOKUP($H3105,'Промокоды'!$A$2:$C$115,3,0),"")</f>
        <v/>
      </c>
      <c r="L3105" s="13">
        <f t="shared" si="2"/>
        <v>0</v>
      </c>
      <c r="M3105" s="14">
        <v>5500.0</v>
      </c>
      <c r="N3105" s="14">
        <f t="shared" si="3"/>
        <v>5500</v>
      </c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9"/>
      <c r="AB3105" s="9"/>
      <c r="AC3105" s="9"/>
    </row>
    <row r="3106" ht="15.75" customHeight="1">
      <c r="A3106" s="10">
        <v>3105.0</v>
      </c>
      <c r="B3106" s="10" t="s">
        <v>15</v>
      </c>
      <c r="C3106" s="10" t="str">
        <f>VLOOKUP($E3106,'Определяем вид'!$A$2:$B$16,2,0)</f>
        <v>Товар</v>
      </c>
      <c r="D3106" s="10" t="s">
        <v>16</v>
      </c>
      <c r="E3106" s="10" t="s">
        <v>28</v>
      </c>
      <c r="F3106" s="11">
        <v>45764.0</v>
      </c>
      <c r="G3106" s="12">
        <f t="shared" si="1"/>
        <v>4</v>
      </c>
      <c r="H3106" s="10"/>
      <c r="I3106" s="10" t="str">
        <f>IFNA(VLOOKUP($H3106,'Промокоды'!$A$2:$B$115,2,0),"")</f>
        <v/>
      </c>
      <c r="J3106" s="10" t="str">
        <f>IFNA(VLOOKUP($I3106,'Промокоды'!$E$2:$F$8,2,0),"")</f>
        <v/>
      </c>
      <c r="K3106" s="10" t="str">
        <f>IFNA(VLOOKUP($H3106,'Промокоды'!$A$2:$C$115,3,0),"")</f>
        <v/>
      </c>
      <c r="L3106" s="13">
        <f t="shared" si="2"/>
        <v>0</v>
      </c>
      <c r="M3106" s="14">
        <v>300.0</v>
      </c>
      <c r="N3106" s="14">
        <f t="shared" si="3"/>
        <v>300</v>
      </c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9"/>
      <c r="AB3106" s="9"/>
      <c r="AC3106" s="9"/>
    </row>
    <row r="3107" ht="15.75" customHeight="1">
      <c r="A3107" s="10">
        <v>3106.0</v>
      </c>
      <c r="B3107" s="10" t="s">
        <v>15</v>
      </c>
      <c r="C3107" s="10" t="str">
        <f>VLOOKUP($E3107,'Определяем вид'!$A$2:$B$16,2,0)</f>
        <v>Услуга</v>
      </c>
      <c r="D3107" s="10" t="s">
        <v>16</v>
      </c>
      <c r="E3107" s="10" t="s">
        <v>17</v>
      </c>
      <c r="F3107" s="11">
        <v>45764.0</v>
      </c>
      <c r="G3107" s="12">
        <f t="shared" si="1"/>
        <v>4</v>
      </c>
      <c r="H3107" s="10"/>
      <c r="I3107" s="10" t="str">
        <f>IFNA(VLOOKUP($H3107,'Промокоды'!$A$2:$B$115,2,0),"")</f>
        <v/>
      </c>
      <c r="J3107" s="10" t="str">
        <f>IFNA(VLOOKUP($I3107,'Промокоды'!$E$2:$F$8,2,0),"")</f>
        <v/>
      </c>
      <c r="K3107" s="10" t="str">
        <f>IFNA(VLOOKUP($H3107,'Промокоды'!$A$2:$C$115,3,0),"")</f>
        <v/>
      </c>
      <c r="L3107" s="13">
        <f t="shared" si="2"/>
        <v>0</v>
      </c>
      <c r="M3107" s="14">
        <v>4500.0</v>
      </c>
      <c r="N3107" s="14">
        <f t="shared" si="3"/>
        <v>4500</v>
      </c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9"/>
      <c r="AB3107" s="9"/>
      <c r="AC3107" s="9"/>
    </row>
    <row r="3108" ht="15.75" customHeight="1">
      <c r="A3108" s="10">
        <v>3107.0</v>
      </c>
      <c r="B3108" s="10" t="s">
        <v>15</v>
      </c>
      <c r="C3108" s="10" t="str">
        <f>VLOOKUP($E3108,'Определяем вид'!$A$2:$B$16,2,0)</f>
        <v>Услуга</v>
      </c>
      <c r="D3108" s="10" t="s">
        <v>19</v>
      </c>
      <c r="E3108" s="10" t="s">
        <v>21</v>
      </c>
      <c r="F3108" s="11">
        <v>45764.0</v>
      </c>
      <c r="G3108" s="12">
        <f t="shared" si="1"/>
        <v>4</v>
      </c>
      <c r="H3108" s="10"/>
      <c r="I3108" s="10" t="str">
        <f>IFNA(VLOOKUP($H3108,'Промокоды'!$A$2:$B$115,2,0),"")</f>
        <v/>
      </c>
      <c r="J3108" s="10" t="str">
        <f>IFNA(VLOOKUP($I3108,'Промокоды'!$E$2:$F$8,2,0),"")</f>
        <v/>
      </c>
      <c r="K3108" s="10" t="str">
        <f>IFNA(VLOOKUP($H3108,'Промокоды'!$A$2:$C$115,3,0),"")</f>
        <v/>
      </c>
      <c r="L3108" s="13">
        <f t="shared" si="2"/>
        <v>0</v>
      </c>
      <c r="M3108" s="14">
        <v>5500.0</v>
      </c>
      <c r="N3108" s="14">
        <f t="shared" si="3"/>
        <v>5500</v>
      </c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9"/>
      <c r="AB3108" s="9"/>
      <c r="AC3108" s="9"/>
    </row>
    <row r="3109" ht="15.75" customHeight="1">
      <c r="A3109" s="10">
        <v>3108.0</v>
      </c>
      <c r="B3109" s="10" t="s">
        <v>15</v>
      </c>
      <c r="C3109" s="10" t="str">
        <f>VLOOKUP($E3109,'Определяем вид'!$A$2:$B$16,2,0)</f>
        <v>Услуга</v>
      </c>
      <c r="D3109" s="10" t="s">
        <v>16</v>
      </c>
      <c r="E3109" s="10" t="s">
        <v>21</v>
      </c>
      <c r="F3109" s="11">
        <v>45764.0</v>
      </c>
      <c r="G3109" s="12">
        <f t="shared" si="1"/>
        <v>4</v>
      </c>
      <c r="H3109" s="10"/>
      <c r="I3109" s="10" t="str">
        <f>IFNA(VLOOKUP($H3109,'Промокоды'!$A$2:$B$115,2,0),"")</f>
        <v/>
      </c>
      <c r="J3109" s="10" t="str">
        <f>IFNA(VLOOKUP($I3109,'Промокоды'!$E$2:$F$8,2,0),"")</f>
        <v/>
      </c>
      <c r="K3109" s="10" t="str">
        <f>IFNA(VLOOKUP($H3109,'Промокоды'!$A$2:$C$115,3,0),"")</f>
        <v/>
      </c>
      <c r="L3109" s="13">
        <f t="shared" si="2"/>
        <v>0</v>
      </c>
      <c r="M3109" s="14">
        <v>5500.0</v>
      </c>
      <c r="N3109" s="14">
        <f t="shared" si="3"/>
        <v>5500</v>
      </c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9"/>
      <c r="AB3109" s="9"/>
      <c r="AC3109" s="9"/>
    </row>
    <row r="3110" ht="15.75" customHeight="1">
      <c r="A3110" s="10">
        <v>3109.0</v>
      </c>
      <c r="B3110" s="10" t="s">
        <v>15</v>
      </c>
      <c r="C3110" s="10" t="str">
        <f>VLOOKUP($E3110,'Определяем вид'!$A$2:$B$16,2,0)</f>
        <v>Услуга</v>
      </c>
      <c r="D3110" s="10" t="s">
        <v>16</v>
      </c>
      <c r="E3110" s="10" t="s">
        <v>17</v>
      </c>
      <c r="F3110" s="11">
        <v>45764.0</v>
      </c>
      <c r="G3110" s="12">
        <f t="shared" si="1"/>
        <v>4</v>
      </c>
      <c r="H3110" s="10"/>
      <c r="I3110" s="10" t="str">
        <f>IFNA(VLOOKUP($H3110,'Промокоды'!$A$2:$B$115,2,0),"")</f>
        <v/>
      </c>
      <c r="J3110" s="10" t="str">
        <f>IFNA(VLOOKUP($I3110,'Промокоды'!$E$2:$F$8,2,0),"")</f>
        <v/>
      </c>
      <c r="K3110" s="10" t="str">
        <f>IFNA(VLOOKUP($H3110,'Промокоды'!$A$2:$C$115,3,0),"")</f>
        <v/>
      </c>
      <c r="L3110" s="13">
        <f t="shared" si="2"/>
        <v>0</v>
      </c>
      <c r="M3110" s="14">
        <v>4500.0</v>
      </c>
      <c r="N3110" s="14">
        <f t="shared" si="3"/>
        <v>4500</v>
      </c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9"/>
      <c r="AB3110" s="9"/>
      <c r="AC3110" s="9"/>
    </row>
    <row r="3111" ht="15.75" customHeight="1">
      <c r="A3111" s="10">
        <v>3110.0</v>
      </c>
      <c r="B3111" s="10" t="s">
        <v>15</v>
      </c>
      <c r="C3111" s="10" t="str">
        <f>VLOOKUP($E3111,'Определяем вид'!$A$2:$B$16,2,0)</f>
        <v>Услуга</v>
      </c>
      <c r="D3111" s="10" t="s">
        <v>16</v>
      </c>
      <c r="E3111" s="10" t="s">
        <v>18</v>
      </c>
      <c r="F3111" s="11">
        <v>45764.0</v>
      </c>
      <c r="G3111" s="12">
        <f t="shared" si="1"/>
        <v>4</v>
      </c>
      <c r="H3111" s="10"/>
      <c r="I3111" s="10" t="str">
        <f>IFNA(VLOOKUP($H3111,'Промокоды'!$A$2:$B$115,2,0),"")</f>
        <v/>
      </c>
      <c r="J3111" s="10" t="str">
        <f>IFNA(VLOOKUP($I3111,'Промокоды'!$E$2:$F$8,2,0),"")</f>
        <v/>
      </c>
      <c r="K3111" s="10" t="str">
        <f>IFNA(VLOOKUP($H3111,'Промокоды'!$A$2:$C$115,3,0),"")</f>
        <v/>
      </c>
      <c r="L3111" s="13">
        <f t="shared" si="2"/>
        <v>0</v>
      </c>
      <c r="M3111" s="14">
        <v>3500.0</v>
      </c>
      <c r="N3111" s="14">
        <f t="shared" si="3"/>
        <v>3500</v>
      </c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9"/>
      <c r="AB3111" s="9"/>
      <c r="AC3111" s="9"/>
    </row>
    <row r="3112" ht="15.75" customHeight="1">
      <c r="A3112" s="10">
        <v>3111.0</v>
      </c>
      <c r="B3112" s="10" t="s">
        <v>15</v>
      </c>
      <c r="C3112" s="10" t="str">
        <f>VLOOKUP($E3112,'Определяем вид'!$A$2:$B$16,2,0)</f>
        <v>Услуга</v>
      </c>
      <c r="D3112" s="10" t="s">
        <v>16</v>
      </c>
      <c r="E3112" s="10" t="s">
        <v>17</v>
      </c>
      <c r="F3112" s="11">
        <v>45765.0</v>
      </c>
      <c r="G3112" s="12">
        <f t="shared" si="1"/>
        <v>4</v>
      </c>
      <c r="H3112" s="10"/>
      <c r="I3112" s="10" t="str">
        <f>IFNA(VLOOKUP($H3112,'Промокоды'!$A$2:$B$115,2,0),"")</f>
        <v/>
      </c>
      <c r="J3112" s="10" t="str">
        <f>IFNA(VLOOKUP($I3112,'Промокоды'!$E$2:$F$8,2,0),"")</f>
        <v/>
      </c>
      <c r="K3112" s="10" t="str">
        <f>IFNA(VLOOKUP($H3112,'Промокоды'!$A$2:$C$115,3,0),"")</f>
        <v/>
      </c>
      <c r="L3112" s="13">
        <f t="shared" si="2"/>
        <v>0</v>
      </c>
      <c r="M3112" s="14">
        <v>4500.0</v>
      </c>
      <c r="N3112" s="14">
        <f t="shared" si="3"/>
        <v>4500</v>
      </c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9"/>
      <c r="AB3112" s="9"/>
      <c r="AC3112" s="9"/>
    </row>
    <row r="3113" ht="15.75" customHeight="1">
      <c r="A3113" s="10">
        <v>3112.0</v>
      </c>
      <c r="B3113" s="10" t="s">
        <v>15</v>
      </c>
      <c r="C3113" s="10" t="str">
        <f>VLOOKUP($E3113,'Определяем вид'!$A$2:$B$16,2,0)</f>
        <v>Услуга</v>
      </c>
      <c r="D3113" s="10" t="s">
        <v>19</v>
      </c>
      <c r="E3113" s="10" t="s">
        <v>18</v>
      </c>
      <c r="F3113" s="11">
        <v>45765.0</v>
      </c>
      <c r="G3113" s="12">
        <f t="shared" si="1"/>
        <v>4</v>
      </c>
      <c r="H3113" s="10"/>
      <c r="I3113" s="10" t="str">
        <f>IFNA(VLOOKUP($H3113,'Промокоды'!$A$2:$B$115,2,0),"")</f>
        <v/>
      </c>
      <c r="J3113" s="10" t="str">
        <f>IFNA(VLOOKUP($I3113,'Промокоды'!$E$2:$F$8,2,0),"")</f>
        <v/>
      </c>
      <c r="K3113" s="10" t="str">
        <f>IFNA(VLOOKUP($H3113,'Промокоды'!$A$2:$C$115,3,0),"")</f>
        <v/>
      </c>
      <c r="L3113" s="13">
        <f t="shared" si="2"/>
        <v>0</v>
      </c>
      <c r="M3113" s="14">
        <v>3500.0</v>
      </c>
      <c r="N3113" s="14">
        <f t="shared" si="3"/>
        <v>3500</v>
      </c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9"/>
      <c r="AB3113" s="9"/>
      <c r="AC3113" s="9"/>
    </row>
    <row r="3114" ht="15.75" customHeight="1">
      <c r="A3114" s="10">
        <v>3113.0</v>
      </c>
      <c r="B3114" s="10" t="s">
        <v>15</v>
      </c>
      <c r="C3114" s="10" t="str">
        <f>VLOOKUP($E3114,'Определяем вид'!$A$2:$B$16,2,0)</f>
        <v>Услуга</v>
      </c>
      <c r="D3114" s="10" t="s">
        <v>16</v>
      </c>
      <c r="E3114" s="10" t="s">
        <v>21</v>
      </c>
      <c r="F3114" s="11">
        <v>45765.0</v>
      </c>
      <c r="G3114" s="12">
        <f t="shared" si="1"/>
        <v>4</v>
      </c>
      <c r="H3114" s="10"/>
      <c r="I3114" s="10" t="str">
        <f>IFNA(VLOOKUP($H3114,'Промокоды'!$A$2:$B$115,2,0),"")</f>
        <v/>
      </c>
      <c r="J3114" s="10" t="str">
        <f>IFNA(VLOOKUP($I3114,'Промокоды'!$E$2:$F$8,2,0),"")</f>
        <v/>
      </c>
      <c r="K3114" s="10" t="str">
        <f>IFNA(VLOOKUP($H3114,'Промокоды'!$A$2:$C$115,3,0),"")</f>
        <v/>
      </c>
      <c r="L3114" s="13">
        <f t="shared" si="2"/>
        <v>0</v>
      </c>
      <c r="M3114" s="14">
        <v>5500.0</v>
      </c>
      <c r="N3114" s="14">
        <f t="shared" si="3"/>
        <v>5500</v>
      </c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9"/>
      <c r="AB3114" s="9"/>
      <c r="AC3114" s="9"/>
    </row>
    <row r="3115" ht="15.75" customHeight="1">
      <c r="A3115" s="10">
        <v>3114.0</v>
      </c>
      <c r="B3115" s="10" t="s">
        <v>15</v>
      </c>
      <c r="C3115" s="10" t="str">
        <f>VLOOKUP($E3115,'Определяем вид'!$A$2:$B$16,2,0)</f>
        <v>Услуга</v>
      </c>
      <c r="D3115" s="10" t="s">
        <v>16</v>
      </c>
      <c r="E3115" s="10" t="s">
        <v>21</v>
      </c>
      <c r="F3115" s="11">
        <v>45765.0</v>
      </c>
      <c r="G3115" s="12">
        <f t="shared" si="1"/>
        <v>4</v>
      </c>
      <c r="H3115" s="10" t="s">
        <v>70</v>
      </c>
      <c r="I3115" s="10">
        <f>IFNA(VLOOKUP($H3115,'Промокоды'!$A$2:$B$115,2,0),"")</f>
        <v>7</v>
      </c>
      <c r="J3115" s="10" t="str">
        <f>IFNA(VLOOKUP($I3115,'Промокоды'!$E$2:$F$8,2,0),"")</f>
        <v>Сторис в VK</v>
      </c>
      <c r="K3115" s="10">
        <f>IFNA(VLOOKUP($H3115,'Промокоды'!$A$2:$C$115,3,0),"")</f>
        <v>0.15</v>
      </c>
      <c r="L3115" s="13">
        <f t="shared" si="2"/>
        <v>825</v>
      </c>
      <c r="M3115" s="14">
        <v>5500.0</v>
      </c>
      <c r="N3115" s="14">
        <f t="shared" si="3"/>
        <v>4675</v>
      </c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9"/>
      <c r="AB3115" s="9"/>
      <c r="AC3115" s="9"/>
    </row>
    <row r="3116" ht="15.75" customHeight="1">
      <c r="A3116" s="10">
        <v>3115.0</v>
      </c>
      <c r="B3116" s="10" t="s">
        <v>15</v>
      </c>
      <c r="C3116" s="10" t="str">
        <f>VLOOKUP($E3116,'Определяем вид'!$A$2:$B$16,2,0)</f>
        <v>Товар</v>
      </c>
      <c r="D3116" s="10" t="s">
        <v>16</v>
      </c>
      <c r="E3116" s="10" t="s">
        <v>23</v>
      </c>
      <c r="F3116" s="11">
        <v>45765.0</v>
      </c>
      <c r="G3116" s="12">
        <f t="shared" si="1"/>
        <v>4</v>
      </c>
      <c r="H3116" s="10"/>
      <c r="I3116" s="10" t="str">
        <f>IFNA(VLOOKUP($H3116,'Промокоды'!$A$2:$B$115,2,0),"")</f>
        <v/>
      </c>
      <c r="J3116" s="10" t="str">
        <f>IFNA(VLOOKUP($I3116,'Промокоды'!$E$2:$F$8,2,0),"")</f>
        <v/>
      </c>
      <c r="K3116" s="10" t="str">
        <f>IFNA(VLOOKUP($H3116,'Промокоды'!$A$2:$C$115,3,0),"")</f>
        <v/>
      </c>
      <c r="L3116" s="13">
        <f t="shared" si="2"/>
        <v>0</v>
      </c>
      <c r="M3116" s="14">
        <v>1000.0</v>
      </c>
      <c r="N3116" s="14">
        <f t="shared" si="3"/>
        <v>1000</v>
      </c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9"/>
      <c r="AB3116" s="9"/>
      <c r="AC3116" s="9"/>
    </row>
    <row r="3117" ht="15.75" customHeight="1">
      <c r="A3117" s="10">
        <v>3116.0</v>
      </c>
      <c r="B3117" s="10" t="s">
        <v>15</v>
      </c>
      <c r="C3117" s="10" t="str">
        <f>VLOOKUP($E3117,'Определяем вид'!$A$2:$B$16,2,0)</f>
        <v>Услуга</v>
      </c>
      <c r="D3117" s="10" t="s">
        <v>19</v>
      </c>
      <c r="E3117" s="10" t="s">
        <v>17</v>
      </c>
      <c r="F3117" s="11">
        <v>45765.0</v>
      </c>
      <c r="G3117" s="12">
        <f t="shared" si="1"/>
        <v>4</v>
      </c>
      <c r="H3117" s="10"/>
      <c r="I3117" s="10" t="str">
        <f>IFNA(VLOOKUP($H3117,'Промокоды'!$A$2:$B$115,2,0),"")</f>
        <v/>
      </c>
      <c r="J3117" s="10" t="str">
        <f>IFNA(VLOOKUP($I3117,'Промокоды'!$E$2:$F$8,2,0),"")</f>
        <v/>
      </c>
      <c r="K3117" s="10" t="str">
        <f>IFNA(VLOOKUP($H3117,'Промокоды'!$A$2:$C$115,3,0),"")</f>
        <v/>
      </c>
      <c r="L3117" s="13">
        <f t="shared" si="2"/>
        <v>0</v>
      </c>
      <c r="M3117" s="14">
        <v>4500.0</v>
      </c>
      <c r="N3117" s="14">
        <f t="shared" si="3"/>
        <v>4500</v>
      </c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9"/>
      <c r="AB3117" s="9"/>
      <c r="AC3117" s="9"/>
    </row>
    <row r="3118" ht="15.75" customHeight="1">
      <c r="A3118" s="10">
        <v>3117.0</v>
      </c>
      <c r="B3118" s="10" t="s">
        <v>15</v>
      </c>
      <c r="C3118" s="10" t="str">
        <f>VLOOKUP($E3118,'Определяем вид'!$A$2:$B$16,2,0)</f>
        <v>Услуга</v>
      </c>
      <c r="D3118" s="10" t="s">
        <v>16</v>
      </c>
      <c r="E3118" s="10" t="s">
        <v>21</v>
      </c>
      <c r="F3118" s="11">
        <v>45765.0</v>
      </c>
      <c r="G3118" s="12">
        <f t="shared" si="1"/>
        <v>4</v>
      </c>
      <c r="H3118" s="10"/>
      <c r="I3118" s="10" t="str">
        <f>IFNA(VLOOKUP($H3118,'Промокоды'!$A$2:$B$115,2,0),"")</f>
        <v/>
      </c>
      <c r="J3118" s="10" t="str">
        <f>IFNA(VLOOKUP($I3118,'Промокоды'!$E$2:$F$8,2,0),"")</f>
        <v/>
      </c>
      <c r="K3118" s="10" t="str">
        <f>IFNA(VLOOKUP($H3118,'Промокоды'!$A$2:$C$115,3,0),"")</f>
        <v/>
      </c>
      <c r="L3118" s="13">
        <f t="shared" si="2"/>
        <v>0</v>
      </c>
      <c r="M3118" s="14">
        <v>5500.0</v>
      </c>
      <c r="N3118" s="14">
        <f t="shared" si="3"/>
        <v>5500</v>
      </c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9"/>
      <c r="AB3118" s="9"/>
      <c r="AC3118" s="9"/>
    </row>
    <row r="3119" ht="15.75" customHeight="1">
      <c r="A3119" s="10">
        <v>3118.0</v>
      </c>
      <c r="B3119" s="10" t="s">
        <v>25</v>
      </c>
      <c r="C3119" s="10" t="str">
        <f>VLOOKUP($E3119,'Определяем вид'!$A$2:$B$16,2,0)</f>
        <v>Товар</v>
      </c>
      <c r="D3119" s="10" t="s">
        <v>19</v>
      </c>
      <c r="E3119" s="10" t="s">
        <v>35</v>
      </c>
      <c r="F3119" s="11">
        <v>45765.0</v>
      </c>
      <c r="G3119" s="12">
        <f t="shared" si="1"/>
        <v>4</v>
      </c>
      <c r="H3119" s="10"/>
      <c r="I3119" s="10" t="str">
        <f>IFNA(VLOOKUP($H3119,'Промокоды'!$A$2:$B$115,2,0),"")</f>
        <v/>
      </c>
      <c r="J3119" s="10" t="str">
        <f>IFNA(VLOOKUP($I3119,'Промокоды'!$E$2:$F$8,2,0),"")</f>
        <v/>
      </c>
      <c r="K3119" s="10" t="str">
        <f>IFNA(VLOOKUP($H3119,'Промокоды'!$A$2:$C$115,3,0),"")</f>
        <v/>
      </c>
      <c r="L3119" s="13">
        <f t="shared" si="2"/>
        <v>0</v>
      </c>
      <c r="M3119" s="14">
        <v>500.0</v>
      </c>
      <c r="N3119" s="14">
        <f t="shared" si="3"/>
        <v>500</v>
      </c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  <c r="Z3119" s="9"/>
      <c r="AA3119" s="9"/>
      <c r="AB3119" s="9"/>
      <c r="AC3119" s="9"/>
    </row>
    <row r="3120" ht="15.75" customHeight="1">
      <c r="A3120" s="10">
        <v>3119.0</v>
      </c>
      <c r="B3120" s="10" t="s">
        <v>25</v>
      </c>
      <c r="C3120" s="10" t="str">
        <f>VLOOKUP($E3120,'Определяем вид'!$A$2:$B$16,2,0)</f>
        <v>Товар</v>
      </c>
      <c r="D3120" s="10" t="s">
        <v>16</v>
      </c>
      <c r="E3120" s="10" t="s">
        <v>33</v>
      </c>
      <c r="F3120" s="11">
        <v>45765.0</v>
      </c>
      <c r="G3120" s="12">
        <f t="shared" si="1"/>
        <v>4</v>
      </c>
      <c r="H3120" s="10"/>
      <c r="I3120" s="10" t="str">
        <f>IFNA(VLOOKUP($H3120,'Промокоды'!$A$2:$B$115,2,0),"")</f>
        <v/>
      </c>
      <c r="J3120" s="10" t="str">
        <f>IFNA(VLOOKUP($I3120,'Промокоды'!$E$2:$F$8,2,0),"")</f>
        <v/>
      </c>
      <c r="K3120" s="10" t="str">
        <f>IFNA(VLOOKUP($H3120,'Промокоды'!$A$2:$C$115,3,0),"")</f>
        <v/>
      </c>
      <c r="L3120" s="13">
        <f t="shared" si="2"/>
        <v>0</v>
      </c>
      <c r="M3120" s="14">
        <v>1000.0</v>
      </c>
      <c r="N3120" s="14">
        <f t="shared" si="3"/>
        <v>1000</v>
      </c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  <c r="Z3120" s="9"/>
      <c r="AA3120" s="9"/>
      <c r="AB3120" s="9"/>
      <c r="AC3120" s="9"/>
    </row>
    <row r="3121" ht="15.75" customHeight="1">
      <c r="A3121" s="10">
        <v>3120.0</v>
      </c>
      <c r="B3121" s="10" t="s">
        <v>15</v>
      </c>
      <c r="C3121" s="10" t="str">
        <f>VLOOKUP($E3121,'Определяем вид'!$A$2:$B$16,2,0)</f>
        <v>Услуга</v>
      </c>
      <c r="D3121" s="10" t="s">
        <v>16</v>
      </c>
      <c r="E3121" s="10" t="s">
        <v>21</v>
      </c>
      <c r="F3121" s="11">
        <v>45765.0</v>
      </c>
      <c r="G3121" s="12">
        <f t="shared" si="1"/>
        <v>4</v>
      </c>
      <c r="H3121" s="10"/>
      <c r="I3121" s="10" t="str">
        <f>IFNA(VLOOKUP($H3121,'Промокоды'!$A$2:$B$115,2,0),"")</f>
        <v/>
      </c>
      <c r="J3121" s="10" t="str">
        <f>IFNA(VLOOKUP($I3121,'Промокоды'!$E$2:$F$8,2,0),"")</f>
        <v/>
      </c>
      <c r="K3121" s="10" t="str">
        <f>IFNA(VLOOKUP($H3121,'Промокоды'!$A$2:$C$115,3,0),"")</f>
        <v/>
      </c>
      <c r="L3121" s="13">
        <f t="shared" si="2"/>
        <v>0</v>
      </c>
      <c r="M3121" s="14">
        <v>5500.0</v>
      </c>
      <c r="N3121" s="14">
        <f t="shared" si="3"/>
        <v>5500</v>
      </c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  <c r="Z3121" s="9"/>
      <c r="AA3121" s="9"/>
      <c r="AB3121" s="9"/>
      <c r="AC3121" s="9"/>
    </row>
    <row r="3122" ht="15.75" customHeight="1">
      <c r="A3122" s="10">
        <v>3121.0</v>
      </c>
      <c r="B3122" s="10" t="s">
        <v>25</v>
      </c>
      <c r="C3122" s="10" t="str">
        <f>VLOOKUP($E3122,'Определяем вид'!$A$2:$B$16,2,0)</f>
        <v>Товар</v>
      </c>
      <c r="D3122" s="10" t="s">
        <v>16</v>
      </c>
      <c r="E3122" s="10" t="s">
        <v>30</v>
      </c>
      <c r="F3122" s="11">
        <v>45765.0</v>
      </c>
      <c r="G3122" s="12">
        <f t="shared" si="1"/>
        <v>4</v>
      </c>
      <c r="H3122" s="10"/>
      <c r="I3122" s="10" t="str">
        <f>IFNA(VLOOKUP($H3122,'Промокоды'!$A$2:$B$115,2,0),"")</f>
        <v/>
      </c>
      <c r="J3122" s="10" t="str">
        <f>IFNA(VLOOKUP($I3122,'Промокоды'!$E$2:$F$8,2,0),"")</f>
        <v/>
      </c>
      <c r="K3122" s="10" t="str">
        <f>IFNA(VLOOKUP($H3122,'Промокоды'!$A$2:$C$115,3,0),"")</f>
        <v/>
      </c>
      <c r="L3122" s="13">
        <f t="shared" si="2"/>
        <v>0</v>
      </c>
      <c r="M3122" s="14">
        <v>300.0</v>
      </c>
      <c r="N3122" s="14">
        <f t="shared" si="3"/>
        <v>300</v>
      </c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  <c r="Z3122" s="9"/>
      <c r="AA3122" s="9"/>
      <c r="AB3122" s="9"/>
      <c r="AC3122" s="9"/>
    </row>
    <row r="3123" ht="15.75" customHeight="1">
      <c r="A3123" s="10">
        <v>3122.0</v>
      </c>
      <c r="B3123" s="10" t="s">
        <v>15</v>
      </c>
      <c r="C3123" s="10" t="str">
        <f>VLOOKUP($E3123,'Определяем вид'!$A$2:$B$16,2,0)</f>
        <v>Услуга</v>
      </c>
      <c r="D3123" s="10" t="s">
        <v>16</v>
      </c>
      <c r="E3123" s="10" t="s">
        <v>21</v>
      </c>
      <c r="F3123" s="11">
        <v>45765.0</v>
      </c>
      <c r="G3123" s="12">
        <f t="shared" si="1"/>
        <v>4</v>
      </c>
      <c r="H3123" s="10"/>
      <c r="I3123" s="10" t="str">
        <f>IFNA(VLOOKUP($H3123,'Промокоды'!$A$2:$B$115,2,0),"")</f>
        <v/>
      </c>
      <c r="J3123" s="10" t="str">
        <f>IFNA(VLOOKUP($I3123,'Промокоды'!$E$2:$F$8,2,0),"")</f>
        <v/>
      </c>
      <c r="K3123" s="10" t="str">
        <f>IFNA(VLOOKUP($H3123,'Промокоды'!$A$2:$C$115,3,0),"")</f>
        <v/>
      </c>
      <c r="L3123" s="13">
        <f t="shared" si="2"/>
        <v>0</v>
      </c>
      <c r="M3123" s="14">
        <v>5500.0</v>
      </c>
      <c r="N3123" s="14">
        <f t="shared" si="3"/>
        <v>5500</v>
      </c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  <c r="Z3123" s="9"/>
      <c r="AA3123" s="9"/>
      <c r="AB3123" s="9"/>
      <c r="AC3123" s="9"/>
    </row>
    <row r="3124" ht="15.75" customHeight="1">
      <c r="A3124" s="10">
        <v>3123.0</v>
      </c>
      <c r="B3124" s="10" t="s">
        <v>15</v>
      </c>
      <c r="C3124" s="10" t="str">
        <f>VLOOKUP($E3124,'Определяем вид'!$A$2:$B$16,2,0)</f>
        <v>Услуга</v>
      </c>
      <c r="D3124" s="10" t="s">
        <v>16</v>
      </c>
      <c r="E3124" s="10" t="s">
        <v>18</v>
      </c>
      <c r="F3124" s="11">
        <v>45765.0</v>
      </c>
      <c r="G3124" s="12">
        <f t="shared" si="1"/>
        <v>4</v>
      </c>
      <c r="H3124" s="10"/>
      <c r="I3124" s="10" t="str">
        <f>IFNA(VLOOKUP($H3124,'Промокоды'!$A$2:$B$115,2,0),"")</f>
        <v/>
      </c>
      <c r="J3124" s="10" t="str">
        <f>IFNA(VLOOKUP($I3124,'Промокоды'!$E$2:$F$8,2,0),"")</f>
        <v/>
      </c>
      <c r="K3124" s="10" t="str">
        <f>IFNA(VLOOKUP($H3124,'Промокоды'!$A$2:$C$115,3,0),"")</f>
        <v/>
      </c>
      <c r="L3124" s="13">
        <f t="shared" si="2"/>
        <v>0</v>
      </c>
      <c r="M3124" s="14">
        <v>3500.0</v>
      </c>
      <c r="N3124" s="14">
        <f t="shared" si="3"/>
        <v>3500</v>
      </c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  <c r="Z3124" s="9"/>
      <c r="AA3124" s="9"/>
      <c r="AB3124" s="9"/>
      <c r="AC3124" s="9"/>
    </row>
    <row r="3125" ht="15.75" customHeight="1">
      <c r="A3125" s="10">
        <v>3124.0</v>
      </c>
      <c r="B3125" s="10" t="s">
        <v>15</v>
      </c>
      <c r="C3125" s="10" t="str">
        <f>VLOOKUP($E3125,'Определяем вид'!$A$2:$B$16,2,0)</f>
        <v>Услуга</v>
      </c>
      <c r="D3125" s="10" t="s">
        <v>16</v>
      </c>
      <c r="E3125" s="10" t="s">
        <v>17</v>
      </c>
      <c r="F3125" s="11">
        <v>45765.0</v>
      </c>
      <c r="G3125" s="12">
        <f t="shared" si="1"/>
        <v>4</v>
      </c>
      <c r="H3125" s="10"/>
      <c r="I3125" s="10" t="str">
        <f>IFNA(VLOOKUP($H3125,'Промокоды'!$A$2:$B$115,2,0),"")</f>
        <v/>
      </c>
      <c r="J3125" s="10" t="str">
        <f>IFNA(VLOOKUP($I3125,'Промокоды'!$E$2:$F$8,2,0),"")</f>
        <v/>
      </c>
      <c r="K3125" s="10" t="str">
        <f>IFNA(VLOOKUP($H3125,'Промокоды'!$A$2:$C$115,3,0),"")</f>
        <v/>
      </c>
      <c r="L3125" s="13">
        <f t="shared" si="2"/>
        <v>0</v>
      </c>
      <c r="M3125" s="14">
        <v>4500.0</v>
      </c>
      <c r="N3125" s="14">
        <f t="shared" si="3"/>
        <v>4500</v>
      </c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  <c r="Z3125" s="9"/>
      <c r="AA3125" s="9"/>
      <c r="AB3125" s="9"/>
      <c r="AC3125" s="9"/>
    </row>
    <row r="3126" ht="15.75" customHeight="1">
      <c r="A3126" s="10">
        <v>3125.0</v>
      </c>
      <c r="B3126" s="10" t="s">
        <v>15</v>
      </c>
      <c r="C3126" s="10" t="str">
        <f>VLOOKUP($E3126,'Определяем вид'!$A$2:$B$16,2,0)</f>
        <v>Услуга</v>
      </c>
      <c r="D3126" s="10" t="s">
        <v>16</v>
      </c>
      <c r="E3126" s="10" t="s">
        <v>17</v>
      </c>
      <c r="F3126" s="11">
        <v>45765.0</v>
      </c>
      <c r="G3126" s="12">
        <f t="shared" si="1"/>
        <v>4</v>
      </c>
      <c r="H3126" s="10" t="s">
        <v>71</v>
      </c>
      <c r="I3126" s="10">
        <f>IFNA(VLOOKUP($H3126,'Промокоды'!$A$2:$B$115,2,0),"")</f>
        <v>3</v>
      </c>
      <c r="J3126" s="10" t="str">
        <f>IFNA(VLOOKUP($I3126,'Промокоды'!$E$2:$F$8,2,0),"")</f>
        <v>Поисковые запросы в Яндексе</v>
      </c>
      <c r="K3126" s="10">
        <f>IFNA(VLOOKUP($H3126,'Промокоды'!$A$2:$C$115,3,0),"")</f>
        <v>0.05</v>
      </c>
      <c r="L3126" s="13">
        <f t="shared" si="2"/>
        <v>225</v>
      </c>
      <c r="M3126" s="14">
        <v>4500.0</v>
      </c>
      <c r="N3126" s="14">
        <f t="shared" si="3"/>
        <v>4275</v>
      </c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  <c r="Z3126" s="9"/>
      <c r="AA3126" s="9"/>
      <c r="AB3126" s="9"/>
      <c r="AC3126" s="9"/>
    </row>
    <row r="3127" ht="15.75" customHeight="1">
      <c r="A3127" s="10">
        <v>3126.0</v>
      </c>
      <c r="B3127" s="10" t="s">
        <v>25</v>
      </c>
      <c r="C3127" s="10" t="str">
        <f>VLOOKUP($E3127,'Определяем вид'!$A$2:$B$16,2,0)</f>
        <v>Товар</v>
      </c>
      <c r="D3127" s="10" t="s">
        <v>16</v>
      </c>
      <c r="E3127" s="10" t="s">
        <v>33</v>
      </c>
      <c r="F3127" s="11">
        <v>45765.0</v>
      </c>
      <c r="G3127" s="12">
        <f t="shared" si="1"/>
        <v>4</v>
      </c>
      <c r="H3127" s="10"/>
      <c r="I3127" s="10" t="str">
        <f>IFNA(VLOOKUP($H3127,'Промокоды'!$A$2:$B$115,2,0),"")</f>
        <v/>
      </c>
      <c r="J3127" s="10" t="str">
        <f>IFNA(VLOOKUP($I3127,'Промокоды'!$E$2:$F$8,2,0),"")</f>
        <v/>
      </c>
      <c r="K3127" s="10" t="str">
        <f>IFNA(VLOOKUP($H3127,'Промокоды'!$A$2:$C$115,3,0),"")</f>
        <v/>
      </c>
      <c r="L3127" s="13">
        <f t="shared" si="2"/>
        <v>0</v>
      </c>
      <c r="M3127" s="14">
        <v>1000.0</v>
      </c>
      <c r="N3127" s="14">
        <f t="shared" si="3"/>
        <v>1000</v>
      </c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  <c r="Z3127" s="9"/>
      <c r="AA3127" s="9"/>
      <c r="AB3127" s="9"/>
      <c r="AC3127" s="9"/>
    </row>
    <row r="3128" ht="15.75" customHeight="1">
      <c r="A3128" s="10">
        <v>3127.0</v>
      </c>
      <c r="B3128" s="10" t="s">
        <v>15</v>
      </c>
      <c r="C3128" s="10" t="str">
        <f>VLOOKUP($E3128,'Определяем вид'!$A$2:$B$16,2,0)</f>
        <v>Товар</v>
      </c>
      <c r="D3128" s="10" t="s">
        <v>16</v>
      </c>
      <c r="E3128" s="10" t="s">
        <v>23</v>
      </c>
      <c r="F3128" s="11">
        <v>45765.0</v>
      </c>
      <c r="G3128" s="12">
        <f t="shared" si="1"/>
        <v>4</v>
      </c>
      <c r="H3128" s="10"/>
      <c r="I3128" s="10" t="str">
        <f>IFNA(VLOOKUP($H3128,'Промокоды'!$A$2:$B$115,2,0),"")</f>
        <v/>
      </c>
      <c r="J3128" s="10" t="str">
        <f>IFNA(VLOOKUP($I3128,'Промокоды'!$E$2:$F$8,2,0),"")</f>
        <v/>
      </c>
      <c r="K3128" s="10" t="str">
        <f>IFNA(VLOOKUP($H3128,'Промокоды'!$A$2:$C$115,3,0),"")</f>
        <v/>
      </c>
      <c r="L3128" s="13">
        <f t="shared" si="2"/>
        <v>0</v>
      </c>
      <c r="M3128" s="14">
        <v>1000.0</v>
      </c>
      <c r="N3128" s="14">
        <f t="shared" si="3"/>
        <v>1000</v>
      </c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  <c r="Z3128" s="9"/>
      <c r="AA3128" s="9"/>
      <c r="AB3128" s="9"/>
      <c r="AC3128" s="9"/>
    </row>
    <row r="3129" ht="15.75" customHeight="1">
      <c r="A3129" s="10">
        <v>3128.0</v>
      </c>
      <c r="B3129" s="10" t="s">
        <v>25</v>
      </c>
      <c r="C3129" s="10" t="str">
        <f>VLOOKUP($E3129,'Определяем вид'!$A$2:$B$16,2,0)</f>
        <v>Товар</v>
      </c>
      <c r="D3129" s="10" t="s">
        <v>16</v>
      </c>
      <c r="E3129" s="10" t="s">
        <v>35</v>
      </c>
      <c r="F3129" s="11">
        <v>45765.0</v>
      </c>
      <c r="G3129" s="12">
        <f t="shared" si="1"/>
        <v>4</v>
      </c>
      <c r="H3129" s="10"/>
      <c r="I3129" s="10" t="str">
        <f>IFNA(VLOOKUP($H3129,'Промокоды'!$A$2:$B$115,2,0),"")</f>
        <v/>
      </c>
      <c r="J3129" s="10" t="str">
        <f>IFNA(VLOOKUP($I3129,'Промокоды'!$E$2:$F$8,2,0),"")</f>
        <v/>
      </c>
      <c r="K3129" s="10" t="str">
        <f>IFNA(VLOOKUP($H3129,'Промокоды'!$A$2:$C$115,3,0),"")</f>
        <v/>
      </c>
      <c r="L3129" s="13">
        <f t="shared" si="2"/>
        <v>0</v>
      </c>
      <c r="M3129" s="14">
        <v>500.0</v>
      </c>
      <c r="N3129" s="14">
        <f t="shared" si="3"/>
        <v>500</v>
      </c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  <c r="Z3129" s="9"/>
      <c r="AA3129" s="9"/>
      <c r="AB3129" s="9"/>
      <c r="AC3129" s="9"/>
    </row>
    <row r="3130" ht="15.75" customHeight="1">
      <c r="A3130" s="10">
        <v>3129.0</v>
      </c>
      <c r="B3130" s="10" t="s">
        <v>15</v>
      </c>
      <c r="C3130" s="10" t="str">
        <f>VLOOKUP($E3130,'Определяем вид'!$A$2:$B$16,2,0)</f>
        <v>Услуга</v>
      </c>
      <c r="D3130" s="10" t="s">
        <v>16</v>
      </c>
      <c r="E3130" s="10" t="s">
        <v>18</v>
      </c>
      <c r="F3130" s="11">
        <v>45765.0</v>
      </c>
      <c r="G3130" s="12">
        <f t="shared" si="1"/>
        <v>4</v>
      </c>
      <c r="H3130" s="10"/>
      <c r="I3130" s="10" t="str">
        <f>IFNA(VLOOKUP($H3130,'Промокоды'!$A$2:$B$115,2,0),"")</f>
        <v/>
      </c>
      <c r="J3130" s="10" t="str">
        <f>IFNA(VLOOKUP($I3130,'Промокоды'!$E$2:$F$8,2,0),"")</f>
        <v/>
      </c>
      <c r="K3130" s="10" t="str">
        <f>IFNA(VLOOKUP($H3130,'Промокоды'!$A$2:$C$115,3,0),"")</f>
        <v/>
      </c>
      <c r="L3130" s="13">
        <f t="shared" si="2"/>
        <v>0</v>
      </c>
      <c r="M3130" s="14">
        <v>3500.0</v>
      </c>
      <c r="N3130" s="14">
        <f t="shared" si="3"/>
        <v>3500</v>
      </c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  <c r="Z3130" s="9"/>
      <c r="AA3130" s="9"/>
      <c r="AB3130" s="9"/>
      <c r="AC3130" s="9"/>
    </row>
    <row r="3131" ht="15.75" customHeight="1">
      <c r="A3131" s="10">
        <v>3130.0</v>
      </c>
      <c r="B3131" s="10" t="s">
        <v>15</v>
      </c>
      <c r="C3131" s="10" t="str">
        <f>VLOOKUP($E3131,'Определяем вид'!$A$2:$B$16,2,0)</f>
        <v>Услуга</v>
      </c>
      <c r="D3131" s="10" t="s">
        <v>19</v>
      </c>
      <c r="E3131" s="10" t="s">
        <v>21</v>
      </c>
      <c r="F3131" s="11">
        <v>45765.0</v>
      </c>
      <c r="G3131" s="12">
        <f t="shared" si="1"/>
        <v>4</v>
      </c>
      <c r="H3131" s="10"/>
      <c r="I3131" s="10" t="str">
        <f>IFNA(VLOOKUP($H3131,'Промокоды'!$A$2:$B$115,2,0),"")</f>
        <v/>
      </c>
      <c r="J3131" s="10" t="str">
        <f>IFNA(VLOOKUP($I3131,'Промокоды'!$E$2:$F$8,2,0),"")</f>
        <v/>
      </c>
      <c r="K3131" s="10" t="str">
        <f>IFNA(VLOOKUP($H3131,'Промокоды'!$A$2:$C$115,3,0),"")</f>
        <v/>
      </c>
      <c r="L3131" s="13">
        <f t="shared" si="2"/>
        <v>0</v>
      </c>
      <c r="M3131" s="14">
        <v>5500.0</v>
      </c>
      <c r="N3131" s="14">
        <f t="shared" si="3"/>
        <v>5500</v>
      </c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  <c r="Z3131" s="9"/>
      <c r="AA3131" s="9"/>
      <c r="AB3131" s="9"/>
      <c r="AC3131" s="9"/>
    </row>
    <row r="3132" ht="15.75" customHeight="1">
      <c r="A3132" s="10">
        <v>3131.0</v>
      </c>
      <c r="B3132" s="10" t="s">
        <v>15</v>
      </c>
      <c r="C3132" s="10" t="str">
        <f>VLOOKUP($E3132,'Определяем вид'!$A$2:$B$16,2,0)</f>
        <v>Услуга</v>
      </c>
      <c r="D3132" s="10" t="s">
        <v>16</v>
      </c>
      <c r="E3132" s="10" t="s">
        <v>21</v>
      </c>
      <c r="F3132" s="11">
        <v>45765.0</v>
      </c>
      <c r="G3132" s="12">
        <f t="shared" si="1"/>
        <v>4</v>
      </c>
      <c r="H3132" s="10"/>
      <c r="I3132" s="10" t="str">
        <f>IFNA(VLOOKUP($H3132,'Промокоды'!$A$2:$B$115,2,0),"")</f>
        <v/>
      </c>
      <c r="J3132" s="10" t="str">
        <f>IFNA(VLOOKUP($I3132,'Промокоды'!$E$2:$F$8,2,0),"")</f>
        <v/>
      </c>
      <c r="K3132" s="10" t="str">
        <f>IFNA(VLOOKUP($H3132,'Промокоды'!$A$2:$C$115,3,0),"")</f>
        <v/>
      </c>
      <c r="L3132" s="13">
        <f t="shared" si="2"/>
        <v>0</v>
      </c>
      <c r="M3132" s="14">
        <v>5500.0</v>
      </c>
      <c r="N3132" s="14">
        <f t="shared" si="3"/>
        <v>5500</v>
      </c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  <c r="Z3132" s="9"/>
      <c r="AA3132" s="9"/>
      <c r="AB3132" s="9"/>
      <c r="AC3132" s="9"/>
    </row>
    <row r="3133" ht="15.75" customHeight="1">
      <c r="A3133" s="10">
        <v>3132.0</v>
      </c>
      <c r="B3133" s="10" t="s">
        <v>15</v>
      </c>
      <c r="C3133" s="10" t="str">
        <f>VLOOKUP($E3133,'Определяем вид'!$A$2:$B$16,2,0)</f>
        <v>Услуга</v>
      </c>
      <c r="D3133" s="10" t="s">
        <v>16</v>
      </c>
      <c r="E3133" s="10" t="s">
        <v>21</v>
      </c>
      <c r="F3133" s="11">
        <v>45765.0</v>
      </c>
      <c r="G3133" s="12">
        <f t="shared" si="1"/>
        <v>4</v>
      </c>
      <c r="H3133" s="10"/>
      <c r="I3133" s="10" t="str">
        <f>IFNA(VLOOKUP($H3133,'Промокоды'!$A$2:$B$115,2,0),"")</f>
        <v/>
      </c>
      <c r="J3133" s="10" t="str">
        <f>IFNA(VLOOKUP($I3133,'Промокоды'!$E$2:$F$8,2,0),"")</f>
        <v/>
      </c>
      <c r="K3133" s="10" t="str">
        <f>IFNA(VLOOKUP($H3133,'Промокоды'!$A$2:$C$115,3,0),"")</f>
        <v/>
      </c>
      <c r="L3133" s="13">
        <f t="shared" si="2"/>
        <v>0</v>
      </c>
      <c r="M3133" s="14">
        <v>5500.0</v>
      </c>
      <c r="N3133" s="14">
        <f t="shared" si="3"/>
        <v>5500</v>
      </c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  <c r="Z3133" s="9"/>
      <c r="AA3133" s="9"/>
      <c r="AB3133" s="9"/>
      <c r="AC3133" s="9"/>
    </row>
    <row r="3134" ht="15.75" customHeight="1">
      <c r="A3134" s="10">
        <v>3133.0</v>
      </c>
      <c r="B3134" s="10" t="s">
        <v>15</v>
      </c>
      <c r="C3134" s="10" t="str">
        <f>VLOOKUP($E3134,'Определяем вид'!$A$2:$B$16,2,0)</f>
        <v>Услуга</v>
      </c>
      <c r="D3134" s="10" t="s">
        <v>16</v>
      </c>
      <c r="E3134" s="10" t="s">
        <v>17</v>
      </c>
      <c r="F3134" s="11">
        <v>45765.0</v>
      </c>
      <c r="G3134" s="12">
        <f t="shared" si="1"/>
        <v>4</v>
      </c>
      <c r="H3134" s="10"/>
      <c r="I3134" s="10" t="str">
        <f>IFNA(VLOOKUP($H3134,'Промокоды'!$A$2:$B$115,2,0),"")</f>
        <v/>
      </c>
      <c r="J3134" s="10" t="str">
        <f>IFNA(VLOOKUP($I3134,'Промокоды'!$E$2:$F$8,2,0),"")</f>
        <v/>
      </c>
      <c r="K3134" s="10" t="str">
        <f>IFNA(VLOOKUP($H3134,'Промокоды'!$A$2:$C$115,3,0),"")</f>
        <v/>
      </c>
      <c r="L3134" s="13">
        <f t="shared" si="2"/>
        <v>0</v>
      </c>
      <c r="M3134" s="14">
        <v>4500.0</v>
      </c>
      <c r="N3134" s="14">
        <f t="shared" si="3"/>
        <v>4500</v>
      </c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  <c r="Z3134" s="9"/>
      <c r="AA3134" s="9"/>
      <c r="AB3134" s="9"/>
      <c r="AC3134" s="9"/>
    </row>
    <row r="3135" ht="15.75" customHeight="1">
      <c r="A3135" s="10">
        <v>3134.0</v>
      </c>
      <c r="B3135" s="10" t="s">
        <v>15</v>
      </c>
      <c r="C3135" s="10" t="str">
        <f>VLOOKUP($E3135,'Определяем вид'!$A$2:$B$16,2,0)</f>
        <v>Товар</v>
      </c>
      <c r="D3135" s="10" t="s">
        <v>16</v>
      </c>
      <c r="E3135" s="10" t="s">
        <v>20</v>
      </c>
      <c r="F3135" s="11">
        <v>45765.0</v>
      </c>
      <c r="G3135" s="12">
        <f t="shared" si="1"/>
        <v>4</v>
      </c>
      <c r="H3135" s="10"/>
      <c r="I3135" s="10" t="str">
        <f>IFNA(VLOOKUP($H3135,'Промокоды'!$A$2:$B$115,2,0),"")</f>
        <v/>
      </c>
      <c r="J3135" s="10" t="str">
        <f>IFNA(VLOOKUP($I3135,'Промокоды'!$E$2:$F$8,2,0),"")</f>
        <v/>
      </c>
      <c r="K3135" s="10" t="str">
        <f>IFNA(VLOOKUP($H3135,'Промокоды'!$A$2:$C$115,3,0),"")</f>
        <v/>
      </c>
      <c r="L3135" s="13">
        <f t="shared" si="2"/>
        <v>0</v>
      </c>
      <c r="M3135" s="14">
        <v>500.0</v>
      </c>
      <c r="N3135" s="14">
        <f t="shared" si="3"/>
        <v>500</v>
      </c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  <c r="Z3135" s="9"/>
      <c r="AA3135" s="9"/>
      <c r="AB3135" s="9"/>
      <c r="AC3135" s="9"/>
    </row>
    <row r="3136" ht="15.75" customHeight="1">
      <c r="A3136" s="10">
        <v>3135.0</v>
      </c>
      <c r="B3136" s="10" t="s">
        <v>15</v>
      </c>
      <c r="C3136" s="10" t="str">
        <f>VLOOKUP($E3136,'Определяем вид'!$A$2:$B$16,2,0)</f>
        <v>Услуга</v>
      </c>
      <c r="D3136" s="10" t="s">
        <v>16</v>
      </c>
      <c r="E3136" s="10" t="s">
        <v>17</v>
      </c>
      <c r="F3136" s="11">
        <v>45765.0</v>
      </c>
      <c r="G3136" s="12">
        <f t="shared" si="1"/>
        <v>4</v>
      </c>
      <c r="H3136" s="10"/>
      <c r="I3136" s="10" t="str">
        <f>IFNA(VLOOKUP($H3136,'Промокоды'!$A$2:$B$115,2,0),"")</f>
        <v/>
      </c>
      <c r="J3136" s="10" t="str">
        <f>IFNA(VLOOKUP($I3136,'Промокоды'!$E$2:$F$8,2,0),"")</f>
        <v/>
      </c>
      <c r="K3136" s="10" t="str">
        <f>IFNA(VLOOKUP($H3136,'Промокоды'!$A$2:$C$115,3,0),"")</f>
        <v/>
      </c>
      <c r="L3136" s="13">
        <f t="shared" si="2"/>
        <v>0</v>
      </c>
      <c r="M3136" s="14">
        <v>4500.0</v>
      </c>
      <c r="N3136" s="14">
        <f t="shared" si="3"/>
        <v>4500</v>
      </c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  <c r="Z3136" s="9"/>
      <c r="AA3136" s="9"/>
      <c r="AB3136" s="9"/>
      <c r="AC3136" s="9"/>
    </row>
    <row r="3137" ht="15.75" customHeight="1">
      <c r="A3137" s="10">
        <v>3136.0</v>
      </c>
      <c r="B3137" s="10" t="s">
        <v>15</v>
      </c>
      <c r="C3137" s="10" t="str">
        <f>VLOOKUP($E3137,'Определяем вид'!$A$2:$B$16,2,0)</f>
        <v>Услуга</v>
      </c>
      <c r="D3137" s="10" t="s">
        <v>16</v>
      </c>
      <c r="E3137" s="10" t="s">
        <v>21</v>
      </c>
      <c r="F3137" s="11">
        <v>45765.0</v>
      </c>
      <c r="G3137" s="12">
        <f t="shared" si="1"/>
        <v>4</v>
      </c>
      <c r="H3137" s="10"/>
      <c r="I3137" s="10" t="str">
        <f>IFNA(VLOOKUP($H3137,'Промокоды'!$A$2:$B$115,2,0),"")</f>
        <v/>
      </c>
      <c r="J3137" s="10" t="str">
        <f>IFNA(VLOOKUP($I3137,'Промокоды'!$E$2:$F$8,2,0),"")</f>
        <v/>
      </c>
      <c r="K3137" s="10" t="str">
        <f>IFNA(VLOOKUP($H3137,'Промокоды'!$A$2:$C$115,3,0),"")</f>
        <v/>
      </c>
      <c r="L3137" s="13">
        <f t="shared" si="2"/>
        <v>0</v>
      </c>
      <c r="M3137" s="14">
        <v>5500.0</v>
      </c>
      <c r="N3137" s="14">
        <f t="shared" si="3"/>
        <v>5500</v>
      </c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  <c r="Z3137" s="9"/>
      <c r="AA3137" s="9"/>
      <c r="AB3137" s="9"/>
      <c r="AC3137" s="9"/>
    </row>
    <row r="3138" ht="15.75" customHeight="1">
      <c r="A3138" s="10">
        <v>3137.0</v>
      </c>
      <c r="B3138" s="10" t="s">
        <v>15</v>
      </c>
      <c r="C3138" s="10" t="str">
        <f>VLOOKUP($E3138,'Определяем вид'!$A$2:$B$16,2,0)</f>
        <v>Товар</v>
      </c>
      <c r="D3138" s="10" t="s">
        <v>16</v>
      </c>
      <c r="E3138" s="10" t="s">
        <v>20</v>
      </c>
      <c r="F3138" s="11">
        <v>45766.0</v>
      </c>
      <c r="G3138" s="12">
        <f t="shared" si="1"/>
        <v>4</v>
      </c>
      <c r="H3138" s="10"/>
      <c r="I3138" s="10" t="str">
        <f>IFNA(VLOOKUP($H3138,'Промокоды'!$A$2:$B$115,2,0),"")</f>
        <v/>
      </c>
      <c r="J3138" s="10" t="str">
        <f>IFNA(VLOOKUP($I3138,'Промокоды'!$E$2:$F$8,2,0),"")</f>
        <v/>
      </c>
      <c r="K3138" s="10" t="str">
        <f>IFNA(VLOOKUP($H3138,'Промокоды'!$A$2:$C$115,3,0),"")</f>
        <v/>
      </c>
      <c r="L3138" s="13">
        <f t="shared" si="2"/>
        <v>0</v>
      </c>
      <c r="M3138" s="14">
        <v>500.0</v>
      </c>
      <c r="N3138" s="14">
        <f t="shared" si="3"/>
        <v>500</v>
      </c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  <c r="Z3138" s="9"/>
      <c r="AA3138" s="9"/>
      <c r="AB3138" s="9"/>
      <c r="AC3138" s="9"/>
    </row>
    <row r="3139" ht="15.75" customHeight="1">
      <c r="A3139" s="10">
        <v>3138.0</v>
      </c>
      <c r="B3139" s="10" t="s">
        <v>15</v>
      </c>
      <c r="C3139" s="10" t="str">
        <f>VLOOKUP($E3139,'Определяем вид'!$A$2:$B$16,2,0)</f>
        <v>Услуга</v>
      </c>
      <c r="D3139" s="10" t="s">
        <v>16</v>
      </c>
      <c r="E3139" s="10" t="s">
        <v>18</v>
      </c>
      <c r="F3139" s="11">
        <v>45766.0</v>
      </c>
      <c r="G3139" s="12">
        <f t="shared" si="1"/>
        <v>4</v>
      </c>
      <c r="H3139" s="10"/>
      <c r="I3139" s="10" t="str">
        <f>IFNA(VLOOKUP($H3139,'Промокоды'!$A$2:$B$115,2,0),"")</f>
        <v/>
      </c>
      <c r="J3139" s="10" t="str">
        <f>IFNA(VLOOKUP($I3139,'Промокоды'!$E$2:$F$8,2,0),"")</f>
        <v/>
      </c>
      <c r="K3139" s="10" t="str">
        <f>IFNA(VLOOKUP($H3139,'Промокоды'!$A$2:$C$115,3,0),"")</f>
        <v/>
      </c>
      <c r="L3139" s="13">
        <f t="shared" si="2"/>
        <v>0</v>
      </c>
      <c r="M3139" s="14">
        <v>3500.0</v>
      </c>
      <c r="N3139" s="14">
        <f t="shared" si="3"/>
        <v>3500</v>
      </c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  <c r="Z3139" s="9"/>
      <c r="AA3139" s="9"/>
      <c r="AB3139" s="9"/>
      <c r="AC3139" s="9"/>
    </row>
    <row r="3140" ht="15.75" customHeight="1">
      <c r="A3140" s="10">
        <v>3139.0</v>
      </c>
      <c r="B3140" s="10" t="s">
        <v>15</v>
      </c>
      <c r="C3140" s="10" t="str">
        <f>VLOOKUP($E3140,'Определяем вид'!$A$2:$B$16,2,0)</f>
        <v>Услуга</v>
      </c>
      <c r="D3140" s="10" t="s">
        <v>16</v>
      </c>
      <c r="E3140" s="10" t="s">
        <v>21</v>
      </c>
      <c r="F3140" s="11">
        <v>45766.0</v>
      </c>
      <c r="G3140" s="12">
        <f t="shared" si="1"/>
        <v>4</v>
      </c>
      <c r="H3140" s="10"/>
      <c r="I3140" s="10" t="str">
        <f>IFNA(VLOOKUP($H3140,'Промокоды'!$A$2:$B$115,2,0),"")</f>
        <v/>
      </c>
      <c r="J3140" s="10" t="str">
        <f>IFNA(VLOOKUP($I3140,'Промокоды'!$E$2:$F$8,2,0),"")</f>
        <v/>
      </c>
      <c r="K3140" s="10" t="str">
        <f>IFNA(VLOOKUP($H3140,'Промокоды'!$A$2:$C$115,3,0),"")</f>
        <v/>
      </c>
      <c r="L3140" s="13">
        <f t="shared" si="2"/>
        <v>0</v>
      </c>
      <c r="M3140" s="14">
        <v>5500.0</v>
      </c>
      <c r="N3140" s="14">
        <f t="shared" si="3"/>
        <v>5500</v>
      </c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  <c r="Z3140" s="9"/>
      <c r="AA3140" s="9"/>
      <c r="AB3140" s="9"/>
      <c r="AC3140" s="9"/>
    </row>
    <row r="3141" ht="15.75" customHeight="1">
      <c r="A3141" s="10">
        <v>3140.0</v>
      </c>
      <c r="B3141" s="10" t="s">
        <v>25</v>
      </c>
      <c r="C3141" s="10" t="str">
        <f>VLOOKUP($E3141,'Определяем вид'!$A$2:$B$16,2,0)</f>
        <v>Товар</v>
      </c>
      <c r="D3141" s="10" t="s">
        <v>16</v>
      </c>
      <c r="E3141" s="10" t="s">
        <v>35</v>
      </c>
      <c r="F3141" s="11">
        <v>45766.0</v>
      </c>
      <c r="G3141" s="12">
        <f t="shared" si="1"/>
        <v>4</v>
      </c>
      <c r="H3141" s="10"/>
      <c r="I3141" s="10" t="str">
        <f>IFNA(VLOOKUP($H3141,'Промокоды'!$A$2:$B$115,2,0),"")</f>
        <v/>
      </c>
      <c r="J3141" s="10" t="str">
        <f>IFNA(VLOOKUP($I3141,'Промокоды'!$E$2:$F$8,2,0),"")</f>
        <v/>
      </c>
      <c r="K3141" s="10" t="str">
        <f>IFNA(VLOOKUP($H3141,'Промокоды'!$A$2:$C$115,3,0),"")</f>
        <v/>
      </c>
      <c r="L3141" s="13">
        <f t="shared" si="2"/>
        <v>0</v>
      </c>
      <c r="M3141" s="14">
        <v>500.0</v>
      </c>
      <c r="N3141" s="14">
        <f t="shared" si="3"/>
        <v>500</v>
      </c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  <c r="Z3141" s="9"/>
      <c r="AA3141" s="9"/>
      <c r="AB3141" s="9"/>
      <c r="AC3141" s="9"/>
    </row>
    <row r="3142" ht="15.75" customHeight="1">
      <c r="A3142" s="10">
        <v>3141.0</v>
      </c>
      <c r="B3142" s="10" t="s">
        <v>15</v>
      </c>
      <c r="C3142" s="10" t="str">
        <f>VLOOKUP($E3142,'Определяем вид'!$A$2:$B$16,2,0)</f>
        <v>Услуга</v>
      </c>
      <c r="D3142" s="10" t="s">
        <v>16</v>
      </c>
      <c r="E3142" s="10" t="s">
        <v>18</v>
      </c>
      <c r="F3142" s="11">
        <v>45766.0</v>
      </c>
      <c r="G3142" s="12">
        <f t="shared" si="1"/>
        <v>4</v>
      </c>
      <c r="H3142" s="10"/>
      <c r="I3142" s="10" t="str">
        <f>IFNA(VLOOKUP($H3142,'Промокоды'!$A$2:$B$115,2,0),"")</f>
        <v/>
      </c>
      <c r="J3142" s="10" t="str">
        <f>IFNA(VLOOKUP($I3142,'Промокоды'!$E$2:$F$8,2,0),"")</f>
        <v/>
      </c>
      <c r="K3142" s="10" t="str">
        <f>IFNA(VLOOKUP($H3142,'Промокоды'!$A$2:$C$115,3,0),"")</f>
        <v/>
      </c>
      <c r="L3142" s="13">
        <f t="shared" si="2"/>
        <v>0</v>
      </c>
      <c r="M3142" s="14">
        <v>3500.0</v>
      </c>
      <c r="N3142" s="14">
        <f t="shared" si="3"/>
        <v>3500</v>
      </c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  <c r="Z3142" s="9"/>
      <c r="AA3142" s="9"/>
      <c r="AB3142" s="9"/>
      <c r="AC3142" s="9"/>
    </row>
    <row r="3143" ht="15.75" customHeight="1">
      <c r="A3143" s="10">
        <v>3142.0</v>
      </c>
      <c r="B3143" s="10" t="s">
        <v>15</v>
      </c>
      <c r="C3143" s="10" t="str">
        <f>VLOOKUP($E3143,'Определяем вид'!$A$2:$B$16,2,0)</f>
        <v>Услуга</v>
      </c>
      <c r="D3143" s="10" t="s">
        <v>16</v>
      </c>
      <c r="E3143" s="10" t="s">
        <v>17</v>
      </c>
      <c r="F3143" s="11">
        <v>45766.0</v>
      </c>
      <c r="G3143" s="12">
        <f t="shared" si="1"/>
        <v>4</v>
      </c>
      <c r="H3143" s="10"/>
      <c r="I3143" s="10" t="str">
        <f>IFNA(VLOOKUP($H3143,'Промокоды'!$A$2:$B$115,2,0),"")</f>
        <v/>
      </c>
      <c r="J3143" s="10" t="str">
        <f>IFNA(VLOOKUP($I3143,'Промокоды'!$E$2:$F$8,2,0),"")</f>
        <v/>
      </c>
      <c r="K3143" s="10" t="str">
        <f>IFNA(VLOOKUP($H3143,'Промокоды'!$A$2:$C$115,3,0),"")</f>
        <v/>
      </c>
      <c r="L3143" s="13">
        <f t="shared" si="2"/>
        <v>0</v>
      </c>
      <c r="M3143" s="14">
        <v>4500.0</v>
      </c>
      <c r="N3143" s="14">
        <f t="shared" si="3"/>
        <v>4500</v>
      </c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  <c r="Z3143" s="9"/>
      <c r="AA3143" s="9"/>
      <c r="AB3143" s="9"/>
      <c r="AC3143" s="9"/>
    </row>
    <row r="3144" ht="15.75" customHeight="1">
      <c r="A3144" s="10">
        <v>3143.0</v>
      </c>
      <c r="B3144" s="10" t="s">
        <v>15</v>
      </c>
      <c r="C3144" s="10" t="str">
        <f>VLOOKUP($E3144,'Определяем вид'!$A$2:$B$16,2,0)</f>
        <v>Услуга</v>
      </c>
      <c r="D3144" s="10" t="s">
        <v>16</v>
      </c>
      <c r="E3144" s="10" t="s">
        <v>21</v>
      </c>
      <c r="F3144" s="11">
        <v>45766.0</v>
      </c>
      <c r="G3144" s="12">
        <f t="shared" si="1"/>
        <v>4</v>
      </c>
      <c r="H3144" s="10"/>
      <c r="I3144" s="10" t="str">
        <f>IFNA(VLOOKUP($H3144,'Промокоды'!$A$2:$B$115,2,0),"")</f>
        <v/>
      </c>
      <c r="J3144" s="10" t="str">
        <f>IFNA(VLOOKUP($I3144,'Промокоды'!$E$2:$F$8,2,0),"")</f>
        <v/>
      </c>
      <c r="K3144" s="10" t="str">
        <f>IFNA(VLOOKUP($H3144,'Промокоды'!$A$2:$C$115,3,0),"")</f>
        <v/>
      </c>
      <c r="L3144" s="13">
        <f t="shared" si="2"/>
        <v>0</v>
      </c>
      <c r="M3144" s="14">
        <v>5500.0</v>
      </c>
      <c r="N3144" s="14">
        <f t="shared" si="3"/>
        <v>5500</v>
      </c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  <c r="Z3144" s="9"/>
      <c r="AA3144" s="9"/>
      <c r="AB3144" s="9"/>
      <c r="AC3144" s="9"/>
    </row>
    <row r="3145" ht="15.75" customHeight="1">
      <c r="A3145" s="10">
        <v>3144.0</v>
      </c>
      <c r="B3145" s="10" t="s">
        <v>15</v>
      </c>
      <c r="C3145" s="10" t="str">
        <f>VLOOKUP($E3145,'Определяем вид'!$A$2:$B$16,2,0)</f>
        <v>Товар</v>
      </c>
      <c r="D3145" s="10" t="s">
        <v>16</v>
      </c>
      <c r="E3145" s="10" t="s">
        <v>20</v>
      </c>
      <c r="F3145" s="11">
        <v>45766.0</v>
      </c>
      <c r="G3145" s="12">
        <f t="shared" si="1"/>
        <v>4</v>
      </c>
      <c r="H3145" s="10"/>
      <c r="I3145" s="10" t="str">
        <f>IFNA(VLOOKUP($H3145,'Промокоды'!$A$2:$B$115,2,0),"")</f>
        <v/>
      </c>
      <c r="J3145" s="10" t="str">
        <f>IFNA(VLOOKUP($I3145,'Промокоды'!$E$2:$F$8,2,0),"")</f>
        <v/>
      </c>
      <c r="K3145" s="10" t="str">
        <f>IFNA(VLOOKUP($H3145,'Промокоды'!$A$2:$C$115,3,0),"")</f>
        <v/>
      </c>
      <c r="L3145" s="13">
        <f t="shared" si="2"/>
        <v>0</v>
      </c>
      <c r="M3145" s="14">
        <v>500.0</v>
      </c>
      <c r="N3145" s="14">
        <f t="shared" si="3"/>
        <v>500</v>
      </c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  <c r="Z3145" s="9"/>
      <c r="AA3145" s="9"/>
      <c r="AB3145" s="9"/>
      <c r="AC3145" s="9"/>
    </row>
    <row r="3146" ht="15.75" customHeight="1">
      <c r="A3146" s="10">
        <v>3145.0</v>
      </c>
      <c r="B3146" s="10" t="s">
        <v>25</v>
      </c>
      <c r="C3146" s="10" t="str">
        <f>VLOOKUP($E3146,'Определяем вид'!$A$2:$B$16,2,0)</f>
        <v>Товар</v>
      </c>
      <c r="D3146" s="10" t="s">
        <v>16</v>
      </c>
      <c r="E3146" s="10" t="s">
        <v>33</v>
      </c>
      <c r="F3146" s="11">
        <v>45766.0</v>
      </c>
      <c r="G3146" s="12">
        <f t="shared" si="1"/>
        <v>4</v>
      </c>
      <c r="H3146" s="10"/>
      <c r="I3146" s="10" t="str">
        <f>IFNA(VLOOKUP($H3146,'Промокоды'!$A$2:$B$115,2,0),"")</f>
        <v/>
      </c>
      <c r="J3146" s="10" t="str">
        <f>IFNA(VLOOKUP($I3146,'Промокоды'!$E$2:$F$8,2,0),"")</f>
        <v/>
      </c>
      <c r="K3146" s="10" t="str">
        <f>IFNA(VLOOKUP($H3146,'Промокоды'!$A$2:$C$115,3,0),"")</f>
        <v/>
      </c>
      <c r="L3146" s="13">
        <f t="shared" si="2"/>
        <v>0</v>
      </c>
      <c r="M3146" s="14">
        <v>1000.0</v>
      </c>
      <c r="N3146" s="14">
        <f t="shared" si="3"/>
        <v>1000</v>
      </c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  <c r="Z3146" s="9"/>
      <c r="AA3146" s="9"/>
      <c r="AB3146" s="9"/>
      <c r="AC3146" s="9"/>
    </row>
    <row r="3147" ht="15.75" customHeight="1">
      <c r="A3147" s="10">
        <v>3146.0</v>
      </c>
      <c r="B3147" s="10" t="s">
        <v>15</v>
      </c>
      <c r="C3147" s="10" t="str">
        <f>VLOOKUP($E3147,'Определяем вид'!$A$2:$B$16,2,0)</f>
        <v>Услуга</v>
      </c>
      <c r="D3147" s="10" t="s">
        <v>16</v>
      </c>
      <c r="E3147" s="10" t="s">
        <v>18</v>
      </c>
      <c r="F3147" s="11">
        <v>45766.0</v>
      </c>
      <c r="G3147" s="12">
        <f t="shared" si="1"/>
        <v>4</v>
      </c>
      <c r="H3147" s="10"/>
      <c r="I3147" s="10" t="str">
        <f>IFNA(VLOOKUP($H3147,'Промокоды'!$A$2:$B$115,2,0),"")</f>
        <v/>
      </c>
      <c r="J3147" s="10" t="str">
        <f>IFNA(VLOOKUP($I3147,'Промокоды'!$E$2:$F$8,2,0),"")</f>
        <v/>
      </c>
      <c r="K3147" s="10" t="str">
        <f>IFNA(VLOOKUP($H3147,'Промокоды'!$A$2:$C$115,3,0),"")</f>
        <v/>
      </c>
      <c r="L3147" s="13">
        <f t="shared" si="2"/>
        <v>0</v>
      </c>
      <c r="M3147" s="14">
        <v>3500.0</v>
      </c>
      <c r="N3147" s="14">
        <f t="shared" si="3"/>
        <v>3500</v>
      </c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  <c r="Z3147" s="9"/>
      <c r="AA3147" s="9"/>
      <c r="AB3147" s="9"/>
      <c r="AC3147" s="9"/>
    </row>
    <row r="3148" ht="15.75" customHeight="1">
      <c r="A3148" s="10">
        <v>3147.0</v>
      </c>
      <c r="B3148" s="10" t="s">
        <v>15</v>
      </c>
      <c r="C3148" s="10" t="str">
        <f>VLOOKUP($E3148,'Определяем вид'!$A$2:$B$16,2,0)</f>
        <v>Услуга</v>
      </c>
      <c r="D3148" s="10" t="s">
        <v>16</v>
      </c>
      <c r="E3148" s="10" t="s">
        <v>17</v>
      </c>
      <c r="F3148" s="11">
        <v>45766.0</v>
      </c>
      <c r="G3148" s="12">
        <f t="shared" si="1"/>
        <v>4</v>
      </c>
      <c r="H3148" s="10"/>
      <c r="I3148" s="10" t="str">
        <f>IFNA(VLOOKUP($H3148,'Промокоды'!$A$2:$B$115,2,0),"")</f>
        <v/>
      </c>
      <c r="J3148" s="10" t="str">
        <f>IFNA(VLOOKUP($I3148,'Промокоды'!$E$2:$F$8,2,0),"")</f>
        <v/>
      </c>
      <c r="K3148" s="10" t="str">
        <f>IFNA(VLOOKUP($H3148,'Промокоды'!$A$2:$C$115,3,0),"")</f>
        <v/>
      </c>
      <c r="L3148" s="13">
        <f t="shared" si="2"/>
        <v>0</v>
      </c>
      <c r="M3148" s="14">
        <v>4500.0</v>
      </c>
      <c r="N3148" s="14">
        <f t="shared" si="3"/>
        <v>4500</v>
      </c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  <c r="Z3148" s="9"/>
      <c r="AA3148" s="9"/>
      <c r="AB3148" s="9"/>
      <c r="AC3148" s="9"/>
    </row>
    <row r="3149" ht="15.75" customHeight="1">
      <c r="A3149" s="10">
        <v>3148.0</v>
      </c>
      <c r="B3149" s="10" t="s">
        <v>15</v>
      </c>
      <c r="C3149" s="10" t="str">
        <f>VLOOKUP($E3149,'Определяем вид'!$A$2:$B$16,2,0)</f>
        <v>Товар</v>
      </c>
      <c r="D3149" s="10" t="s">
        <v>16</v>
      </c>
      <c r="E3149" s="10" t="s">
        <v>28</v>
      </c>
      <c r="F3149" s="11">
        <v>45766.0</v>
      </c>
      <c r="G3149" s="12">
        <f t="shared" si="1"/>
        <v>4</v>
      </c>
      <c r="H3149" s="10"/>
      <c r="I3149" s="10" t="str">
        <f>IFNA(VLOOKUP($H3149,'Промокоды'!$A$2:$B$115,2,0),"")</f>
        <v/>
      </c>
      <c r="J3149" s="10" t="str">
        <f>IFNA(VLOOKUP($I3149,'Промокоды'!$E$2:$F$8,2,0),"")</f>
        <v/>
      </c>
      <c r="K3149" s="10" t="str">
        <f>IFNA(VLOOKUP($H3149,'Промокоды'!$A$2:$C$115,3,0),"")</f>
        <v/>
      </c>
      <c r="L3149" s="13">
        <f t="shared" si="2"/>
        <v>0</v>
      </c>
      <c r="M3149" s="14">
        <v>300.0</v>
      </c>
      <c r="N3149" s="14">
        <f t="shared" si="3"/>
        <v>300</v>
      </c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  <c r="Z3149" s="9"/>
      <c r="AA3149" s="9"/>
      <c r="AB3149" s="9"/>
      <c r="AC3149" s="9"/>
    </row>
    <row r="3150" ht="15.75" customHeight="1">
      <c r="A3150" s="10">
        <v>3149.0</v>
      </c>
      <c r="B3150" s="10" t="s">
        <v>15</v>
      </c>
      <c r="C3150" s="10" t="str">
        <f>VLOOKUP($E3150,'Определяем вид'!$A$2:$B$16,2,0)</f>
        <v>Товар</v>
      </c>
      <c r="D3150" s="10" t="s">
        <v>16</v>
      </c>
      <c r="E3150" s="10" t="s">
        <v>23</v>
      </c>
      <c r="F3150" s="11">
        <v>45766.0</v>
      </c>
      <c r="G3150" s="12">
        <f t="shared" si="1"/>
        <v>4</v>
      </c>
      <c r="H3150" s="10"/>
      <c r="I3150" s="10" t="str">
        <f>IFNA(VLOOKUP($H3150,'Промокоды'!$A$2:$B$115,2,0),"")</f>
        <v/>
      </c>
      <c r="J3150" s="10" t="str">
        <f>IFNA(VLOOKUP($I3150,'Промокоды'!$E$2:$F$8,2,0),"")</f>
        <v/>
      </c>
      <c r="K3150" s="10" t="str">
        <f>IFNA(VLOOKUP($H3150,'Промокоды'!$A$2:$C$115,3,0),"")</f>
        <v/>
      </c>
      <c r="L3150" s="13">
        <f t="shared" si="2"/>
        <v>0</v>
      </c>
      <c r="M3150" s="14">
        <v>1000.0</v>
      </c>
      <c r="N3150" s="14">
        <f t="shared" si="3"/>
        <v>1000</v>
      </c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  <c r="Z3150" s="9"/>
      <c r="AA3150" s="9"/>
      <c r="AB3150" s="9"/>
      <c r="AC3150" s="9"/>
    </row>
    <row r="3151" ht="15.75" customHeight="1">
      <c r="A3151" s="10">
        <v>3150.0</v>
      </c>
      <c r="B3151" s="10" t="s">
        <v>15</v>
      </c>
      <c r="C3151" s="10" t="str">
        <f>VLOOKUP($E3151,'Определяем вид'!$A$2:$B$16,2,0)</f>
        <v>Услуга</v>
      </c>
      <c r="D3151" s="10" t="s">
        <v>16</v>
      </c>
      <c r="E3151" s="10" t="s">
        <v>18</v>
      </c>
      <c r="F3151" s="11">
        <v>45766.0</v>
      </c>
      <c r="G3151" s="12">
        <f t="shared" si="1"/>
        <v>4</v>
      </c>
      <c r="H3151" s="10"/>
      <c r="I3151" s="10" t="str">
        <f>IFNA(VLOOKUP($H3151,'Промокоды'!$A$2:$B$115,2,0),"")</f>
        <v/>
      </c>
      <c r="J3151" s="10" t="str">
        <f>IFNA(VLOOKUP($I3151,'Промокоды'!$E$2:$F$8,2,0),"")</f>
        <v/>
      </c>
      <c r="K3151" s="10" t="str">
        <f>IFNA(VLOOKUP($H3151,'Промокоды'!$A$2:$C$115,3,0),"")</f>
        <v/>
      </c>
      <c r="L3151" s="13">
        <f t="shared" si="2"/>
        <v>0</v>
      </c>
      <c r="M3151" s="14">
        <v>3500.0</v>
      </c>
      <c r="N3151" s="14">
        <f t="shared" si="3"/>
        <v>3500</v>
      </c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  <c r="Z3151" s="9"/>
      <c r="AA3151" s="9"/>
      <c r="AB3151" s="9"/>
      <c r="AC3151" s="9"/>
    </row>
    <row r="3152" ht="15.75" customHeight="1">
      <c r="A3152" s="10">
        <v>3151.0</v>
      </c>
      <c r="B3152" s="10" t="s">
        <v>15</v>
      </c>
      <c r="C3152" s="10" t="str">
        <f>VLOOKUP($E3152,'Определяем вид'!$A$2:$B$16,2,0)</f>
        <v>Услуга</v>
      </c>
      <c r="D3152" s="10" t="s">
        <v>16</v>
      </c>
      <c r="E3152" s="10" t="s">
        <v>21</v>
      </c>
      <c r="F3152" s="11">
        <v>45766.0</v>
      </c>
      <c r="G3152" s="12">
        <f t="shared" si="1"/>
        <v>4</v>
      </c>
      <c r="H3152" s="10"/>
      <c r="I3152" s="10" t="str">
        <f>IFNA(VLOOKUP($H3152,'Промокоды'!$A$2:$B$115,2,0),"")</f>
        <v/>
      </c>
      <c r="J3152" s="10" t="str">
        <f>IFNA(VLOOKUP($I3152,'Промокоды'!$E$2:$F$8,2,0),"")</f>
        <v/>
      </c>
      <c r="K3152" s="10" t="str">
        <f>IFNA(VLOOKUP($H3152,'Промокоды'!$A$2:$C$115,3,0),"")</f>
        <v/>
      </c>
      <c r="L3152" s="13">
        <f t="shared" si="2"/>
        <v>0</v>
      </c>
      <c r="M3152" s="14">
        <v>5500.0</v>
      </c>
      <c r="N3152" s="14">
        <f t="shared" si="3"/>
        <v>5500</v>
      </c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  <c r="Z3152" s="9"/>
      <c r="AA3152" s="9"/>
      <c r="AB3152" s="9"/>
      <c r="AC3152" s="9"/>
    </row>
    <row r="3153" ht="15.75" customHeight="1">
      <c r="A3153" s="10">
        <v>3152.0</v>
      </c>
      <c r="B3153" s="10" t="s">
        <v>15</v>
      </c>
      <c r="C3153" s="10" t="str">
        <f>VLOOKUP($E3153,'Определяем вид'!$A$2:$B$16,2,0)</f>
        <v>Услуга</v>
      </c>
      <c r="D3153" s="10" t="s">
        <v>16</v>
      </c>
      <c r="E3153" s="10" t="s">
        <v>17</v>
      </c>
      <c r="F3153" s="11">
        <v>45766.0</v>
      </c>
      <c r="G3153" s="12">
        <f t="shared" si="1"/>
        <v>4</v>
      </c>
      <c r="H3153" s="10"/>
      <c r="I3153" s="10" t="str">
        <f>IFNA(VLOOKUP($H3153,'Промокоды'!$A$2:$B$115,2,0),"")</f>
        <v/>
      </c>
      <c r="J3153" s="10" t="str">
        <f>IFNA(VLOOKUP($I3153,'Промокоды'!$E$2:$F$8,2,0),"")</f>
        <v/>
      </c>
      <c r="K3153" s="10" t="str">
        <f>IFNA(VLOOKUP($H3153,'Промокоды'!$A$2:$C$115,3,0),"")</f>
        <v/>
      </c>
      <c r="L3153" s="13">
        <f t="shared" si="2"/>
        <v>0</v>
      </c>
      <c r="M3153" s="14">
        <v>4500.0</v>
      </c>
      <c r="N3153" s="14">
        <f t="shared" si="3"/>
        <v>4500</v>
      </c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  <c r="Z3153" s="9"/>
      <c r="AA3153" s="9"/>
      <c r="AB3153" s="9"/>
      <c r="AC3153" s="9"/>
    </row>
    <row r="3154" ht="15.75" customHeight="1">
      <c r="A3154" s="10">
        <v>3153.0</v>
      </c>
      <c r="B3154" s="10" t="s">
        <v>25</v>
      </c>
      <c r="C3154" s="10" t="str">
        <f>VLOOKUP($E3154,'Определяем вид'!$A$2:$B$16,2,0)</f>
        <v>Товар</v>
      </c>
      <c r="D3154" s="10" t="s">
        <v>19</v>
      </c>
      <c r="E3154" s="10" t="s">
        <v>30</v>
      </c>
      <c r="F3154" s="11">
        <v>45766.0</v>
      </c>
      <c r="G3154" s="12">
        <f t="shared" si="1"/>
        <v>4</v>
      </c>
      <c r="H3154" s="10"/>
      <c r="I3154" s="10" t="str">
        <f>IFNA(VLOOKUP($H3154,'Промокоды'!$A$2:$B$115,2,0),"")</f>
        <v/>
      </c>
      <c r="J3154" s="10" t="str">
        <f>IFNA(VLOOKUP($I3154,'Промокоды'!$E$2:$F$8,2,0),"")</f>
        <v/>
      </c>
      <c r="K3154" s="10" t="str">
        <f>IFNA(VLOOKUP($H3154,'Промокоды'!$A$2:$C$115,3,0),"")</f>
        <v/>
      </c>
      <c r="L3154" s="13">
        <f t="shared" si="2"/>
        <v>0</v>
      </c>
      <c r="M3154" s="14">
        <v>300.0</v>
      </c>
      <c r="N3154" s="14">
        <f t="shared" si="3"/>
        <v>300</v>
      </c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  <c r="Z3154" s="9"/>
      <c r="AA3154" s="9"/>
      <c r="AB3154" s="9"/>
      <c r="AC3154" s="9"/>
    </row>
    <row r="3155" ht="15.75" customHeight="1">
      <c r="A3155" s="10">
        <v>3154.0</v>
      </c>
      <c r="B3155" s="10" t="s">
        <v>15</v>
      </c>
      <c r="C3155" s="10" t="str">
        <f>VLOOKUP($E3155,'Определяем вид'!$A$2:$B$16,2,0)</f>
        <v>Услуга</v>
      </c>
      <c r="D3155" s="10" t="s">
        <v>16</v>
      </c>
      <c r="E3155" s="10" t="s">
        <v>21</v>
      </c>
      <c r="F3155" s="11">
        <v>45766.0</v>
      </c>
      <c r="G3155" s="12">
        <f t="shared" si="1"/>
        <v>4</v>
      </c>
      <c r="H3155" s="10"/>
      <c r="I3155" s="10" t="str">
        <f>IFNA(VLOOKUP($H3155,'Промокоды'!$A$2:$B$115,2,0),"")</f>
        <v/>
      </c>
      <c r="J3155" s="10" t="str">
        <f>IFNA(VLOOKUP($I3155,'Промокоды'!$E$2:$F$8,2,0),"")</f>
        <v/>
      </c>
      <c r="K3155" s="10" t="str">
        <f>IFNA(VLOOKUP($H3155,'Промокоды'!$A$2:$C$115,3,0),"")</f>
        <v/>
      </c>
      <c r="L3155" s="13">
        <f t="shared" si="2"/>
        <v>0</v>
      </c>
      <c r="M3155" s="14">
        <v>5500.0</v>
      </c>
      <c r="N3155" s="14">
        <f t="shared" si="3"/>
        <v>5500</v>
      </c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  <c r="Z3155" s="9"/>
      <c r="AA3155" s="9"/>
      <c r="AB3155" s="9"/>
      <c r="AC3155" s="9"/>
    </row>
    <row r="3156" ht="15.75" customHeight="1">
      <c r="A3156" s="10">
        <v>3155.0</v>
      </c>
      <c r="B3156" s="10" t="s">
        <v>15</v>
      </c>
      <c r="C3156" s="10" t="str">
        <f>VLOOKUP($E3156,'Определяем вид'!$A$2:$B$16,2,0)</f>
        <v>Услуга</v>
      </c>
      <c r="D3156" s="10" t="s">
        <v>16</v>
      </c>
      <c r="E3156" s="10" t="s">
        <v>21</v>
      </c>
      <c r="F3156" s="11">
        <v>45766.0</v>
      </c>
      <c r="G3156" s="12">
        <f t="shared" si="1"/>
        <v>4</v>
      </c>
      <c r="H3156" s="10" t="s">
        <v>72</v>
      </c>
      <c r="I3156" s="10">
        <f>IFNA(VLOOKUP($H3156,'Промокоды'!$A$2:$B$115,2,0),"")</f>
        <v>2</v>
      </c>
      <c r="J3156" s="10" t="str">
        <f>IFNA(VLOOKUP($I3156,'Промокоды'!$E$2:$F$8,2,0),"")</f>
        <v>Поисковые запросы в Гугле</v>
      </c>
      <c r="K3156" s="10">
        <f>IFNA(VLOOKUP($H3156,'Промокоды'!$A$2:$C$115,3,0),"")</f>
        <v>0.1</v>
      </c>
      <c r="L3156" s="13">
        <f t="shared" si="2"/>
        <v>550</v>
      </c>
      <c r="M3156" s="14">
        <v>5500.0</v>
      </c>
      <c r="N3156" s="14">
        <f t="shared" si="3"/>
        <v>4950</v>
      </c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  <c r="Z3156" s="9"/>
      <c r="AA3156" s="9"/>
      <c r="AB3156" s="9"/>
      <c r="AC3156" s="9"/>
    </row>
    <row r="3157" ht="15.75" customHeight="1">
      <c r="A3157" s="10">
        <v>3156.0</v>
      </c>
      <c r="B3157" s="10" t="s">
        <v>15</v>
      </c>
      <c r="C3157" s="10" t="str">
        <f>VLOOKUP($E3157,'Определяем вид'!$A$2:$B$16,2,0)</f>
        <v>Услуга</v>
      </c>
      <c r="D3157" s="10" t="s">
        <v>19</v>
      </c>
      <c r="E3157" s="10" t="s">
        <v>18</v>
      </c>
      <c r="F3157" s="11">
        <v>45766.0</v>
      </c>
      <c r="G3157" s="12">
        <f t="shared" si="1"/>
        <v>4</v>
      </c>
      <c r="H3157" s="10"/>
      <c r="I3157" s="10" t="str">
        <f>IFNA(VLOOKUP($H3157,'Промокоды'!$A$2:$B$115,2,0),"")</f>
        <v/>
      </c>
      <c r="J3157" s="10" t="str">
        <f>IFNA(VLOOKUP($I3157,'Промокоды'!$E$2:$F$8,2,0),"")</f>
        <v/>
      </c>
      <c r="K3157" s="10" t="str">
        <f>IFNA(VLOOKUP($H3157,'Промокоды'!$A$2:$C$115,3,0),"")</f>
        <v/>
      </c>
      <c r="L3157" s="13">
        <f t="shared" si="2"/>
        <v>0</v>
      </c>
      <c r="M3157" s="14">
        <v>3500.0</v>
      </c>
      <c r="N3157" s="14">
        <f t="shared" si="3"/>
        <v>3500</v>
      </c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  <c r="Z3157" s="9"/>
      <c r="AA3157" s="9"/>
      <c r="AB3157" s="9"/>
      <c r="AC3157" s="9"/>
    </row>
    <row r="3158" ht="15.75" customHeight="1">
      <c r="A3158" s="10">
        <v>3157.0</v>
      </c>
      <c r="B3158" s="10" t="s">
        <v>15</v>
      </c>
      <c r="C3158" s="10" t="str">
        <f>VLOOKUP($E3158,'Определяем вид'!$A$2:$B$16,2,0)</f>
        <v>Услуга</v>
      </c>
      <c r="D3158" s="10" t="s">
        <v>19</v>
      </c>
      <c r="E3158" s="10" t="s">
        <v>21</v>
      </c>
      <c r="F3158" s="11">
        <v>45766.0</v>
      </c>
      <c r="G3158" s="12">
        <f t="shared" si="1"/>
        <v>4</v>
      </c>
      <c r="H3158" s="10"/>
      <c r="I3158" s="10" t="str">
        <f>IFNA(VLOOKUP($H3158,'Промокоды'!$A$2:$B$115,2,0),"")</f>
        <v/>
      </c>
      <c r="J3158" s="10" t="str">
        <f>IFNA(VLOOKUP($I3158,'Промокоды'!$E$2:$F$8,2,0),"")</f>
        <v/>
      </c>
      <c r="K3158" s="10" t="str">
        <f>IFNA(VLOOKUP($H3158,'Промокоды'!$A$2:$C$115,3,0),"")</f>
        <v/>
      </c>
      <c r="L3158" s="13">
        <f t="shared" si="2"/>
        <v>0</v>
      </c>
      <c r="M3158" s="14">
        <v>5500.0</v>
      </c>
      <c r="N3158" s="14">
        <f t="shared" si="3"/>
        <v>5500</v>
      </c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  <c r="Z3158" s="9"/>
      <c r="AA3158" s="9"/>
      <c r="AB3158" s="9"/>
      <c r="AC3158" s="9"/>
    </row>
    <row r="3159" ht="15.75" customHeight="1">
      <c r="A3159" s="10">
        <v>3158.0</v>
      </c>
      <c r="B3159" s="10" t="s">
        <v>15</v>
      </c>
      <c r="C3159" s="10" t="str">
        <f>VLOOKUP($E3159,'Определяем вид'!$A$2:$B$16,2,0)</f>
        <v>Товар</v>
      </c>
      <c r="D3159" s="10" t="s">
        <v>16</v>
      </c>
      <c r="E3159" s="10" t="s">
        <v>28</v>
      </c>
      <c r="F3159" s="11">
        <v>45766.0</v>
      </c>
      <c r="G3159" s="12">
        <f t="shared" si="1"/>
        <v>4</v>
      </c>
      <c r="H3159" s="10"/>
      <c r="I3159" s="10" t="str">
        <f>IFNA(VLOOKUP($H3159,'Промокоды'!$A$2:$B$115,2,0),"")</f>
        <v/>
      </c>
      <c r="J3159" s="10" t="str">
        <f>IFNA(VLOOKUP($I3159,'Промокоды'!$E$2:$F$8,2,0),"")</f>
        <v/>
      </c>
      <c r="K3159" s="10" t="str">
        <f>IFNA(VLOOKUP($H3159,'Промокоды'!$A$2:$C$115,3,0),"")</f>
        <v/>
      </c>
      <c r="L3159" s="13">
        <f t="shared" si="2"/>
        <v>0</v>
      </c>
      <c r="M3159" s="14">
        <v>300.0</v>
      </c>
      <c r="N3159" s="14">
        <f t="shared" si="3"/>
        <v>300</v>
      </c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  <c r="Z3159" s="9"/>
      <c r="AA3159" s="9"/>
      <c r="AB3159" s="9"/>
      <c r="AC3159" s="9"/>
    </row>
    <row r="3160" ht="15.75" customHeight="1">
      <c r="A3160" s="10">
        <v>3159.0</v>
      </c>
      <c r="B3160" s="10" t="s">
        <v>25</v>
      </c>
      <c r="C3160" s="10" t="str">
        <f>VLOOKUP($E3160,'Определяем вид'!$A$2:$B$16,2,0)</f>
        <v>Товар</v>
      </c>
      <c r="D3160" s="10" t="s">
        <v>19</v>
      </c>
      <c r="E3160" s="10" t="s">
        <v>33</v>
      </c>
      <c r="F3160" s="11">
        <v>45766.0</v>
      </c>
      <c r="G3160" s="12">
        <f t="shared" si="1"/>
        <v>4</v>
      </c>
      <c r="H3160" s="10"/>
      <c r="I3160" s="10" t="str">
        <f>IFNA(VLOOKUP($H3160,'Промокоды'!$A$2:$B$115,2,0),"")</f>
        <v/>
      </c>
      <c r="J3160" s="10" t="str">
        <f>IFNA(VLOOKUP($I3160,'Промокоды'!$E$2:$F$8,2,0),"")</f>
        <v/>
      </c>
      <c r="K3160" s="10" t="str">
        <f>IFNA(VLOOKUP($H3160,'Промокоды'!$A$2:$C$115,3,0),"")</f>
        <v/>
      </c>
      <c r="L3160" s="13">
        <f t="shared" si="2"/>
        <v>0</v>
      </c>
      <c r="M3160" s="14">
        <v>1000.0</v>
      </c>
      <c r="N3160" s="14">
        <f t="shared" si="3"/>
        <v>1000</v>
      </c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  <c r="Z3160" s="9"/>
      <c r="AA3160" s="9"/>
      <c r="AB3160" s="9"/>
      <c r="AC3160" s="9"/>
    </row>
    <row r="3161" ht="15.75" customHeight="1">
      <c r="A3161" s="10">
        <v>3160.0</v>
      </c>
      <c r="B3161" s="10" t="s">
        <v>15</v>
      </c>
      <c r="C3161" s="10" t="str">
        <f>VLOOKUP($E3161,'Определяем вид'!$A$2:$B$16,2,0)</f>
        <v>Услуга</v>
      </c>
      <c r="D3161" s="10" t="s">
        <v>16</v>
      </c>
      <c r="E3161" s="10" t="s">
        <v>17</v>
      </c>
      <c r="F3161" s="11">
        <v>45766.0</v>
      </c>
      <c r="G3161" s="12">
        <f t="shared" si="1"/>
        <v>4</v>
      </c>
      <c r="H3161" s="10"/>
      <c r="I3161" s="10" t="str">
        <f>IFNA(VLOOKUP($H3161,'Промокоды'!$A$2:$B$115,2,0),"")</f>
        <v/>
      </c>
      <c r="J3161" s="10" t="str">
        <f>IFNA(VLOOKUP($I3161,'Промокоды'!$E$2:$F$8,2,0),"")</f>
        <v/>
      </c>
      <c r="K3161" s="10" t="str">
        <f>IFNA(VLOOKUP($H3161,'Промокоды'!$A$2:$C$115,3,0),"")</f>
        <v/>
      </c>
      <c r="L3161" s="13">
        <f t="shared" si="2"/>
        <v>0</v>
      </c>
      <c r="M3161" s="14">
        <v>4500.0</v>
      </c>
      <c r="N3161" s="14">
        <f t="shared" si="3"/>
        <v>4500</v>
      </c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  <c r="Z3161" s="9"/>
      <c r="AA3161" s="9"/>
      <c r="AB3161" s="9"/>
      <c r="AC3161" s="9"/>
    </row>
    <row r="3162" ht="15.75" customHeight="1">
      <c r="A3162" s="10">
        <v>3161.0</v>
      </c>
      <c r="B3162" s="10" t="s">
        <v>15</v>
      </c>
      <c r="C3162" s="10" t="str">
        <f>VLOOKUP($E3162,'Определяем вид'!$A$2:$B$16,2,0)</f>
        <v>Услуга</v>
      </c>
      <c r="D3162" s="10" t="s">
        <v>19</v>
      </c>
      <c r="E3162" s="10" t="s">
        <v>21</v>
      </c>
      <c r="F3162" s="11">
        <v>45766.0</v>
      </c>
      <c r="G3162" s="12">
        <f t="shared" si="1"/>
        <v>4</v>
      </c>
      <c r="H3162" s="10"/>
      <c r="I3162" s="10" t="str">
        <f>IFNA(VLOOKUP($H3162,'Промокоды'!$A$2:$B$115,2,0),"")</f>
        <v/>
      </c>
      <c r="J3162" s="10" t="str">
        <f>IFNA(VLOOKUP($I3162,'Промокоды'!$E$2:$F$8,2,0),"")</f>
        <v/>
      </c>
      <c r="K3162" s="10" t="str">
        <f>IFNA(VLOOKUP($H3162,'Промокоды'!$A$2:$C$115,3,0),"")</f>
        <v/>
      </c>
      <c r="L3162" s="13">
        <f t="shared" si="2"/>
        <v>0</v>
      </c>
      <c r="M3162" s="14">
        <v>5500.0</v>
      </c>
      <c r="N3162" s="14">
        <f t="shared" si="3"/>
        <v>5500</v>
      </c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  <c r="Z3162" s="9"/>
      <c r="AA3162" s="9"/>
      <c r="AB3162" s="9"/>
      <c r="AC3162" s="9"/>
    </row>
    <row r="3163" ht="15.75" customHeight="1">
      <c r="A3163" s="10">
        <v>3162.0</v>
      </c>
      <c r="B3163" s="10" t="s">
        <v>15</v>
      </c>
      <c r="C3163" s="10" t="str">
        <f>VLOOKUP($E3163,'Определяем вид'!$A$2:$B$16,2,0)</f>
        <v>Услуга</v>
      </c>
      <c r="D3163" s="10" t="s">
        <v>19</v>
      </c>
      <c r="E3163" s="10" t="s">
        <v>17</v>
      </c>
      <c r="F3163" s="11">
        <v>45766.0</v>
      </c>
      <c r="G3163" s="12">
        <f t="shared" si="1"/>
        <v>4</v>
      </c>
      <c r="H3163" s="10"/>
      <c r="I3163" s="10" t="str">
        <f>IFNA(VLOOKUP($H3163,'Промокоды'!$A$2:$B$115,2,0),"")</f>
        <v/>
      </c>
      <c r="J3163" s="10" t="str">
        <f>IFNA(VLOOKUP($I3163,'Промокоды'!$E$2:$F$8,2,0),"")</f>
        <v/>
      </c>
      <c r="K3163" s="10" t="str">
        <f>IFNA(VLOOKUP($H3163,'Промокоды'!$A$2:$C$115,3,0),"")</f>
        <v/>
      </c>
      <c r="L3163" s="13">
        <f t="shared" si="2"/>
        <v>0</v>
      </c>
      <c r="M3163" s="14">
        <v>4500.0</v>
      </c>
      <c r="N3163" s="14">
        <f t="shared" si="3"/>
        <v>4500</v>
      </c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  <c r="Z3163" s="9"/>
      <c r="AA3163" s="9"/>
      <c r="AB3163" s="9"/>
      <c r="AC3163" s="9"/>
    </row>
    <row r="3164" ht="15.75" customHeight="1">
      <c r="A3164" s="10">
        <v>3163.0</v>
      </c>
      <c r="B3164" s="10" t="s">
        <v>25</v>
      </c>
      <c r="C3164" s="10" t="str">
        <f>VLOOKUP($E3164,'Определяем вид'!$A$2:$B$16,2,0)</f>
        <v>Товар</v>
      </c>
      <c r="D3164" s="10" t="s">
        <v>16</v>
      </c>
      <c r="E3164" s="10" t="s">
        <v>30</v>
      </c>
      <c r="F3164" s="11">
        <v>45767.0</v>
      </c>
      <c r="G3164" s="12">
        <f t="shared" si="1"/>
        <v>4</v>
      </c>
      <c r="H3164" s="10"/>
      <c r="I3164" s="10" t="str">
        <f>IFNA(VLOOKUP($H3164,'Промокоды'!$A$2:$B$115,2,0),"")</f>
        <v/>
      </c>
      <c r="J3164" s="10" t="str">
        <f>IFNA(VLOOKUP($I3164,'Промокоды'!$E$2:$F$8,2,0),"")</f>
        <v/>
      </c>
      <c r="K3164" s="10" t="str">
        <f>IFNA(VLOOKUP($H3164,'Промокоды'!$A$2:$C$115,3,0),"")</f>
        <v/>
      </c>
      <c r="L3164" s="13">
        <f t="shared" si="2"/>
        <v>0</v>
      </c>
      <c r="M3164" s="14">
        <v>300.0</v>
      </c>
      <c r="N3164" s="14">
        <f t="shared" si="3"/>
        <v>300</v>
      </c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  <c r="Z3164" s="9"/>
      <c r="AA3164" s="9"/>
      <c r="AB3164" s="9"/>
      <c r="AC3164" s="9"/>
    </row>
    <row r="3165" ht="15.75" customHeight="1">
      <c r="A3165" s="10">
        <v>3164.0</v>
      </c>
      <c r="B3165" s="10" t="s">
        <v>25</v>
      </c>
      <c r="C3165" s="10" t="str">
        <f>VLOOKUP($E3165,'Определяем вид'!$A$2:$B$16,2,0)</f>
        <v>Товар</v>
      </c>
      <c r="D3165" s="10" t="s">
        <v>16</v>
      </c>
      <c r="E3165" s="10" t="s">
        <v>30</v>
      </c>
      <c r="F3165" s="11">
        <v>45767.0</v>
      </c>
      <c r="G3165" s="12">
        <f t="shared" si="1"/>
        <v>4</v>
      </c>
      <c r="H3165" s="10"/>
      <c r="I3165" s="10" t="str">
        <f>IFNA(VLOOKUP($H3165,'Промокоды'!$A$2:$B$115,2,0),"")</f>
        <v/>
      </c>
      <c r="J3165" s="10" t="str">
        <f>IFNA(VLOOKUP($I3165,'Промокоды'!$E$2:$F$8,2,0),"")</f>
        <v/>
      </c>
      <c r="K3165" s="10" t="str">
        <f>IFNA(VLOOKUP($H3165,'Промокоды'!$A$2:$C$115,3,0),"")</f>
        <v/>
      </c>
      <c r="L3165" s="13">
        <f t="shared" si="2"/>
        <v>0</v>
      </c>
      <c r="M3165" s="14">
        <v>300.0</v>
      </c>
      <c r="N3165" s="14">
        <f t="shared" si="3"/>
        <v>300</v>
      </c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  <c r="Z3165" s="9"/>
      <c r="AA3165" s="9"/>
      <c r="AB3165" s="9"/>
      <c r="AC3165" s="9"/>
    </row>
    <row r="3166" ht="15.75" customHeight="1">
      <c r="A3166" s="10">
        <v>3165.0</v>
      </c>
      <c r="B3166" s="10" t="s">
        <v>15</v>
      </c>
      <c r="C3166" s="10" t="str">
        <f>VLOOKUP($E3166,'Определяем вид'!$A$2:$B$16,2,0)</f>
        <v>Услуга</v>
      </c>
      <c r="D3166" s="10" t="s">
        <v>16</v>
      </c>
      <c r="E3166" s="10" t="s">
        <v>17</v>
      </c>
      <c r="F3166" s="11">
        <v>45767.0</v>
      </c>
      <c r="G3166" s="12">
        <f t="shared" si="1"/>
        <v>4</v>
      </c>
      <c r="H3166" s="10"/>
      <c r="I3166" s="10" t="str">
        <f>IFNA(VLOOKUP($H3166,'Промокоды'!$A$2:$B$115,2,0),"")</f>
        <v/>
      </c>
      <c r="J3166" s="10" t="str">
        <f>IFNA(VLOOKUP($I3166,'Промокоды'!$E$2:$F$8,2,0),"")</f>
        <v/>
      </c>
      <c r="K3166" s="10" t="str">
        <f>IFNA(VLOOKUP($H3166,'Промокоды'!$A$2:$C$115,3,0),"")</f>
        <v/>
      </c>
      <c r="L3166" s="13">
        <f t="shared" si="2"/>
        <v>0</v>
      </c>
      <c r="M3166" s="14">
        <v>4500.0</v>
      </c>
      <c r="N3166" s="14">
        <f t="shared" si="3"/>
        <v>4500</v>
      </c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  <c r="Z3166" s="9"/>
      <c r="AA3166" s="9"/>
      <c r="AB3166" s="9"/>
      <c r="AC3166" s="9"/>
    </row>
    <row r="3167" ht="15.75" customHeight="1">
      <c r="A3167" s="10">
        <v>3166.0</v>
      </c>
      <c r="B3167" s="10" t="s">
        <v>15</v>
      </c>
      <c r="C3167" s="10" t="str">
        <f>VLOOKUP($E3167,'Определяем вид'!$A$2:$B$16,2,0)</f>
        <v>Услуга</v>
      </c>
      <c r="D3167" s="10" t="s">
        <v>16</v>
      </c>
      <c r="E3167" s="10" t="s">
        <v>18</v>
      </c>
      <c r="F3167" s="11">
        <v>45767.0</v>
      </c>
      <c r="G3167" s="12">
        <f t="shared" si="1"/>
        <v>4</v>
      </c>
      <c r="H3167" s="10"/>
      <c r="I3167" s="10" t="str">
        <f>IFNA(VLOOKUP($H3167,'Промокоды'!$A$2:$B$115,2,0),"")</f>
        <v/>
      </c>
      <c r="J3167" s="10" t="str">
        <f>IFNA(VLOOKUP($I3167,'Промокоды'!$E$2:$F$8,2,0),"")</f>
        <v/>
      </c>
      <c r="K3167" s="10" t="str">
        <f>IFNA(VLOOKUP($H3167,'Промокоды'!$A$2:$C$115,3,0),"")</f>
        <v/>
      </c>
      <c r="L3167" s="13">
        <f t="shared" si="2"/>
        <v>0</v>
      </c>
      <c r="M3167" s="14">
        <v>3500.0</v>
      </c>
      <c r="N3167" s="14">
        <f t="shared" si="3"/>
        <v>3500</v>
      </c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  <c r="Z3167" s="9"/>
      <c r="AA3167" s="9"/>
      <c r="AB3167" s="9"/>
      <c r="AC3167" s="9"/>
    </row>
    <row r="3168" ht="15.75" customHeight="1">
      <c r="A3168" s="10">
        <v>3167.0</v>
      </c>
      <c r="B3168" s="10" t="s">
        <v>15</v>
      </c>
      <c r="C3168" s="10" t="str">
        <f>VLOOKUP($E3168,'Определяем вид'!$A$2:$B$16,2,0)</f>
        <v>Услуга</v>
      </c>
      <c r="D3168" s="10" t="s">
        <v>16</v>
      </c>
      <c r="E3168" s="10" t="s">
        <v>17</v>
      </c>
      <c r="F3168" s="11">
        <v>45767.0</v>
      </c>
      <c r="G3168" s="12">
        <f t="shared" si="1"/>
        <v>4</v>
      </c>
      <c r="H3168" s="10"/>
      <c r="I3168" s="10" t="str">
        <f>IFNA(VLOOKUP($H3168,'Промокоды'!$A$2:$B$115,2,0),"")</f>
        <v/>
      </c>
      <c r="J3168" s="10" t="str">
        <f>IFNA(VLOOKUP($I3168,'Промокоды'!$E$2:$F$8,2,0),"")</f>
        <v/>
      </c>
      <c r="K3168" s="10" t="str">
        <f>IFNA(VLOOKUP($H3168,'Промокоды'!$A$2:$C$115,3,0),"")</f>
        <v/>
      </c>
      <c r="L3168" s="13">
        <f t="shared" si="2"/>
        <v>0</v>
      </c>
      <c r="M3168" s="14">
        <v>4500.0</v>
      </c>
      <c r="N3168" s="14">
        <f t="shared" si="3"/>
        <v>4500</v>
      </c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  <c r="Z3168" s="9"/>
      <c r="AA3168" s="9"/>
      <c r="AB3168" s="9"/>
      <c r="AC3168" s="9"/>
    </row>
    <row r="3169" ht="15.75" customHeight="1">
      <c r="A3169" s="10">
        <v>3168.0</v>
      </c>
      <c r="B3169" s="10" t="s">
        <v>15</v>
      </c>
      <c r="C3169" s="10" t="str">
        <f>VLOOKUP($E3169,'Определяем вид'!$A$2:$B$16,2,0)</f>
        <v>Услуга</v>
      </c>
      <c r="D3169" s="10" t="s">
        <v>19</v>
      </c>
      <c r="E3169" s="10" t="s">
        <v>17</v>
      </c>
      <c r="F3169" s="11">
        <v>45767.0</v>
      </c>
      <c r="G3169" s="12">
        <f t="shared" si="1"/>
        <v>4</v>
      </c>
      <c r="H3169" s="10"/>
      <c r="I3169" s="10" t="str">
        <f>IFNA(VLOOKUP($H3169,'Промокоды'!$A$2:$B$115,2,0),"")</f>
        <v/>
      </c>
      <c r="J3169" s="10" t="str">
        <f>IFNA(VLOOKUP($I3169,'Промокоды'!$E$2:$F$8,2,0),"")</f>
        <v/>
      </c>
      <c r="K3169" s="10" t="str">
        <f>IFNA(VLOOKUP($H3169,'Промокоды'!$A$2:$C$115,3,0),"")</f>
        <v/>
      </c>
      <c r="L3169" s="13">
        <f t="shared" si="2"/>
        <v>0</v>
      </c>
      <c r="M3169" s="14">
        <v>4500.0</v>
      </c>
      <c r="N3169" s="14">
        <f t="shared" si="3"/>
        <v>4500</v>
      </c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  <c r="Z3169" s="9"/>
      <c r="AA3169" s="9"/>
      <c r="AB3169" s="9"/>
      <c r="AC3169" s="9"/>
    </row>
    <row r="3170" ht="15.75" customHeight="1">
      <c r="A3170" s="10">
        <v>3169.0</v>
      </c>
      <c r="B3170" s="10" t="s">
        <v>15</v>
      </c>
      <c r="C3170" s="10" t="str">
        <f>VLOOKUP($E3170,'Определяем вид'!$A$2:$B$16,2,0)</f>
        <v>Товар</v>
      </c>
      <c r="D3170" s="10" t="s">
        <v>19</v>
      </c>
      <c r="E3170" s="10" t="s">
        <v>20</v>
      </c>
      <c r="F3170" s="11">
        <v>45767.0</v>
      </c>
      <c r="G3170" s="12">
        <f t="shared" si="1"/>
        <v>4</v>
      </c>
      <c r="H3170" s="10"/>
      <c r="I3170" s="10" t="str">
        <f>IFNA(VLOOKUP($H3170,'Промокоды'!$A$2:$B$115,2,0),"")</f>
        <v/>
      </c>
      <c r="J3170" s="10" t="str">
        <f>IFNA(VLOOKUP($I3170,'Промокоды'!$E$2:$F$8,2,0),"")</f>
        <v/>
      </c>
      <c r="K3170" s="10" t="str">
        <f>IFNA(VLOOKUP($H3170,'Промокоды'!$A$2:$C$115,3,0),"")</f>
        <v/>
      </c>
      <c r="L3170" s="13">
        <f t="shared" si="2"/>
        <v>0</v>
      </c>
      <c r="M3170" s="14">
        <v>500.0</v>
      </c>
      <c r="N3170" s="14">
        <f t="shared" si="3"/>
        <v>500</v>
      </c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  <c r="Z3170" s="9"/>
      <c r="AA3170" s="9"/>
      <c r="AB3170" s="9"/>
      <c r="AC3170" s="9"/>
    </row>
    <row r="3171" ht="15.75" customHeight="1">
      <c r="A3171" s="10">
        <v>3170.0</v>
      </c>
      <c r="B3171" s="10" t="s">
        <v>15</v>
      </c>
      <c r="C3171" s="10" t="str">
        <f>VLOOKUP($E3171,'Определяем вид'!$A$2:$B$16,2,0)</f>
        <v>Услуга</v>
      </c>
      <c r="D3171" s="10" t="s">
        <v>16</v>
      </c>
      <c r="E3171" s="10" t="s">
        <v>17</v>
      </c>
      <c r="F3171" s="11">
        <v>45767.0</v>
      </c>
      <c r="G3171" s="12">
        <f t="shared" si="1"/>
        <v>4</v>
      </c>
      <c r="H3171" s="10"/>
      <c r="I3171" s="10" t="str">
        <f>IFNA(VLOOKUP($H3171,'Промокоды'!$A$2:$B$115,2,0),"")</f>
        <v/>
      </c>
      <c r="J3171" s="10" t="str">
        <f>IFNA(VLOOKUP($I3171,'Промокоды'!$E$2:$F$8,2,0),"")</f>
        <v/>
      </c>
      <c r="K3171" s="10" t="str">
        <f>IFNA(VLOOKUP($H3171,'Промокоды'!$A$2:$C$115,3,0),"")</f>
        <v/>
      </c>
      <c r="L3171" s="13">
        <f t="shared" si="2"/>
        <v>0</v>
      </c>
      <c r="M3171" s="14">
        <v>4500.0</v>
      </c>
      <c r="N3171" s="14">
        <f t="shared" si="3"/>
        <v>4500</v>
      </c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  <c r="Z3171" s="9"/>
      <c r="AA3171" s="9"/>
      <c r="AB3171" s="9"/>
      <c r="AC3171" s="9"/>
    </row>
    <row r="3172" ht="15.75" customHeight="1">
      <c r="A3172" s="10">
        <v>3171.0</v>
      </c>
      <c r="B3172" s="10" t="s">
        <v>25</v>
      </c>
      <c r="C3172" s="10" t="str">
        <f>VLOOKUP($E3172,'Определяем вид'!$A$2:$B$16,2,0)</f>
        <v>Товар</v>
      </c>
      <c r="D3172" s="10" t="s">
        <v>19</v>
      </c>
      <c r="E3172" s="10" t="s">
        <v>35</v>
      </c>
      <c r="F3172" s="11">
        <v>45767.0</v>
      </c>
      <c r="G3172" s="12">
        <f t="shared" si="1"/>
        <v>4</v>
      </c>
      <c r="H3172" s="10"/>
      <c r="I3172" s="10" t="str">
        <f>IFNA(VLOOKUP($H3172,'Промокоды'!$A$2:$B$115,2,0),"")</f>
        <v/>
      </c>
      <c r="J3172" s="10" t="str">
        <f>IFNA(VLOOKUP($I3172,'Промокоды'!$E$2:$F$8,2,0),"")</f>
        <v/>
      </c>
      <c r="K3172" s="10" t="str">
        <f>IFNA(VLOOKUP($H3172,'Промокоды'!$A$2:$C$115,3,0),"")</f>
        <v/>
      </c>
      <c r="L3172" s="13">
        <f t="shared" si="2"/>
        <v>0</v>
      </c>
      <c r="M3172" s="14">
        <v>500.0</v>
      </c>
      <c r="N3172" s="14">
        <f t="shared" si="3"/>
        <v>500</v>
      </c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  <c r="Z3172" s="9"/>
      <c r="AA3172" s="9"/>
      <c r="AB3172" s="9"/>
      <c r="AC3172" s="9"/>
    </row>
    <row r="3173" ht="15.75" customHeight="1">
      <c r="A3173" s="10">
        <v>3172.0</v>
      </c>
      <c r="B3173" s="10" t="s">
        <v>15</v>
      </c>
      <c r="C3173" s="10" t="str">
        <f>VLOOKUP($E3173,'Определяем вид'!$A$2:$B$16,2,0)</f>
        <v>Товар</v>
      </c>
      <c r="D3173" s="10" t="s">
        <v>16</v>
      </c>
      <c r="E3173" s="10" t="s">
        <v>28</v>
      </c>
      <c r="F3173" s="11">
        <v>45767.0</v>
      </c>
      <c r="G3173" s="12">
        <f t="shared" si="1"/>
        <v>4</v>
      </c>
      <c r="H3173" s="10"/>
      <c r="I3173" s="10" t="str">
        <f>IFNA(VLOOKUP($H3173,'Промокоды'!$A$2:$B$115,2,0),"")</f>
        <v/>
      </c>
      <c r="J3173" s="10" t="str">
        <f>IFNA(VLOOKUP($I3173,'Промокоды'!$E$2:$F$8,2,0),"")</f>
        <v/>
      </c>
      <c r="K3173" s="10" t="str">
        <f>IFNA(VLOOKUP($H3173,'Промокоды'!$A$2:$C$115,3,0),"")</f>
        <v/>
      </c>
      <c r="L3173" s="13">
        <f t="shared" si="2"/>
        <v>0</v>
      </c>
      <c r="M3173" s="14">
        <v>300.0</v>
      </c>
      <c r="N3173" s="14">
        <f t="shared" si="3"/>
        <v>300</v>
      </c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  <c r="Z3173" s="9"/>
      <c r="AA3173" s="9"/>
      <c r="AB3173" s="9"/>
      <c r="AC3173" s="9"/>
    </row>
    <row r="3174" ht="15.75" customHeight="1">
      <c r="A3174" s="10">
        <v>3173.0</v>
      </c>
      <c r="B3174" s="10" t="s">
        <v>25</v>
      </c>
      <c r="C3174" s="10" t="str">
        <f>VLOOKUP($E3174,'Определяем вид'!$A$2:$B$16,2,0)</f>
        <v>Товар</v>
      </c>
      <c r="D3174" s="10" t="s">
        <v>19</v>
      </c>
      <c r="E3174" s="10" t="s">
        <v>33</v>
      </c>
      <c r="F3174" s="11">
        <v>45767.0</v>
      </c>
      <c r="G3174" s="12">
        <f t="shared" si="1"/>
        <v>4</v>
      </c>
      <c r="H3174" s="10"/>
      <c r="I3174" s="10" t="str">
        <f>IFNA(VLOOKUP($H3174,'Промокоды'!$A$2:$B$115,2,0),"")</f>
        <v/>
      </c>
      <c r="J3174" s="10" t="str">
        <f>IFNA(VLOOKUP($I3174,'Промокоды'!$E$2:$F$8,2,0),"")</f>
        <v/>
      </c>
      <c r="K3174" s="10" t="str">
        <f>IFNA(VLOOKUP($H3174,'Промокоды'!$A$2:$C$115,3,0),"")</f>
        <v/>
      </c>
      <c r="L3174" s="13">
        <f t="shared" si="2"/>
        <v>0</v>
      </c>
      <c r="M3174" s="14">
        <v>1000.0</v>
      </c>
      <c r="N3174" s="14">
        <f t="shared" si="3"/>
        <v>1000</v>
      </c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  <c r="Z3174" s="9"/>
      <c r="AA3174" s="9"/>
      <c r="AB3174" s="9"/>
      <c r="AC3174" s="9"/>
    </row>
    <row r="3175" ht="15.75" customHeight="1">
      <c r="A3175" s="10">
        <v>3174.0</v>
      </c>
      <c r="B3175" s="10" t="s">
        <v>15</v>
      </c>
      <c r="C3175" s="10" t="str">
        <f>VLOOKUP($E3175,'Определяем вид'!$A$2:$B$16,2,0)</f>
        <v>Товар</v>
      </c>
      <c r="D3175" s="10" t="s">
        <v>16</v>
      </c>
      <c r="E3175" s="10" t="s">
        <v>20</v>
      </c>
      <c r="F3175" s="11">
        <v>45767.0</v>
      </c>
      <c r="G3175" s="12">
        <f t="shared" si="1"/>
        <v>4</v>
      </c>
      <c r="H3175" s="10"/>
      <c r="I3175" s="10" t="str">
        <f>IFNA(VLOOKUP($H3175,'Промокоды'!$A$2:$B$115,2,0),"")</f>
        <v/>
      </c>
      <c r="J3175" s="10" t="str">
        <f>IFNA(VLOOKUP($I3175,'Промокоды'!$E$2:$F$8,2,0),"")</f>
        <v/>
      </c>
      <c r="K3175" s="10" t="str">
        <f>IFNA(VLOOKUP($H3175,'Промокоды'!$A$2:$C$115,3,0),"")</f>
        <v/>
      </c>
      <c r="L3175" s="13">
        <f t="shared" si="2"/>
        <v>0</v>
      </c>
      <c r="M3175" s="14">
        <v>500.0</v>
      </c>
      <c r="N3175" s="14">
        <f t="shared" si="3"/>
        <v>500</v>
      </c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  <c r="Z3175" s="9"/>
      <c r="AA3175" s="9"/>
      <c r="AB3175" s="9"/>
      <c r="AC3175" s="9"/>
    </row>
    <row r="3176" ht="15.75" customHeight="1">
      <c r="A3176" s="10">
        <v>3175.0</v>
      </c>
      <c r="B3176" s="10" t="s">
        <v>15</v>
      </c>
      <c r="C3176" s="10" t="str">
        <f>VLOOKUP($E3176,'Определяем вид'!$A$2:$B$16,2,0)</f>
        <v>Услуга</v>
      </c>
      <c r="D3176" s="10" t="s">
        <v>16</v>
      </c>
      <c r="E3176" s="10" t="s">
        <v>18</v>
      </c>
      <c r="F3176" s="11">
        <v>45767.0</v>
      </c>
      <c r="G3176" s="12">
        <f t="shared" si="1"/>
        <v>4</v>
      </c>
      <c r="H3176" s="10"/>
      <c r="I3176" s="10" t="str">
        <f>IFNA(VLOOKUP($H3176,'Промокоды'!$A$2:$B$115,2,0),"")</f>
        <v/>
      </c>
      <c r="J3176" s="10" t="str">
        <f>IFNA(VLOOKUP($I3176,'Промокоды'!$E$2:$F$8,2,0),"")</f>
        <v/>
      </c>
      <c r="K3176" s="10" t="str">
        <f>IFNA(VLOOKUP($H3176,'Промокоды'!$A$2:$C$115,3,0),"")</f>
        <v/>
      </c>
      <c r="L3176" s="13">
        <f t="shared" si="2"/>
        <v>0</v>
      </c>
      <c r="M3176" s="14">
        <v>3500.0</v>
      </c>
      <c r="N3176" s="14">
        <f t="shared" si="3"/>
        <v>3500</v>
      </c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  <c r="Z3176" s="9"/>
      <c r="AA3176" s="9"/>
      <c r="AB3176" s="9"/>
      <c r="AC3176" s="9"/>
    </row>
    <row r="3177" ht="15.75" customHeight="1">
      <c r="A3177" s="10">
        <v>3176.0</v>
      </c>
      <c r="B3177" s="10" t="s">
        <v>15</v>
      </c>
      <c r="C3177" s="10" t="str">
        <f>VLOOKUP($E3177,'Определяем вид'!$A$2:$B$16,2,0)</f>
        <v>Услуга</v>
      </c>
      <c r="D3177" s="10" t="s">
        <v>16</v>
      </c>
      <c r="E3177" s="10" t="s">
        <v>18</v>
      </c>
      <c r="F3177" s="11">
        <v>45767.0</v>
      </c>
      <c r="G3177" s="12">
        <f t="shared" si="1"/>
        <v>4</v>
      </c>
      <c r="H3177" s="10"/>
      <c r="I3177" s="10" t="str">
        <f>IFNA(VLOOKUP($H3177,'Промокоды'!$A$2:$B$115,2,0),"")</f>
        <v/>
      </c>
      <c r="J3177" s="10" t="str">
        <f>IFNA(VLOOKUP($I3177,'Промокоды'!$E$2:$F$8,2,0),"")</f>
        <v/>
      </c>
      <c r="K3177" s="10" t="str">
        <f>IFNA(VLOOKUP($H3177,'Промокоды'!$A$2:$C$115,3,0),"")</f>
        <v/>
      </c>
      <c r="L3177" s="13">
        <f t="shared" si="2"/>
        <v>0</v>
      </c>
      <c r="M3177" s="14">
        <v>3500.0</v>
      </c>
      <c r="N3177" s="14">
        <f t="shared" si="3"/>
        <v>3500</v>
      </c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  <c r="Z3177" s="9"/>
      <c r="AA3177" s="9"/>
      <c r="AB3177" s="9"/>
      <c r="AC3177" s="9"/>
    </row>
    <row r="3178" ht="15.75" customHeight="1">
      <c r="A3178" s="10">
        <v>3177.0</v>
      </c>
      <c r="B3178" s="10" t="s">
        <v>25</v>
      </c>
      <c r="C3178" s="10" t="str">
        <f>VLOOKUP($E3178,'Определяем вид'!$A$2:$B$16,2,0)</f>
        <v>Товар</v>
      </c>
      <c r="D3178" s="10" t="s">
        <v>16</v>
      </c>
      <c r="E3178" s="10" t="s">
        <v>33</v>
      </c>
      <c r="F3178" s="11">
        <v>45767.0</v>
      </c>
      <c r="G3178" s="12">
        <f t="shared" si="1"/>
        <v>4</v>
      </c>
      <c r="H3178" s="10"/>
      <c r="I3178" s="10" t="str">
        <f>IFNA(VLOOKUP($H3178,'Промокоды'!$A$2:$B$115,2,0),"")</f>
        <v/>
      </c>
      <c r="J3178" s="10" t="str">
        <f>IFNA(VLOOKUP($I3178,'Промокоды'!$E$2:$F$8,2,0),"")</f>
        <v/>
      </c>
      <c r="K3178" s="10" t="str">
        <f>IFNA(VLOOKUP($H3178,'Промокоды'!$A$2:$C$115,3,0),"")</f>
        <v/>
      </c>
      <c r="L3178" s="13">
        <f t="shared" si="2"/>
        <v>0</v>
      </c>
      <c r="M3178" s="14">
        <v>1000.0</v>
      </c>
      <c r="N3178" s="14">
        <f t="shared" si="3"/>
        <v>1000</v>
      </c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  <c r="Z3178" s="9"/>
      <c r="AA3178" s="9"/>
      <c r="AB3178" s="9"/>
      <c r="AC3178" s="9"/>
    </row>
    <row r="3179" ht="15.75" customHeight="1">
      <c r="A3179" s="10">
        <v>3178.0</v>
      </c>
      <c r="B3179" s="10" t="s">
        <v>25</v>
      </c>
      <c r="C3179" s="10" t="str">
        <f>VLOOKUP($E3179,'Определяем вид'!$A$2:$B$16,2,0)</f>
        <v>Товар</v>
      </c>
      <c r="D3179" s="10" t="s">
        <v>16</v>
      </c>
      <c r="E3179" s="10" t="s">
        <v>30</v>
      </c>
      <c r="F3179" s="11">
        <v>45767.0</v>
      </c>
      <c r="G3179" s="12">
        <f t="shared" si="1"/>
        <v>4</v>
      </c>
      <c r="H3179" s="10"/>
      <c r="I3179" s="10" t="str">
        <f>IFNA(VLOOKUP($H3179,'Промокоды'!$A$2:$B$115,2,0),"")</f>
        <v/>
      </c>
      <c r="J3179" s="10" t="str">
        <f>IFNA(VLOOKUP($I3179,'Промокоды'!$E$2:$F$8,2,0),"")</f>
        <v/>
      </c>
      <c r="K3179" s="10" t="str">
        <f>IFNA(VLOOKUP($H3179,'Промокоды'!$A$2:$C$115,3,0),"")</f>
        <v/>
      </c>
      <c r="L3179" s="13">
        <f t="shared" si="2"/>
        <v>0</v>
      </c>
      <c r="M3179" s="14">
        <v>300.0</v>
      </c>
      <c r="N3179" s="14">
        <f t="shared" si="3"/>
        <v>300</v>
      </c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  <c r="Z3179" s="9"/>
      <c r="AA3179" s="9"/>
      <c r="AB3179" s="9"/>
      <c r="AC3179" s="9"/>
    </row>
    <row r="3180" ht="15.75" customHeight="1">
      <c r="A3180" s="10">
        <v>3179.0</v>
      </c>
      <c r="B3180" s="10" t="s">
        <v>25</v>
      </c>
      <c r="C3180" s="10" t="str">
        <f>VLOOKUP($E3180,'Определяем вид'!$A$2:$B$16,2,0)</f>
        <v>Товар</v>
      </c>
      <c r="D3180" s="10" t="s">
        <v>16</v>
      </c>
      <c r="E3180" s="10" t="s">
        <v>35</v>
      </c>
      <c r="F3180" s="11">
        <v>45767.0</v>
      </c>
      <c r="G3180" s="12">
        <f t="shared" si="1"/>
        <v>4</v>
      </c>
      <c r="H3180" s="10"/>
      <c r="I3180" s="10" t="str">
        <f>IFNA(VLOOKUP($H3180,'Промокоды'!$A$2:$B$115,2,0),"")</f>
        <v/>
      </c>
      <c r="J3180" s="10" t="str">
        <f>IFNA(VLOOKUP($I3180,'Промокоды'!$E$2:$F$8,2,0),"")</f>
        <v/>
      </c>
      <c r="K3180" s="10" t="str">
        <f>IFNA(VLOOKUP($H3180,'Промокоды'!$A$2:$C$115,3,0),"")</f>
        <v/>
      </c>
      <c r="L3180" s="13">
        <f t="shared" si="2"/>
        <v>0</v>
      </c>
      <c r="M3180" s="14">
        <v>500.0</v>
      </c>
      <c r="N3180" s="14">
        <f t="shared" si="3"/>
        <v>500</v>
      </c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  <c r="Z3180" s="9"/>
      <c r="AA3180" s="9"/>
      <c r="AB3180" s="9"/>
      <c r="AC3180" s="9"/>
    </row>
    <row r="3181" ht="15.75" customHeight="1">
      <c r="A3181" s="10">
        <v>3180.0</v>
      </c>
      <c r="B3181" s="10" t="s">
        <v>15</v>
      </c>
      <c r="C3181" s="10" t="str">
        <f>VLOOKUP($E3181,'Определяем вид'!$A$2:$B$16,2,0)</f>
        <v>Услуга</v>
      </c>
      <c r="D3181" s="10" t="s">
        <v>16</v>
      </c>
      <c r="E3181" s="10" t="s">
        <v>18</v>
      </c>
      <c r="F3181" s="11">
        <v>45767.0</v>
      </c>
      <c r="G3181" s="12">
        <f t="shared" si="1"/>
        <v>4</v>
      </c>
      <c r="H3181" s="10"/>
      <c r="I3181" s="10" t="str">
        <f>IFNA(VLOOKUP($H3181,'Промокоды'!$A$2:$B$115,2,0),"")</f>
        <v/>
      </c>
      <c r="J3181" s="10" t="str">
        <f>IFNA(VLOOKUP($I3181,'Промокоды'!$E$2:$F$8,2,0),"")</f>
        <v/>
      </c>
      <c r="K3181" s="10" t="str">
        <f>IFNA(VLOOKUP($H3181,'Промокоды'!$A$2:$C$115,3,0),"")</f>
        <v/>
      </c>
      <c r="L3181" s="13">
        <f t="shared" si="2"/>
        <v>0</v>
      </c>
      <c r="M3181" s="14">
        <v>3500.0</v>
      </c>
      <c r="N3181" s="14">
        <f t="shared" si="3"/>
        <v>3500</v>
      </c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  <c r="Z3181" s="9"/>
      <c r="AA3181" s="9"/>
      <c r="AB3181" s="9"/>
      <c r="AC3181" s="9"/>
    </row>
    <row r="3182" ht="15.75" customHeight="1">
      <c r="A3182" s="10">
        <v>3181.0</v>
      </c>
      <c r="B3182" s="10" t="s">
        <v>15</v>
      </c>
      <c r="C3182" s="10" t="str">
        <f>VLOOKUP($E3182,'Определяем вид'!$A$2:$B$16,2,0)</f>
        <v>Услуга</v>
      </c>
      <c r="D3182" s="10" t="s">
        <v>16</v>
      </c>
      <c r="E3182" s="10" t="s">
        <v>17</v>
      </c>
      <c r="F3182" s="11">
        <v>45767.0</v>
      </c>
      <c r="G3182" s="12">
        <f t="shared" si="1"/>
        <v>4</v>
      </c>
      <c r="H3182" s="10"/>
      <c r="I3182" s="10" t="str">
        <f>IFNA(VLOOKUP($H3182,'Промокоды'!$A$2:$B$115,2,0),"")</f>
        <v/>
      </c>
      <c r="J3182" s="10" t="str">
        <f>IFNA(VLOOKUP($I3182,'Промокоды'!$E$2:$F$8,2,0),"")</f>
        <v/>
      </c>
      <c r="K3182" s="10" t="str">
        <f>IFNA(VLOOKUP($H3182,'Промокоды'!$A$2:$C$115,3,0),"")</f>
        <v/>
      </c>
      <c r="L3182" s="13">
        <f t="shared" si="2"/>
        <v>0</v>
      </c>
      <c r="M3182" s="14">
        <v>4500.0</v>
      </c>
      <c r="N3182" s="14">
        <f t="shared" si="3"/>
        <v>4500</v>
      </c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  <c r="Z3182" s="9"/>
      <c r="AA3182" s="9"/>
      <c r="AB3182" s="9"/>
      <c r="AC3182" s="9"/>
    </row>
    <row r="3183" ht="15.75" customHeight="1">
      <c r="A3183" s="10">
        <v>3182.0</v>
      </c>
      <c r="B3183" s="10" t="s">
        <v>15</v>
      </c>
      <c r="C3183" s="10" t="str">
        <f>VLOOKUP($E3183,'Определяем вид'!$A$2:$B$16,2,0)</f>
        <v>Товар</v>
      </c>
      <c r="D3183" s="10" t="s">
        <v>19</v>
      </c>
      <c r="E3183" s="10" t="s">
        <v>20</v>
      </c>
      <c r="F3183" s="11">
        <v>45767.0</v>
      </c>
      <c r="G3183" s="12">
        <f t="shared" si="1"/>
        <v>4</v>
      </c>
      <c r="H3183" s="10"/>
      <c r="I3183" s="10" t="str">
        <f>IFNA(VLOOKUP($H3183,'Промокоды'!$A$2:$B$115,2,0),"")</f>
        <v/>
      </c>
      <c r="J3183" s="10" t="str">
        <f>IFNA(VLOOKUP($I3183,'Промокоды'!$E$2:$F$8,2,0),"")</f>
        <v/>
      </c>
      <c r="K3183" s="10" t="str">
        <f>IFNA(VLOOKUP($H3183,'Промокоды'!$A$2:$C$115,3,0),"")</f>
        <v/>
      </c>
      <c r="L3183" s="13">
        <f t="shared" si="2"/>
        <v>0</v>
      </c>
      <c r="M3183" s="14">
        <v>500.0</v>
      </c>
      <c r="N3183" s="14">
        <f t="shared" si="3"/>
        <v>500</v>
      </c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  <c r="Z3183" s="9"/>
      <c r="AA3183" s="9"/>
      <c r="AB3183" s="9"/>
      <c r="AC3183" s="9"/>
    </row>
    <row r="3184" ht="15.75" customHeight="1">
      <c r="A3184" s="10">
        <v>3183.0</v>
      </c>
      <c r="B3184" s="10" t="s">
        <v>15</v>
      </c>
      <c r="C3184" s="10" t="str">
        <f>VLOOKUP($E3184,'Определяем вид'!$A$2:$B$16,2,0)</f>
        <v>Услуга</v>
      </c>
      <c r="D3184" s="10" t="s">
        <v>16</v>
      </c>
      <c r="E3184" s="10" t="s">
        <v>17</v>
      </c>
      <c r="F3184" s="11">
        <v>45767.0</v>
      </c>
      <c r="G3184" s="12">
        <f t="shared" si="1"/>
        <v>4</v>
      </c>
      <c r="H3184" s="10"/>
      <c r="I3184" s="10" t="str">
        <f>IFNA(VLOOKUP($H3184,'Промокоды'!$A$2:$B$115,2,0),"")</f>
        <v/>
      </c>
      <c r="J3184" s="10" t="str">
        <f>IFNA(VLOOKUP($I3184,'Промокоды'!$E$2:$F$8,2,0),"")</f>
        <v/>
      </c>
      <c r="K3184" s="10" t="str">
        <f>IFNA(VLOOKUP($H3184,'Промокоды'!$A$2:$C$115,3,0),"")</f>
        <v/>
      </c>
      <c r="L3184" s="13">
        <f t="shared" si="2"/>
        <v>0</v>
      </c>
      <c r="M3184" s="14">
        <v>4500.0</v>
      </c>
      <c r="N3184" s="14">
        <f t="shared" si="3"/>
        <v>4500</v>
      </c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  <c r="Z3184" s="9"/>
      <c r="AA3184" s="9"/>
      <c r="AB3184" s="9"/>
      <c r="AC3184" s="9"/>
    </row>
    <row r="3185" ht="15.75" customHeight="1">
      <c r="A3185" s="10">
        <v>3184.0</v>
      </c>
      <c r="B3185" s="10" t="s">
        <v>15</v>
      </c>
      <c r="C3185" s="10" t="str">
        <f>VLOOKUP($E3185,'Определяем вид'!$A$2:$B$16,2,0)</f>
        <v>Услуга</v>
      </c>
      <c r="D3185" s="10" t="s">
        <v>16</v>
      </c>
      <c r="E3185" s="10" t="s">
        <v>17</v>
      </c>
      <c r="F3185" s="11">
        <v>45767.0</v>
      </c>
      <c r="G3185" s="12">
        <f t="shared" si="1"/>
        <v>4</v>
      </c>
      <c r="H3185" s="10"/>
      <c r="I3185" s="10" t="str">
        <f>IFNA(VLOOKUP($H3185,'Промокоды'!$A$2:$B$115,2,0),"")</f>
        <v/>
      </c>
      <c r="J3185" s="10" t="str">
        <f>IFNA(VLOOKUP($I3185,'Промокоды'!$E$2:$F$8,2,0),"")</f>
        <v/>
      </c>
      <c r="K3185" s="10" t="str">
        <f>IFNA(VLOOKUP($H3185,'Промокоды'!$A$2:$C$115,3,0),"")</f>
        <v/>
      </c>
      <c r="L3185" s="13">
        <f t="shared" si="2"/>
        <v>0</v>
      </c>
      <c r="M3185" s="14">
        <v>4500.0</v>
      </c>
      <c r="N3185" s="14">
        <f t="shared" si="3"/>
        <v>4500</v>
      </c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  <c r="Z3185" s="9"/>
      <c r="AA3185" s="9"/>
      <c r="AB3185" s="9"/>
      <c r="AC3185" s="9"/>
    </row>
    <row r="3186" ht="15.75" customHeight="1">
      <c r="A3186" s="10">
        <v>3185.0</v>
      </c>
      <c r="B3186" s="10" t="s">
        <v>15</v>
      </c>
      <c r="C3186" s="10" t="str">
        <f>VLOOKUP($E3186,'Определяем вид'!$A$2:$B$16,2,0)</f>
        <v>Услуга</v>
      </c>
      <c r="D3186" s="10" t="s">
        <v>19</v>
      </c>
      <c r="E3186" s="10" t="s">
        <v>21</v>
      </c>
      <c r="F3186" s="11">
        <v>45767.0</v>
      </c>
      <c r="G3186" s="12">
        <f t="shared" si="1"/>
        <v>4</v>
      </c>
      <c r="H3186" s="10"/>
      <c r="I3186" s="10" t="str">
        <f>IFNA(VLOOKUP($H3186,'Промокоды'!$A$2:$B$115,2,0),"")</f>
        <v/>
      </c>
      <c r="J3186" s="10" t="str">
        <f>IFNA(VLOOKUP($I3186,'Промокоды'!$E$2:$F$8,2,0),"")</f>
        <v/>
      </c>
      <c r="K3186" s="10" t="str">
        <f>IFNA(VLOOKUP($H3186,'Промокоды'!$A$2:$C$115,3,0),"")</f>
        <v/>
      </c>
      <c r="L3186" s="13">
        <f t="shared" si="2"/>
        <v>0</v>
      </c>
      <c r="M3186" s="14">
        <v>5500.0</v>
      </c>
      <c r="N3186" s="14">
        <f t="shared" si="3"/>
        <v>5500</v>
      </c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  <c r="Z3186" s="9"/>
      <c r="AA3186" s="9"/>
      <c r="AB3186" s="9"/>
      <c r="AC3186" s="9"/>
    </row>
    <row r="3187" ht="15.75" customHeight="1">
      <c r="A3187" s="10">
        <v>3186.0</v>
      </c>
      <c r="B3187" s="10" t="s">
        <v>15</v>
      </c>
      <c r="C3187" s="10" t="str">
        <f>VLOOKUP($E3187,'Определяем вид'!$A$2:$B$16,2,0)</f>
        <v>Услуга</v>
      </c>
      <c r="D3187" s="10" t="s">
        <v>19</v>
      </c>
      <c r="E3187" s="10" t="s">
        <v>18</v>
      </c>
      <c r="F3187" s="11">
        <v>45767.0</v>
      </c>
      <c r="G3187" s="12">
        <f t="shared" si="1"/>
        <v>4</v>
      </c>
      <c r="H3187" s="10"/>
      <c r="I3187" s="10" t="str">
        <f>IFNA(VLOOKUP($H3187,'Промокоды'!$A$2:$B$115,2,0),"")</f>
        <v/>
      </c>
      <c r="J3187" s="10" t="str">
        <f>IFNA(VLOOKUP($I3187,'Промокоды'!$E$2:$F$8,2,0),"")</f>
        <v/>
      </c>
      <c r="K3187" s="10" t="str">
        <f>IFNA(VLOOKUP($H3187,'Промокоды'!$A$2:$C$115,3,0),"")</f>
        <v/>
      </c>
      <c r="L3187" s="13">
        <f t="shared" si="2"/>
        <v>0</v>
      </c>
      <c r="M3187" s="14">
        <v>3500.0</v>
      </c>
      <c r="N3187" s="14">
        <f t="shared" si="3"/>
        <v>3500</v>
      </c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  <c r="Z3187" s="9"/>
      <c r="AA3187" s="9"/>
      <c r="AB3187" s="9"/>
      <c r="AC3187" s="9"/>
    </row>
    <row r="3188" ht="15.75" customHeight="1">
      <c r="A3188" s="10">
        <v>3187.0</v>
      </c>
      <c r="B3188" s="10" t="s">
        <v>15</v>
      </c>
      <c r="C3188" s="10" t="str">
        <f>VLOOKUP($E3188,'Определяем вид'!$A$2:$B$16,2,0)</f>
        <v>Товар</v>
      </c>
      <c r="D3188" s="10" t="s">
        <v>16</v>
      </c>
      <c r="E3188" s="10" t="s">
        <v>28</v>
      </c>
      <c r="F3188" s="11">
        <v>45767.0</v>
      </c>
      <c r="G3188" s="12">
        <f t="shared" si="1"/>
        <v>4</v>
      </c>
      <c r="H3188" s="10"/>
      <c r="I3188" s="10" t="str">
        <f>IFNA(VLOOKUP($H3188,'Промокоды'!$A$2:$B$115,2,0),"")</f>
        <v/>
      </c>
      <c r="J3188" s="10" t="str">
        <f>IFNA(VLOOKUP($I3188,'Промокоды'!$E$2:$F$8,2,0),"")</f>
        <v/>
      </c>
      <c r="K3188" s="10" t="str">
        <f>IFNA(VLOOKUP($H3188,'Промокоды'!$A$2:$C$115,3,0),"")</f>
        <v/>
      </c>
      <c r="L3188" s="13">
        <f t="shared" si="2"/>
        <v>0</v>
      </c>
      <c r="M3188" s="14">
        <v>300.0</v>
      </c>
      <c r="N3188" s="14">
        <f t="shared" si="3"/>
        <v>300</v>
      </c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  <c r="Z3188" s="9"/>
      <c r="AA3188" s="9"/>
      <c r="AB3188" s="9"/>
      <c r="AC3188" s="9"/>
    </row>
    <row r="3189" ht="15.75" customHeight="1">
      <c r="A3189" s="10">
        <v>3188.0</v>
      </c>
      <c r="B3189" s="10" t="s">
        <v>15</v>
      </c>
      <c r="C3189" s="10" t="str">
        <f>VLOOKUP($E3189,'Определяем вид'!$A$2:$B$16,2,0)</f>
        <v>Товар</v>
      </c>
      <c r="D3189" s="10" t="s">
        <v>16</v>
      </c>
      <c r="E3189" s="10" t="s">
        <v>23</v>
      </c>
      <c r="F3189" s="11">
        <v>45767.0</v>
      </c>
      <c r="G3189" s="12">
        <f t="shared" si="1"/>
        <v>4</v>
      </c>
      <c r="H3189" s="10" t="s">
        <v>73</v>
      </c>
      <c r="I3189" s="10">
        <f>IFNA(VLOOKUP($H3189,'Промокоды'!$A$2:$B$115,2,0),"")</f>
        <v>6</v>
      </c>
      <c r="J3189" s="10" t="str">
        <f>IFNA(VLOOKUP($I3189,'Промокоды'!$E$2:$F$8,2,0),"")</f>
        <v>Реклама в VK</v>
      </c>
      <c r="K3189" s="10">
        <f>IFNA(VLOOKUP($H3189,'Промокоды'!$A$2:$C$115,3,0),"")</f>
        <v>0.2</v>
      </c>
      <c r="L3189" s="13">
        <f t="shared" si="2"/>
        <v>200</v>
      </c>
      <c r="M3189" s="14">
        <v>1000.0</v>
      </c>
      <c r="N3189" s="14">
        <f t="shared" si="3"/>
        <v>800</v>
      </c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  <c r="Z3189" s="9"/>
      <c r="AA3189" s="9"/>
      <c r="AB3189" s="9"/>
      <c r="AC3189" s="9"/>
    </row>
    <row r="3190" ht="15.75" customHeight="1">
      <c r="A3190" s="10">
        <v>3189.0</v>
      </c>
      <c r="B3190" s="10" t="s">
        <v>15</v>
      </c>
      <c r="C3190" s="10" t="str">
        <f>VLOOKUP($E3190,'Определяем вид'!$A$2:$B$16,2,0)</f>
        <v>Товар</v>
      </c>
      <c r="D3190" s="10" t="s">
        <v>16</v>
      </c>
      <c r="E3190" s="10" t="s">
        <v>28</v>
      </c>
      <c r="F3190" s="11">
        <v>45768.0</v>
      </c>
      <c r="G3190" s="12">
        <f t="shared" si="1"/>
        <v>4</v>
      </c>
      <c r="H3190" s="10"/>
      <c r="I3190" s="10" t="str">
        <f>IFNA(VLOOKUP($H3190,'Промокоды'!$A$2:$B$115,2,0),"")</f>
        <v/>
      </c>
      <c r="J3190" s="10" t="str">
        <f>IFNA(VLOOKUP($I3190,'Промокоды'!$E$2:$F$8,2,0),"")</f>
        <v/>
      </c>
      <c r="K3190" s="10" t="str">
        <f>IFNA(VLOOKUP($H3190,'Промокоды'!$A$2:$C$115,3,0),"")</f>
        <v/>
      </c>
      <c r="L3190" s="13">
        <f t="shared" si="2"/>
        <v>0</v>
      </c>
      <c r="M3190" s="14">
        <v>300.0</v>
      </c>
      <c r="N3190" s="14">
        <f t="shared" si="3"/>
        <v>300</v>
      </c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  <c r="Z3190" s="9"/>
      <c r="AA3190" s="9"/>
      <c r="AB3190" s="9"/>
      <c r="AC3190" s="9"/>
    </row>
    <row r="3191" ht="15.75" customHeight="1">
      <c r="A3191" s="10">
        <v>3190.0</v>
      </c>
      <c r="B3191" s="10" t="s">
        <v>15</v>
      </c>
      <c r="C3191" s="10" t="str">
        <f>VLOOKUP($E3191,'Определяем вид'!$A$2:$B$16,2,0)</f>
        <v>Услуга</v>
      </c>
      <c r="D3191" s="10" t="s">
        <v>16</v>
      </c>
      <c r="E3191" s="10" t="s">
        <v>21</v>
      </c>
      <c r="F3191" s="11">
        <v>45768.0</v>
      </c>
      <c r="G3191" s="12">
        <f t="shared" si="1"/>
        <v>4</v>
      </c>
      <c r="H3191" s="10"/>
      <c r="I3191" s="10" t="str">
        <f>IFNA(VLOOKUP($H3191,'Промокоды'!$A$2:$B$115,2,0),"")</f>
        <v/>
      </c>
      <c r="J3191" s="10" t="str">
        <f>IFNA(VLOOKUP($I3191,'Промокоды'!$E$2:$F$8,2,0),"")</f>
        <v/>
      </c>
      <c r="K3191" s="10" t="str">
        <f>IFNA(VLOOKUP($H3191,'Промокоды'!$A$2:$C$115,3,0),"")</f>
        <v/>
      </c>
      <c r="L3191" s="13">
        <f t="shared" si="2"/>
        <v>0</v>
      </c>
      <c r="M3191" s="14">
        <v>5500.0</v>
      </c>
      <c r="N3191" s="14">
        <f t="shared" si="3"/>
        <v>5500</v>
      </c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  <c r="Z3191" s="9"/>
      <c r="AA3191" s="9"/>
      <c r="AB3191" s="9"/>
      <c r="AC3191" s="9"/>
    </row>
    <row r="3192" ht="15.75" customHeight="1">
      <c r="A3192" s="10">
        <v>3191.0</v>
      </c>
      <c r="B3192" s="10" t="s">
        <v>15</v>
      </c>
      <c r="C3192" s="10" t="str">
        <f>VLOOKUP($E3192,'Определяем вид'!$A$2:$B$16,2,0)</f>
        <v>Товар</v>
      </c>
      <c r="D3192" s="10" t="s">
        <v>16</v>
      </c>
      <c r="E3192" s="10" t="s">
        <v>20</v>
      </c>
      <c r="F3192" s="11">
        <v>45768.0</v>
      </c>
      <c r="G3192" s="12">
        <f t="shared" si="1"/>
        <v>4</v>
      </c>
      <c r="H3192" s="10"/>
      <c r="I3192" s="10" t="str">
        <f>IFNA(VLOOKUP($H3192,'Промокоды'!$A$2:$B$115,2,0),"")</f>
        <v/>
      </c>
      <c r="J3192" s="10" t="str">
        <f>IFNA(VLOOKUP($I3192,'Промокоды'!$E$2:$F$8,2,0),"")</f>
        <v/>
      </c>
      <c r="K3192" s="10" t="str">
        <f>IFNA(VLOOKUP($H3192,'Промокоды'!$A$2:$C$115,3,0),"")</f>
        <v/>
      </c>
      <c r="L3192" s="13">
        <f t="shared" si="2"/>
        <v>0</v>
      </c>
      <c r="M3192" s="14">
        <v>500.0</v>
      </c>
      <c r="N3192" s="14">
        <f t="shared" si="3"/>
        <v>500</v>
      </c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  <c r="Z3192" s="9"/>
      <c r="AA3192" s="9"/>
      <c r="AB3192" s="9"/>
      <c r="AC3192" s="9"/>
    </row>
    <row r="3193" ht="15.75" customHeight="1">
      <c r="A3193" s="10">
        <v>3192.0</v>
      </c>
      <c r="B3193" s="10" t="s">
        <v>25</v>
      </c>
      <c r="C3193" s="10" t="str">
        <f>VLOOKUP($E3193,'Определяем вид'!$A$2:$B$16,2,0)</f>
        <v>Товар</v>
      </c>
      <c r="D3193" s="10" t="s">
        <v>16</v>
      </c>
      <c r="E3193" s="10" t="s">
        <v>33</v>
      </c>
      <c r="F3193" s="11">
        <v>45768.0</v>
      </c>
      <c r="G3193" s="12">
        <f t="shared" si="1"/>
        <v>4</v>
      </c>
      <c r="H3193" s="10"/>
      <c r="I3193" s="10" t="str">
        <f>IFNA(VLOOKUP($H3193,'Промокоды'!$A$2:$B$115,2,0),"")</f>
        <v/>
      </c>
      <c r="J3193" s="10" t="str">
        <f>IFNA(VLOOKUP($I3193,'Промокоды'!$E$2:$F$8,2,0),"")</f>
        <v/>
      </c>
      <c r="K3193" s="10" t="str">
        <f>IFNA(VLOOKUP($H3193,'Промокоды'!$A$2:$C$115,3,0),"")</f>
        <v/>
      </c>
      <c r="L3193" s="13">
        <f t="shared" si="2"/>
        <v>0</v>
      </c>
      <c r="M3193" s="14">
        <v>1000.0</v>
      </c>
      <c r="N3193" s="14">
        <f t="shared" si="3"/>
        <v>1000</v>
      </c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  <c r="Z3193" s="9"/>
      <c r="AA3193" s="9"/>
      <c r="AB3193" s="9"/>
      <c r="AC3193" s="9"/>
    </row>
    <row r="3194" ht="15.75" customHeight="1">
      <c r="A3194" s="10">
        <v>3193.0</v>
      </c>
      <c r="B3194" s="10" t="s">
        <v>15</v>
      </c>
      <c r="C3194" s="10" t="str">
        <f>VLOOKUP($E3194,'Определяем вид'!$A$2:$B$16,2,0)</f>
        <v>Товар</v>
      </c>
      <c r="D3194" s="10" t="s">
        <v>16</v>
      </c>
      <c r="E3194" s="10" t="s">
        <v>20</v>
      </c>
      <c r="F3194" s="11">
        <v>45768.0</v>
      </c>
      <c r="G3194" s="12">
        <f t="shared" si="1"/>
        <v>4</v>
      </c>
      <c r="H3194" s="10"/>
      <c r="I3194" s="10" t="str">
        <f>IFNA(VLOOKUP($H3194,'Промокоды'!$A$2:$B$115,2,0),"")</f>
        <v/>
      </c>
      <c r="J3194" s="10" t="str">
        <f>IFNA(VLOOKUP($I3194,'Промокоды'!$E$2:$F$8,2,0),"")</f>
        <v/>
      </c>
      <c r="K3194" s="10" t="str">
        <f>IFNA(VLOOKUP($H3194,'Промокоды'!$A$2:$C$115,3,0),"")</f>
        <v/>
      </c>
      <c r="L3194" s="13">
        <f t="shared" si="2"/>
        <v>0</v>
      </c>
      <c r="M3194" s="14">
        <v>500.0</v>
      </c>
      <c r="N3194" s="14">
        <f t="shared" si="3"/>
        <v>500</v>
      </c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  <c r="Z3194" s="9"/>
      <c r="AA3194" s="9"/>
      <c r="AB3194" s="9"/>
      <c r="AC3194" s="9"/>
    </row>
    <row r="3195" ht="15.75" customHeight="1">
      <c r="A3195" s="10">
        <v>3194.0</v>
      </c>
      <c r="B3195" s="10" t="s">
        <v>15</v>
      </c>
      <c r="C3195" s="10" t="str">
        <f>VLOOKUP($E3195,'Определяем вид'!$A$2:$B$16,2,0)</f>
        <v>Услуга</v>
      </c>
      <c r="D3195" s="10" t="s">
        <v>16</v>
      </c>
      <c r="E3195" s="10" t="s">
        <v>18</v>
      </c>
      <c r="F3195" s="11">
        <v>45768.0</v>
      </c>
      <c r="G3195" s="12">
        <f t="shared" si="1"/>
        <v>4</v>
      </c>
      <c r="H3195" s="10"/>
      <c r="I3195" s="10" t="str">
        <f>IFNA(VLOOKUP($H3195,'Промокоды'!$A$2:$B$115,2,0),"")</f>
        <v/>
      </c>
      <c r="J3195" s="10" t="str">
        <f>IFNA(VLOOKUP($I3195,'Промокоды'!$E$2:$F$8,2,0),"")</f>
        <v/>
      </c>
      <c r="K3195" s="10" t="str">
        <f>IFNA(VLOOKUP($H3195,'Промокоды'!$A$2:$C$115,3,0),"")</f>
        <v/>
      </c>
      <c r="L3195" s="13">
        <f t="shared" si="2"/>
        <v>0</v>
      </c>
      <c r="M3195" s="14">
        <v>3500.0</v>
      </c>
      <c r="N3195" s="14">
        <f t="shared" si="3"/>
        <v>3500</v>
      </c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  <c r="Z3195" s="9"/>
      <c r="AA3195" s="9"/>
      <c r="AB3195" s="9"/>
      <c r="AC3195" s="9"/>
    </row>
    <row r="3196" ht="15.75" customHeight="1">
      <c r="A3196" s="10">
        <v>3195.0</v>
      </c>
      <c r="B3196" s="10" t="s">
        <v>25</v>
      </c>
      <c r="C3196" s="10" t="str">
        <f>VLOOKUP($E3196,'Определяем вид'!$A$2:$B$16,2,0)</f>
        <v>Товар</v>
      </c>
      <c r="D3196" s="10" t="s">
        <v>16</v>
      </c>
      <c r="E3196" s="10" t="s">
        <v>33</v>
      </c>
      <c r="F3196" s="11">
        <v>45768.0</v>
      </c>
      <c r="G3196" s="12">
        <f t="shared" si="1"/>
        <v>4</v>
      </c>
      <c r="H3196" s="10"/>
      <c r="I3196" s="10" t="str">
        <f>IFNA(VLOOKUP($H3196,'Промокоды'!$A$2:$B$115,2,0),"")</f>
        <v/>
      </c>
      <c r="J3196" s="10" t="str">
        <f>IFNA(VLOOKUP($I3196,'Промокоды'!$E$2:$F$8,2,0),"")</f>
        <v/>
      </c>
      <c r="K3196" s="10" t="str">
        <f>IFNA(VLOOKUP($H3196,'Промокоды'!$A$2:$C$115,3,0),"")</f>
        <v/>
      </c>
      <c r="L3196" s="13">
        <f t="shared" si="2"/>
        <v>0</v>
      </c>
      <c r="M3196" s="14">
        <v>1000.0</v>
      </c>
      <c r="N3196" s="14">
        <f t="shared" si="3"/>
        <v>1000</v>
      </c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  <c r="Z3196" s="9"/>
      <c r="AA3196" s="9"/>
      <c r="AB3196" s="9"/>
      <c r="AC3196" s="9"/>
    </row>
    <row r="3197" ht="15.75" customHeight="1">
      <c r="A3197" s="10">
        <v>3196.0</v>
      </c>
      <c r="B3197" s="10" t="s">
        <v>15</v>
      </c>
      <c r="C3197" s="10" t="str">
        <f>VLOOKUP($E3197,'Определяем вид'!$A$2:$B$16,2,0)</f>
        <v>Услуга</v>
      </c>
      <c r="D3197" s="10" t="s">
        <v>16</v>
      </c>
      <c r="E3197" s="10" t="s">
        <v>21</v>
      </c>
      <c r="F3197" s="11">
        <v>45768.0</v>
      </c>
      <c r="G3197" s="12">
        <f t="shared" si="1"/>
        <v>4</v>
      </c>
      <c r="H3197" s="10"/>
      <c r="I3197" s="10" t="str">
        <f>IFNA(VLOOKUP($H3197,'Промокоды'!$A$2:$B$115,2,0),"")</f>
        <v/>
      </c>
      <c r="J3197" s="10" t="str">
        <f>IFNA(VLOOKUP($I3197,'Промокоды'!$E$2:$F$8,2,0),"")</f>
        <v/>
      </c>
      <c r="K3197" s="10" t="str">
        <f>IFNA(VLOOKUP($H3197,'Промокоды'!$A$2:$C$115,3,0),"")</f>
        <v/>
      </c>
      <c r="L3197" s="13">
        <f t="shared" si="2"/>
        <v>0</v>
      </c>
      <c r="M3197" s="14">
        <v>5500.0</v>
      </c>
      <c r="N3197" s="14">
        <f t="shared" si="3"/>
        <v>5500</v>
      </c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  <c r="Z3197" s="9"/>
      <c r="AA3197" s="9"/>
      <c r="AB3197" s="9"/>
      <c r="AC3197" s="9"/>
    </row>
    <row r="3198" ht="15.75" customHeight="1">
      <c r="A3198" s="10">
        <v>3197.0</v>
      </c>
      <c r="B3198" s="10" t="s">
        <v>15</v>
      </c>
      <c r="C3198" s="10" t="str">
        <f>VLOOKUP($E3198,'Определяем вид'!$A$2:$B$16,2,0)</f>
        <v>Услуга</v>
      </c>
      <c r="D3198" s="10" t="s">
        <v>16</v>
      </c>
      <c r="E3198" s="10" t="s">
        <v>18</v>
      </c>
      <c r="F3198" s="11">
        <v>45768.0</v>
      </c>
      <c r="G3198" s="12">
        <f t="shared" si="1"/>
        <v>4</v>
      </c>
      <c r="H3198" s="10"/>
      <c r="I3198" s="10" t="str">
        <f>IFNA(VLOOKUP($H3198,'Промокоды'!$A$2:$B$115,2,0),"")</f>
        <v/>
      </c>
      <c r="J3198" s="10" t="str">
        <f>IFNA(VLOOKUP($I3198,'Промокоды'!$E$2:$F$8,2,0),"")</f>
        <v/>
      </c>
      <c r="K3198" s="10" t="str">
        <f>IFNA(VLOOKUP($H3198,'Промокоды'!$A$2:$C$115,3,0),"")</f>
        <v/>
      </c>
      <c r="L3198" s="13">
        <f t="shared" si="2"/>
        <v>0</v>
      </c>
      <c r="M3198" s="14">
        <v>3500.0</v>
      </c>
      <c r="N3198" s="14">
        <f t="shared" si="3"/>
        <v>3500</v>
      </c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  <c r="Z3198" s="9"/>
      <c r="AA3198" s="9"/>
      <c r="AB3198" s="9"/>
      <c r="AC3198" s="9"/>
    </row>
    <row r="3199" ht="15.75" customHeight="1">
      <c r="A3199" s="10">
        <v>3198.0</v>
      </c>
      <c r="B3199" s="10" t="s">
        <v>15</v>
      </c>
      <c r="C3199" s="10" t="str">
        <f>VLOOKUP($E3199,'Определяем вид'!$A$2:$B$16,2,0)</f>
        <v>Услуга</v>
      </c>
      <c r="D3199" s="10" t="s">
        <v>16</v>
      </c>
      <c r="E3199" s="10" t="s">
        <v>17</v>
      </c>
      <c r="F3199" s="11">
        <v>45768.0</v>
      </c>
      <c r="G3199" s="12">
        <f t="shared" si="1"/>
        <v>4</v>
      </c>
      <c r="H3199" s="10"/>
      <c r="I3199" s="10" t="str">
        <f>IFNA(VLOOKUP($H3199,'Промокоды'!$A$2:$B$115,2,0),"")</f>
        <v/>
      </c>
      <c r="J3199" s="10" t="str">
        <f>IFNA(VLOOKUP($I3199,'Промокоды'!$E$2:$F$8,2,0),"")</f>
        <v/>
      </c>
      <c r="K3199" s="10" t="str">
        <f>IFNA(VLOOKUP($H3199,'Промокоды'!$A$2:$C$115,3,0),"")</f>
        <v/>
      </c>
      <c r="L3199" s="13">
        <f t="shared" si="2"/>
        <v>0</v>
      </c>
      <c r="M3199" s="14">
        <v>4500.0</v>
      </c>
      <c r="N3199" s="14">
        <f t="shared" si="3"/>
        <v>4500</v>
      </c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  <c r="Z3199" s="9"/>
      <c r="AA3199" s="9"/>
      <c r="AB3199" s="9"/>
      <c r="AC3199" s="9"/>
    </row>
    <row r="3200" ht="15.75" customHeight="1">
      <c r="A3200" s="10">
        <v>3199.0</v>
      </c>
      <c r="B3200" s="10" t="s">
        <v>25</v>
      </c>
      <c r="C3200" s="10" t="str">
        <f>VLOOKUP($E3200,'Определяем вид'!$A$2:$B$16,2,0)</f>
        <v>Товар</v>
      </c>
      <c r="D3200" s="10" t="s">
        <v>16</v>
      </c>
      <c r="E3200" s="10" t="s">
        <v>35</v>
      </c>
      <c r="F3200" s="11">
        <v>45768.0</v>
      </c>
      <c r="G3200" s="12">
        <f t="shared" si="1"/>
        <v>4</v>
      </c>
      <c r="H3200" s="10"/>
      <c r="I3200" s="10" t="str">
        <f>IFNA(VLOOKUP($H3200,'Промокоды'!$A$2:$B$115,2,0),"")</f>
        <v/>
      </c>
      <c r="J3200" s="10" t="str">
        <f>IFNA(VLOOKUP($I3200,'Промокоды'!$E$2:$F$8,2,0),"")</f>
        <v/>
      </c>
      <c r="K3200" s="10" t="str">
        <f>IFNA(VLOOKUP($H3200,'Промокоды'!$A$2:$C$115,3,0),"")</f>
        <v/>
      </c>
      <c r="L3200" s="13">
        <f t="shared" si="2"/>
        <v>0</v>
      </c>
      <c r="M3200" s="14">
        <v>500.0</v>
      </c>
      <c r="N3200" s="14">
        <f t="shared" si="3"/>
        <v>500</v>
      </c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  <c r="Z3200" s="9"/>
      <c r="AA3200" s="9"/>
      <c r="AB3200" s="9"/>
      <c r="AC3200" s="9"/>
    </row>
    <row r="3201" ht="15.75" customHeight="1">
      <c r="A3201" s="10">
        <v>3200.0</v>
      </c>
      <c r="B3201" s="10" t="s">
        <v>15</v>
      </c>
      <c r="C3201" s="10" t="str">
        <f>VLOOKUP($E3201,'Определяем вид'!$A$2:$B$16,2,0)</f>
        <v>Услуга</v>
      </c>
      <c r="D3201" s="10" t="s">
        <v>19</v>
      </c>
      <c r="E3201" s="10" t="s">
        <v>18</v>
      </c>
      <c r="F3201" s="11">
        <v>45768.0</v>
      </c>
      <c r="G3201" s="12">
        <f t="shared" si="1"/>
        <v>4</v>
      </c>
      <c r="H3201" s="10"/>
      <c r="I3201" s="10" t="str">
        <f>IFNA(VLOOKUP($H3201,'Промокоды'!$A$2:$B$115,2,0),"")</f>
        <v/>
      </c>
      <c r="J3201" s="10" t="str">
        <f>IFNA(VLOOKUP($I3201,'Промокоды'!$E$2:$F$8,2,0),"")</f>
        <v/>
      </c>
      <c r="K3201" s="10" t="str">
        <f>IFNA(VLOOKUP($H3201,'Промокоды'!$A$2:$C$115,3,0),"")</f>
        <v/>
      </c>
      <c r="L3201" s="13">
        <f t="shared" si="2"/>
        <v>0</v>
      </c>
      <c r="M3201" s="14">
        <v>3500.0</v>
      </c>
      <c r="N3201" s="14">
        <f t="shared" si="3"/>
        <v>3500</v>
      </c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  <c r="Z3201" s="9"/>
      <c r="AA3201" s="9"/>
      <c r="AB3201" s="9"/>
      <c r="AC3201" s="9"/>
    </row>
    <row r="3202" ht="15.75" customHeight="1">
      <c r="A3202" s="10">
        <v>3201.0</v>
      </c>
      <c r="B3202" s="10" t="s">
        <v>15</v>
      </c>
      <c r="C3202" s="10" t="str">
        <f>VLOOKUP($E3202,'Определяем вид'!$A$2:$B$16,2,0)</f>
        <v>Услуга</v>
      </c>
      <c r="D3202" s="10" t="s">
        <v>19</v>
      </c>
      <c r="E3202" s="10" t="s">
        <v>17</v>
      </c>
      <c r="F3202" s="11">
        <v>45768.0</v>
      </c>
      <c r="G3202" s="12">
        <f t="shared" si="1"/>
        <v>4</v>
      </c>
      <c r="H3202" s="10"/>
      <c r="I3202" s="10" t="str">
        <f>IFNA(VLOOKUP($H3202,'Промокоды'!$A$2:$B$115,2,0),"")</f>
        <v/>
      </c>
      <c r="J3202" s="10" t="str">
        <f>IFNA(VLOOKUP($I3202,'Промокоды'!$E$2:$F$8,2,0),"")</f>
        <v/>
      </c>
      <c r="K3202" s="10" t="str">
        <f>IFNA(VLOOKUP($H3202,'Промокоды'!$A$2:$C$115,3,0),"")</f>
        <v/>
      </c>
      <c r="L3202" s="13">
        <f t="shared" si="2"/>
        <v>0</v>
      </c>
      <c r="M3202" s="14">
        <v>4500.0</v>
      </c>
      <c r="N3202" s="14">
        <f t="shared" si="3"/>
        <v>4500</v>
      </c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  <c r="Z3202" s="9"/>
      <c r="AA3202" s="9"/>
      <c r="AB3202" s="9"/>
      <c r="AC3202" s="9"/>
    </row>
    <row r="3203" ht="15.75" customHeight="1">
      <c r="A3203" s="10">
        <v>3202.0</v>
      </c>
      <c r="B3203" s="10" t="s">
        <v>15</v>
      </c>
      <c r="C3203" s="10" t="str">
        <f>VLOOKUP($E3203,'Определяем вид'!$A$2:$B$16,2,0)</f>
        <v>Услуга</v>
      </c>
      <c r="D3203" s="10" t="s">
        <v>16</v>
      </c>
      <c r="E3203" s="10" t="s">
        <v>17</v>
      </c>
      <c r="F3203" s="11">
        <v>45768.0</v>
      </c>
      <c r="G3203" s="12">
        <f t="shared" si="1"/>
        <v>4</v>
      </c>
      <c r="H3203" s="10"/>
      <c r="I3203" s="10" t="str">
        <f>IFNA(VLOOKUP($H3203,'Промокоды'!$A$2:$B$115,2,0),"")</f>
        <v/>
      </c>
      <c r="J3203" s="10" t="str">
        <f>IFNA(VLOOKUP($I3203,'Промокоды'!$E$2:$F$8,2,0),"")</f>
        <v/>
      </c>
      <c r="K3203" s="10" t="str">
        <f>IFNA(VLOOKUP($H3203,'Промокоды'!$A$2:$C$115,3,0),"")</f>
        <v/>
      </c>
      <c r="L3203" s="13">
        <f t="shared" si="2"/>
        <v>0</v>
      </c>
      <c r="M3203" s="14">
        <v>4500.0</v>
      </c>
      <c r="N3203" s="14">
        <f t="shared" si="3"/>
        <v>4500</v>
      </c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  <c r="Z3203" s="9"/>
      <c r="AA3203" s="9"/>
      <c r="AB3203" s="9"/>
      <c r="AC3203" s="9"/>
    </row>
    <row r="3204" ht="15.75" customHeight="1">
      <c r="A3204" s="10">
        <v>3203.0</v>
      </c>
      <c r="B3204" s="10" t="s">
        <v>15</v>
      </c>
      <c r="C3204" s="10" t="str">
        <f>VLOOKUP($E3204,'Определяем вид'!$A$2:$B$16,2,0)</f>
        <v>Товар</v>
      </c>
      <c r="D3204" s="10" t="s">
        <v>16</v>
      </c>
      <c r="E3204" s="10" t="s">
        <v>28</v>
      </c>
      <c r="F3204" s="11">
        <v>45768.0</v>
      </c>
      <c r="G3204" s="12">
        <f t="shared" si="1"/>
        <v>4</v>
      </c>
      <c r="H3204" s="10"/>
      <c r="I3204" s="10" t="str">
        <f>IFNA(VLOOKUP($H3204,'Промокоды'!$A$2:$B$115,2,0),"")</f>
        <v/>
      </c>
      <c r="J3204" s="10" t="str">
        <f>IFNA(VLOOKUP($I3204,'Промокоды'!$E$2:$F$8,2,0),"")</f>
        <v/>
      </c>
      <c r="K3204" s="10" t="str">
        <f>IFNA(VLOOKUP($H3204,'Промокоды'!$A$2:$C$115,3,0),"")</f>
        <v/>
      </c>
      <c r="L3204" s="13">
        <f t="shared" si="2"/>
        <v>0</v>
      </c>
      <c r="M3204" s="14">
        <v>300.0</v>
      </c>
      <c r="N3204" s="14">
        <f t="shared" si="3"/>
        <v>300</v>
      </c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  <c r="Z3204" s="9"/>
      <c r="AA3204" s="9"/>
      <c r="AB3204" s="9"/>
      <c r="AC3204" s="9"/>
    </row>
    <row r="3205" ht="15.75" customHeight="1">
      <c r="A3205" s="10">
        <v>3204.0</v>
      </c>
      <c r="B3205" s="10" t="s">
        <v>15</v>
      </c>
      <c r="C3205" s="10" t="str">
        <f>VLOOKUP($E3205,'Определяем вид'!$A$2:$B$16,2,0)</f>
        <v>Услуга</v>
      </c>
      <c r="D3205" s="10" t="s">
        <v>16</v>
      </c>
      <c r="E3205" s="10" t="s">
        <v>17</v>
      </c>
      <c r="F3205" s="11">
        <v>45768.0</v>
      </c>
      <c r="G3205" s="12">
        <f t="shared" si="1"/>
        <v>4</v>
      </c>
      <c r="H3205" s="10"/>
      <c r="I3205" s="10" t="str">
        <f>IFNA(VLOOKUP($H3205,'Промокоды'!$A$2:$B$115,2,0),"")</f>
        <v/>
      </c>
      <c r="J3205" s="10" t="str">
        <f>IFNA(VLOOKUP($I3205,'Промокоды'!$E$2:$F$8,2,0),"")</f>
        <v/>
      </c>
      <c r="K3205" s="10" t="str">
        <f>IFNA(VLOOKUP($H3205,'Промокоды'!$A$2:$C$115,3,0),"")</f>
        <v/>
      </c>
      <c r="L3205" s="13">
        <f t="shared" si="2"/>
        <v>0</v>
      </c>
      <c r="M3205" s="14">
        <v>4500.0</v>
      </c>
      <c r="N3205" s="14">
        <f t="shared" si="3"/>
        <v>4500</v>
      </c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  <c r="Z3205" s="9"/>
      <c r="AA3205" s="9"/>
      <c r="AB3205" s="9"/>
      <c r="AC3205" s="9"/>
    </row>
    <row r="3206" ht="15.75" customHeight="1">
      <c r="A3206" s="10">
        <v>3205.0</v>
      </c>
      <c r="B3206" s="10" t="s">
        <v>15</v>
      </c>
      <c r="C3206" s="10" t="str">
        <f>VLOOKUP($E3206,'Определяем вид'!$A$2:$B$16,2,0)</f>
        <v>Услуга</v>
      </c>
      <c r="D3206" s="10" t="s">
        <v>16</v>
      </c>
      <c r="E3206" s="10" t="s">
        <v>17</v>
      </c>
      <c r="F3206" s="11">
        <v>45768.0</v>
      </c>
      <c r="G3206" s="12">
        <f t="shared" si="1"/>
        <v>4</v>
      </c>
      <c r="H3206" s="10"/>
      <c r="I3206" s="10" t="str">
        <f>IFNA(VLOOKUP($H3206,'Промокоды'!$A$2:$B$115,2,0),"")</f>
        <v/>
      </c>
      <c r="J3206" s="10" t="str">
        <f>IFNA(VLOOKUP($I3206,'Промокоды'!$E$2:$F$8,2,0),"")</f>
        <v/>
      </c>
      <c r="K3206" s="10" t="str">
        <f>IFNA(VLOOKUP($H3206,'Промокоды'!$A$2:$C$115,3,0),"")</f>
        <v/>
      </c>
      <c r="L3206" s="13">
        <f t="shared" si="2"/>
        <v>0</v>
      </c>
      <c r="M3206" s="14">
        <v>4500.0</v>
      </c>
      <c r="N3206" s="14">
        <f t="shared" si="3"/>
        <v>4500</v>
      </c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  <c r="Z3206" s="9"/>
      <c r="AA3206" s="9"/>
      <c r="AB3206" s="9"/>
      <c r="AC3206" s="9"/>
    </row>
    <row r="3207" ht="15.75" customHeight="1">
      <c r="A3207" s="10">
        <v>3206.0</v>
      </c>
      <c r="B3207" s="10" t="s">
        <v>15</v>
      </c>
      <c r="C3207" s="10" t="str">
        <f>VLOOKUP($E3207,'Определяем вид'!$A$2:$B$16,2,0)</f>
        <v>Услуга</v>
      </c>
      <c r="D3207" s="10" t="s">
        <v>16</v>
      </c>
      <c r="E3207" s="10" t="s">
        <v>21</v>
      </c>
      <c r="F3207" s="11">
        <v>45768.0</v>
      </c>
      <c r="G3207" s="12">
        <f t="shared" si="1"/>
        <v>4</v>
      </c>
      <c r="H3207" s="10"/>
      <c r="I3207" s="10" t="str">
        <f>IFNA(VLOOKUP($H3207,'Промокоды'!$A$2:$B$115,2,0),"")</f>
        <v/>
      </c>
      <c r="J3207" s="10" t="str">
        <f>IFNA(VLOOKUP($I3207,'Промокоды'!$E$2:$F$8,2,0),"")</f>
        <v/>
      </c>
      <c r="K3207" s="10" t="str">
        <f>IFNA(VLOOKUP($H3207,'Промокоды'!$A$2:$C$115,3,0),"")</f>
        <v/>
      </c>
      <c r="L3207" s="13">
        <f t="shared" si="2"/>
        <v>0</v>
      </c>
      <c r="M3207" s="14">
        <v>5500.0</v>
      </c>
      <c r="N3207" s="14">
        <f t="shared" si="3"/>
        <v>5500</v>
      </c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  <c r="Z3207" s="9"/>
      <c r="AA3207" s="9"/>
      <c r="AB3207" s="9"/>
      <c r="AC3207" s="9"/>
    </row>
    <row r="3208" ht="15.75" customHeight="1">
      <c r="A3208" s="10">
        <v>3207.0</v>
      </c>
      <c r="B3208" s="10" t="s">
        <v>15</v>
      </c>
      <c r="C3208" s="10" t="str">
        <f>VLOOKUP($E3208,'Определяем вид'!$A$2:$B$16,2,0)</f>
        <v>Услуга</v>
      </c>
      <c r="D3208" s="10" t="s">
        <v>19</v>
      </c>
      <c r="E3208" s="10" t="s">
        <v>21</v>
      </c>
      <c r="F3208" s="11">
        <v>45768.0</v>
      </c>
      <c r="G3208" s="12">
        <f t="shared" si="1"/>
        <v>4</v>
      </c>
      <c r="H3208" s="10"/>
      <c r="I3208" s="10" t="str">
        <f>IFNA(VLOOKUP($H3208,'Промокоды'!$A$2:$B$115,2,0),"")</f>
        <v/>
      </c>
      <c r="J3208" s="10" t="str">
        <f>IFNA(VLOOKUP($I3208,'Промокоды'!$E$2:$F$8,2,0),"")</f>
        <v/>
      </c>
      <c r="K3208" s="10" t="str">
        <f>IFNA(VLOOKUP($H3208,'Промокоды'!$A$2:$C$115,3,0),"")</f>
        <v/>
      </c>
      <c r="L3208" s="13">
        <f t="shared" si="2"/>
        <v>0</v>
      </c>
      <c r="M3208" s="14">
        <v>5500.0</v>
      </c>
      <c r="N3208" s="14">
        <f t="shared" si="3"/>
        <v>5500</v>
      </c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  <c r="Z3208" s="9"/>
      <c r="AA3208" s="9"/>
      <c r="AB3208" s="9"/>
      <c r="AC3208" s="9"/>
    </row>
    <row r="3209" ht="15.75" customHeight="1">
      <c r="A3209" s="10">
        <v>3208.0</v>
      </c>
      <c r="B3209" s="10" t="s">
        <v>15</v>
      </c>
      <c r="C3209" s="10" t="str">
        <f>VLOOKUP($E3209,'Определяем вид'!$A$2:$B$16,2,0)</f>
        <v>Услуга</v>
      </c>
      <c r="D3209" s="10" t="s">
        <v>16</v>
      </c>
      <c r="E3209" s="10" t="s">
        <v>21</v>
      </c>
      <c r="F3209" s="11">
        <v>45768.0</v>
      </c>
      <c r="G3209" s="12">
        <f t="shared" si="1"/>
        <v>4</v>
      </c>
      <c r="H3209" s="10"/>
      <c r="I3209" s="10" t="str">
        <f>IFNA(VLOOKUP($H3209,'Промокоды'!$A$2:$B$115,2,0),"")</f>
        <v/>
      </c>
      <c r="J3209" s="10" t="str">
        <f>IFNA(VLOOKUP($I3209,'Промокоды'!$E$2:$F$8,2,0),"")</f>
        <v/>
      </c>
      <c r="K3209" s="10" t="str">
        <f>IFNA(VLOOKUP($H3209,'Промокоды'!$A$2:$C$115,3,0),"")</f>
        <v/>
      </c>
      <c r="L3209" s="13">
        <f t="shared" si="2"/>
        <v>0</v>
      </c>
      <c r="M3209" s="14">
        <v>5500.0</v>
      </c>
      <c r="N3209" s="14">
        <f t="shared" si="3"/>
        <v>5500</v>
      </c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  <c r="Z3209" s="9"/>
      <c r="AA3209" s="9"/>
      <c r="AB3209" s="9"/>
      <c r="AC3209" s="9"/>
    </row>
    <row r="3210" ht="15.75" customHeight="1">
      <c r="A3210" s="10">
        <v>3209.0</v>
      </c>
      <c r="B3210" s="10" t="s">
        <v>25</v>
      </c>
      <c r="C3210" s="10" t="str">
        <f>VLOOKUP($E3210,'Определяем вид'!$A$2:$B$16,2,0)</f>
        <v>Товар</v>
      </c>
      <c r="D3210" s="10" t="s">
        <v>19</v>
      </c>
      <c r="E3210" s="10" t="s">
        <v>30</v>
      </c>
      <c r="F3210" s="11">
        <v>45768.0</v>
      </c>
      <c r="G3210" s="12">
        <f t="shared" si="1"/>
        <v>4</v>
      </c>
      <c r="H3210" s="10"/>
      <c r="I3210" s="10" t="str">
        <f>IFNA(VLOOKUP($H3210,'Промокоды'!$A$2:$B$115,2,0),"")</f>
        <v/>
      </c>
      <c r="J3210" s="10" t="str">
        <f>IFNA(VLOOKUP($I3210,'Промокоды'!$E$2:$F$8,2,0),"")</f>
        <v/>
      </c>
      <c r="K3210" s="10" t="str">
        <f>IFNA(VLOOKUP($H3210,'Промокоды'!$A$2:$C$115,3,0),"")</f>
        <v/>
      </c>
      <c r="L3210" s="13">
        <f t="shared" si="2"/>
        <v>0</v>
      </c>
      <c r="M3210" s="14">
        <v>300.0</v>
      </c>
      <c r="N3210" s="14">
        <f t="shared" si="3"/>
        <v>300</v>
      </c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  <c r="Z3210" s="9"/>
      <c r="AA3210" s="9"/>
      <c r="AB3210" s="9"/>
      <c r="AC3210" s="9"/>
    </row>
    <row r="3211" ht="15.75" customHeight="1">
      <c r="A3211" s="10">
        <v>3210.0</v>
      </c>
      <c r="B3211" s="10" t="s">
        <v>15</v>
      </c>
      <c r="C3211" s="10" t="str">
        <f>VLOOKUP($E3211,'Определяем вид'!$A$2:$B$16,2,0)</f>
        <v>Услуга</v>
      </c>
      <c r="D3211" s="10" t="s">
        <v>16</v>
      </c>
      <c r="E3211" s="10" t="s">
        <v>17</v>
      </c>
      <c r="F3211" s="11">
        <v>45768.0</v>
      </c>
      <c r="G3211" s="12">
        <f t="shared" si="1"/>
        <v>4</v>
      </c>
      <c r="H3211" s="10" t="s">
        <v>74</v>
      </c>
      <c r="I3211" s="10">
        <f>IFNA(VLOOKUP($H3211,'Промокоды'!$A$2:$B$115,2,0),"")</f>
        <v>4</v>
      </c>
      <c r="J3211" s="10" t="str">
        <f>IFNA(VLOOKUP($I3211,'Промокоды'!$E$2:$F$8,2,0),"")</f>
        <v>Посты в Telegram</v>
      </c>
      <c r="K3211" s="10">
        <f>IFNA(VLOOKUP($H3211,'Промокоды'!$A$2:$C$115,3,0),"")</f>
        <v>0.5</v>
      </c>
      <c r="L3211" s="13">
        <f t="shared" si="2"/>
        <v>2250</v>
      </c>
      <c r="M3211" s="14">
        <v>4500.0</v>
      </c>
      <c r="N3211" s="14">
        <f t="shared" si="3"/>
        <v>2250</v>
      </c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  <c r="Z3211" s="9"/>
      <c r="AA3211" s="9"/>
      <c r="AB3211" s="9"/>
      <c r="AC3211" s="9"/>
    </row>
    <row r="3212" ht="15.75" customHeight="1">
      <c r="A3212" s="10">
        <v>3211.0</v>
      </c>
      <c r="B3212" s="10" t="s">
        <v>15</v>
      </c>
      <c r="C3212" s="10" t="str">
        <f>VLOOKUP($E3212,'Определяем вид'!$A$2:$B$16,2,0)</f>
        <v>Услуга</v>
      </c>
      <c r="D3212" s="10" t="s">
        <v>16</v>
      </c>
      <c r="E3212" s="10" t="s">
        <v>17</v>
      </c>
      <c r="F3212" s="11">
        <v>45768.0</v>
      </c>
      <c r="G3212" s="12">
        <f t="shared" si="1"/>
        <v>4</v>
      </c>
      <c r="H3212" s="10"/>
      <c r="I3212" s="10" t="str">
        <f>IFNA(VLOOKUP($H3212,'Промокоды'!$A$2:$B$115,2,0),"")</f>
        <v/>
      </c>
      <c r="J3212" s="10" t="str">
        <f>IFNA(VLOOKUP($I3212,'Промокоды'!$E$2:$F$8,2,0),"")</f>
        <v/>
      </c>
      <c r="K3212" s="10" t="str">
        <f>IFNA(VLOOKUP($H3212,'Промокоды'!$A$2:$C$115,3,0),"")</f>
        <v/>
      </c>
      <c r="L3212" s="13">
        <f t="shared" si="2"/>
        <v>0</v>
      </c>
      <c r="M3212" s="14">
        <v>4500.0</v>
      </c>
      <c r="N3212" s="14">
        <f t="shared" si="3"/>
        <v>4500</v>
      </c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  <c r="Z3212" s="9"/>
      <c r="AA3212" s="9"/>
      <c r="AB3212" s="9"/>
      <c r="AC3212" s="9"/>
    </row>
    <row r="3213" ht="15.75" customHeight="1">
      <c r="A3213" s="10">
        <v>3212.0</v>
      </c>
      <c r="B3213" s="10" t="s">
        <v>15</v>
      </c>
      <c r="C3213" s="10" t="str">
        <f>VLOOKUP($E3213,'Определяем вид'!$A$2:$B$16,2,0)</f>
        <v>Услуга</v>
      </c>
      <c r="D3213" s="10" t="s">
        <v>16</v>
      </c>
      <c r="E3213" s="10" t="s">
        <v>17</v>
      </c>
      <c r="F3213" s="11">
        <v>45768.0</v>
      </c>
      <c r="G3213" s="12">
        <f t="shared" si="1"/>
        <v>4</v>
      </c>
      <c r="H3213" s="10"/>
      <c r="I3213" s="10" t="str">
        <f>IFNA(VLOOKUP($H3213,'Промокоды'!$A$2:$B$115,2,0),"")</f>
        <v/>
      </c>
      <c r="J3213" s="10" t="str">
        <f>IFNA(VLOOKUP($I3213,'Промокоды'!$E$2:$F$8,2,0),"")</f>
        <v/>
      </c>
      <c r="K3213" s="10" t="str">
        <f>IFNA(VLOOKUP($H3213,'Промокоды'!$A$2:$C$115,3,0),"")</f>
        <v/>
      </c>
      <c r="L3213" s="13">
        <f t="shared" si="2"/>
        <v>0</v>
      </c>
      <c r="M3213" s="14">
        <v>4500.0</v>
      </c>
      <c r="N3213" s="14">
        <f t="shared" si="3"/>
        <v>4500</v>
      </c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  <c r="Z3213" s="9"/>
      <c r="AA3213" s="9"/>
      <c r="AB3213" s="9"/>
      <c r="AC3213" s="9"/>
    </row>
    <row r="3214" ht="15.75" customHeight="1">
      <c r="A3214" s="10">
        <v>3213.0</v>
      </c>
      <c r="B3214" s="10" t="s">
        <v>15</v>
      </c>
      <c r="C3214" s="10" t="str">
        <f>VLOOKUP($E3214,'Определяем вид'!$A$2:$B$16,2,0)</f>
        <v>Услуга</v>
      </c>
      <c r="D3214" s="10" t="s">
        <v>16</v>
      </c>
      <c r="E3214" s="10" t="s">
        <v>18</v>
      </c>
      <c r="F3214" s="11">
        <v>45768.0</v>
      </c>
      <c r="G3214" s="12">
        <f t="shared" si="1"/>
        <v>4</v>
      </c>
      <c r="H3214" s="10"/>
      <c r="I3214" s="10" t="str">
        <f>IFNA(VLOOKUP($H3214,'Промокоды'!$A$2:$B$115,2,0),"")</f>
        <v/>
      </c>
      <c r="J3214" s="10" t="str">
        <f>IFNA(VLOOKUP($I3214,'Промокоды'!$E$2:$F$8,2,0),"")</f>
        <v/>
      </c>
      <c r="K3214" s="10" t="str">
        <f>IFNA(VLOOKUP($H3214,'Промокоды'!$A$2:$C$115,3,0),"")</f>
        <v/>
      </c>
      <c r="L3214" s="13">
        <f t="shared" si="2"/>
        <v>0</v>
      </c>
      <c r="M3214" s="14">
        <v>3500.0</v>
      </c>
      <c r="N3214" s="14">
        <f t="shared" si="3"/>
        <v>3500</v>
      </c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  <c r="Z3214" s="9"/>
      <c r="AA3214" s="9"/>
      <c r="AB3214" s="9"/>
      <c r="AC3214" s="9"/>
    </row>
    <row r="3215" ht="15.75" customHeight="1">
      <c r="A3215" s="10">
        <v>3214.0</v>
      </c>
      <c r="B3215" s="10" t="s">
        <v>15</v>
      </c>
      <c r="C3215" s="10" t="str">
        <f>VLOOKUP($E3215,'Определяем вид'!$A$2:$B$16,2,0)</f>
        <v>Услуга</v>
      </c>
      <c r="D3215" s="10" t="s">
        <v>19</v>
      </c>
      <c r="E3215" s="10" t="s">
        <v>21</v>
      </c>
      <c r="F3215" s="11">
        <v>45768.0</v>
      </c>
      <c r="G3215" s="12">
        <f t="shared" si="1"/>
        <v>4</v>
      </c>
      <c r="H3215" s="10"/>
      <c r="I3215" s="10" t="str">
        <f>IFNA(VLOOKUP($H3215,'Промокоды'!$A$2:$B$115,2,0),"")</f>
        <v/>
      </c>
      <c r="J3215" s="10" t="str">
        <f>IFNA(VLOOKUP($I3215,'Промокоды'!$E$2:$F$8,2,0),"")</f>
        <v/>
      </c>
      <c r="K3215" s="10" t="str">
        <f>IFNA(VLOOKUP($H3215,'Промокоды'!$A$2:$C$115,3,0),"")</f>
        <v/>
      </c>
      <c r="L3215" s="13">
        <f t="shared" si="2"/>
        <v>0</v>
      </c>
      <c r="M3215" s="14">
        <v>5500.0</v>
      </c>
      <c r="N3215" s="14">
        <f t="shared" si="3"/>
        <v>5500</v>
      </c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  <c r="Z3215" s="9"/>
      <c r="AA3215" s="9"/>
      <c r="AB3215" s="9"/>
      <c r="AC3215" s="9"/>
    </row>
    <row r="3216" ht="15.75" customHeight="1">
      <c r="A3216" s="10">
        <v>3215.0</v>
      </c>
      <c r="B3216" s="10" t="s">
        <v>15</v>
      </c>
      <c r="C3216" s="10" t="str">
        <f>VLOOKUP($E3216,'Определяем вид'!$A$2:$B$16,2,0)</f>
        <v>Услуга</v>
      </c>
      <c r="D3216" s="10" t="s">
        <v>19</v>
      </c>
      <c r="E3216" s="10" t="s">
        <v>21</v>
      </c>
      <c r="F3216" s="11">
        <v>45769.0</v>
      </c>
      <c r="G3216" s="12">
        <f t="shared" si="1"/>
        <v>4</v>
      </c>
      <c r="H3216" s="10"/>
      <c r="I3216" s="10" t="str">
        <f>IFNA(VLOOKUP($H3216,'Промокоды'!$A$2:$B$115,2,0),"")</f>
        <v/>
      </c>
      <c r="J3216" s="10" t="str">
        <f>IFNA(VLOOKUP($I3216,'Промокоды'!$E$2:$F$8,2,0),"")</f>
        <v/>
      </c>
      <c r="K3216" s="10" t="str">
        <f>IFNA(VLOOKUP($H3216,'Промокоды'!$A$2:$C$115,3,0),"")</f>
        <v/>
      </c>
      <c r="L3216" s="13">
        <f t="shared" si="2"/>
        <v>0</v>
      </c>
      <c r="M3216" s="14">
        <v>5500.0</v>
      </c>
      <c r="N3216" s="14">
        <f t="shared" si="3"/>
        <v>5500</v>
      </c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  <c r="Z3216" s="9"/>
      <c r="AA3216" s="9"/>
      <c r="AB3216" s="9"/>
      <c r="AC3216" s="9"/>
    </row>
    <row r="3217" ht="15.75" customHeight="1">
      <c r="A3217" s="10">
        <v>3216.0</v>
      </c>
      <c r="B3217" s="10" t="s">
        <v>15</v>
      </c>
      <c r="C3217" s="10" t="str">
        <f>VLOOKUP($E3217,'Определяем вид'!$A$2:$B$16,2,0)</f>
        <v>Услуга</v>
      </c>
      <c r="D3217" s="10" t="s">
        <v>16</v>
      </c>
      <c r="E3217" s="10" t="s">
        <v>18</v>
      </c>
      <c r="F3217" s="11">
        <v>45769.0</v>
      </c>
      <c r="G3217" s="12">
        <f t="shared" si="1"/>
        <v>4</v>
      </c>
      <c r="H3217" s="10"/>
      <c r="I3217" s="10" t="str">
        <f>IFNA(VLOOKUP($H3217,'Промокоды'!$A$2:$B$115,2,0),"")</f>
        <v/>
      </c>
      <c r="J3217" s="10" t="str">
        <f>IFNA(VLOOKUP($I3217,'Промокоды'!$E$2:$F$8,2,0),"")</f>
        <v/>
      </c>
      <c r="K3217" s="10" t="str">
        <f>IFNA(VLOOKUP($H3217,'Промокоды'!$A$2:$C$115,3,0),"")</f>
        <v/>
      </c>
      <c r="L3217" s="13">
        <f t="shared" si="2"/>
        <v>0</v>
      </c>
      <c r="M3217" s="14">
        <v>3500.0</v>
      </c>
      <c r="N3217" s="14">
        <f t="shared" si="3"/>
        <v>3500</v>
      </c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  <c r="Z3217" s="9"/>
      <c r="AA3217" s="9"/>
      <c r="AB3217" s="9"/>
      <c r="AC3217" s="9"/>
    </row>
    <row r="3218" ht="15.75" customHeight="1">
      <c r="A3218" s="10">
        <v>3217.0</v>
      </c>
      <c r="B3218" s="10" t="s">
        <v>15</v>
      </c>
      <c r="C3218" s="10" t="str">
        <f>VLOOKUP($E3218,'Определяем вид'!$A$2:$B$16,2,0)</f>
        <v>Услуга</v>
      </c>
      <c r="D3218" s="10" t="s">
        <v>16</v>
      </c>
      <c r="E3218" s="10" t="s">
        <v>18</v>
      </c>
      <c r="F3218" s="11">
        <v>45769.0</v>
      </c>
      <c r="G3218" s="12">
        <f t="shared" si="1"/>
        <v>4</v>
      </c>
      <c r="H3218" s="10"/>
      <c r="I3218" s="10" t="str">
        <f>IFNA(VLOOKUP($H3218,'Промокоды'!$A$2:$B$115,2,0),"")</f>
        <v/>
      </c>
      <c r="J3218" s="10" t="str">
        <f>IFNA(VLOOKUP($I3218,'Промокоды'!$E$2:$F$8,2,0),"")</f>
        <v/>
      </c>
      <c r="K3218" s="10" t="str">
        <f>IFNA(VLOOKUP($H3218,'Промокоды'!$A$2:$C$115,3,0),"")</f>
        <v/>
      </c>
      <c r="L3218" s="13">
        <f t="shared" si="2"/>
        <v>0</v>
      </c>
      <c r="M3218" s="14">
        <v>3500.0</v>
      </c>
      <c r="N3218" s="14">
        <f t="shared" si="3"/>
        <v>3500</v>
      </c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  <c r="Z3218" s="9"/>
      <c r="AA3218" s="9"/>
      <c r="AB3218" s="9"/>
      <c r="AC3218" s="9"/>
    </row>
    <row r="3219" ht="15.75" customHeight="1">
      <c r="A3219" s="10">
        <v>3218.0</v>
      </c>
      <c r="B3219" s="10" t="s">
        <v>15</v>
      </c>
      <c r="C3219" s="10" t="str">
        <f>VLOOKUP($E3219,'Определяем вид'!$A$2:$B$16,2,0)</f>
        <v>Услуга</v>
      </c>
      <c r="D3219" s="10" t="s">
        <v>16</v>
      </c>
      <c r="E3219" s="10" t="s">
        <v>18</v>
      </c>
      <c r="F3219" s="11">
        <v>45769.0</v>
      </c>
      <c r="G3219" s="12">
        <f t="shared" si="1"/>
        <v>4</v>
      </c>
      <c r="H3219" s="10"/>
      <c r="I3219" s="10" t="str">
        <f>IFNA(VLOOKUP($H3219,'Промокоды'!$A$2:$B$115,2,0),"")</f>
        <v/>
      </c>
      <c r="J3219" s="10" t="str">
        <f>IFNA(VLOOKUP($I3219,'Промокоды'!$E$2:$F$8,2,0),"")</f>
        <v/>
      </c>
      <c r="K3219" s="10" t="str">
        <f>IFNA(VLOOKUP($H3219,'Промокоды'!$A$2:$C$115,3,0),"")</f>
        <v/>
      </c>
      <c r="L3219" s="13">
        <f t="shared" si="2"/>
        <v>0</v>
      </c>
      <c r="M3219" s="14">
        <v>3500.0</v>
      </c>
      <c r="N3219" s="14">
        <f t="shared" si="3"/>
        <v>3500</v>
      </c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  <c r="Z3219" s="9"/>
      <c r="AA3219" s="9"/>
      <c r="AB3219" s="9"/>
      <c r="AC3219" s="9"/>
    </row>
    <row r="3220" ht="15.75" customHeight="1">
      <c r="A3220" s="10">
        <v>3219.0</v>
      </c>
      <c r="B3220" s="10" t="s">
        <v>15</v>
      </c>
      <c r="C3220" s="10" t="str">
        <f>VLOOKUP($E3220,'Определяем вид'!$A$2:$B$16,2,0)</f>
        <v>Услуга</v>
      </c>
      <c r="D3220" s="10" t="s">
        <v>16</v>
      </c>
      <c r="E3220" s="10" t="s">
        <v>17</v>
      </c>
      <c r="F3220" s="11">
        <v>45769.0</v>
      </c>
      <c r="G3220" s="12">
        <f t="shared" si="1"/>
        <v>4</v>
      </c>
      <c r="H3220" s="10"/>
      <c r="I3220" s="10" t="str">
        <f>IFNA(VLOOKUP($H3220,'Промокоды'!$A$2:$B$115,2,0),"")</f>
        <v/>
      </c>
      <c r="J3220" s="10" t="str">
        <f>IFNA(VLOOKUP($I3220,'Промокоды'!$E$2:$F$8,2,0),"")</f>
        <v/>
      </c>
      <c r="K3220" s="10" t="str">
        <f>IFNA(VLOOKUP($H3220,'Промокоды'!$A$2:$C$115,3,0),"")</f>
        <v/>
      </c>
      <c r="L3220" s="13">
        <f t="shared" si="2"/>
        <v>0</v>
      </c>
      <c r="M3220" s="14">
        <v>4500.0</v>
      </c>
      <c r="N3220" s="14">
        <f t="shared" si="3"/>
        <v>4500</v>
      </c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  <c r="Z3220" s="9"/>
      <c r="AA3220" s="9"/>
      <c r="AB3220" s="9"/>
      <c r="AC3220" s="9"/>
    </row>
    <row r="3221" ht="15.75" customHeight="1">
      <c r="A3221" s="10">
        <v>3220.0</v>
      </c>
      <c r="B3221" s="10" t="s">
        <v>15</v>
      </c>
      <c r="C3221" s="10" t="str">
        <f>VLOOKUP($E3221,'Определяем вид'!$A$2:$B$16,2,0)</f>
        <v>Товар</v>
      </c>
      <c r="D3221" s="10" t="s">
        <v>19</v>
      </c>
      <c r="E3221" s="10" t="s">
        <v>28</v>
      </c>
      <c r="F3221" s="11">
        <v>45769.0</v>
      </c>
      <c r="G3221" s="12">
        <f t="shared" si="1"/>
        <v>4</v>
      </c>
      <c r="H3221" s="10"/>
      <c r="I3221" s="10" t="str">
        <f>IFNA(VLOOKUP($H3221,'Промокоды'!$A$2:$B$115,2,0),"")</f>
        <v/>
      </c>
      <c r="J3221" s="10" t="str">
        <f>IFNA(VLOOKUP($I3221,'Промокоды'!$E$2:$F$8,2,0),"")</f>
        <v/>
      </c>
      <c r="K3221" s="10" t="str">
        <f>IFNA(VLOOKUP($H3221,'Промокоды'!$A$2:$C$115,3,0),"")</f>
        <v/>
      </c>
      <c r="L3221" s="13">
        <f t="shared" si="2"/>
        <v>0</v>
      </c>
      <c r="M3221" s="14">
        <v>300.0</v>
      </c>
      <c r="N3221" s="14">
        <f t="shared" si="3"/>
        <v>300</v>
      </c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  <c r="Z3221" s="9"/>
      <c r="AA3221" s="9"/>
      <c r="AB3221" s="9"/>
      <c r="AC3221" s="9"/>
    </row>
    <row r="3222" ht="15.75" customHeight="1">
      <c r="A3222" s="10">
        <v>3221.0</v>
      </c>
      <c r="B3222" s="10" t="s">
        <v>15</v>
      </c>
      <c r="C3222" s="10" t="str">
        <f>VLOOKUP($E3222,'Определяем вид'!$A$2:$B$16,2,0)</f>
        <v>Услуга</v>
      </c>
      <c r="D3222" s="10" t="s">
        <v>16</v>
      </c>
      <c r="E3222" s="10" t="s">
        <v>18</v>
      </c>
      <c r="F3222" s="11">
        <v>45769.0</v>
      </c>
      <c r="G3222" s="12">
        <f t="shared" si="1"/>
        <v>4</v>
      </c>
      <c r="H3222" s="10"/>
      <c r="I3222" s="10" t="str">
        <f>IFNA(VLOOKUP($H3222,'Промокоды'!$A$2:$B$115,2,0),"")</f>
        <v/>
      </c>
      <c r="J3222" s="10" t="str">
        <f>IFNA(VLOOKUP($I3222,'Промокоды'!$E$2:$F$8,2,0),"")</f>
        <v/>
      </c>
      <c r="K3222" s="10" t="str">
        <f>IFNA(VLOOKUP($H3222,'Промокоды'!$A$2:$C$115,3,0),"")</f>
        <v/>
      </c>
      <c r="L3222" s="13">
        <f t="shared" si="2"/>
        <v>0</v>
      </c>
      <c r="M3222" s="14">
        <v>3500.0</v>
      </c>
      <c r="N3222" s="14">
        <f t="shared" si="3"/>
        <v>3500</v>
      </c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  <c r="Z3222" s="9"/>
      <c r="AA3222" s="9"/>
      <c r="AB3222" s="9"/>
      <c r="AC3222" s="9"/>
    </row>
    <row r="3223" ht="15.75" customHeight="1">
      <c r="A3223" s="10">
        <v>3222.0</v>
      </c>
      <c r="B3223" s="10" t="s">
        <v>15</v>
      </c>
      <c r="C3223" s="10" t="str">
        <f>VLOOKUP($E3223,'Определяем вид'!$A$2:$B$16,2,0)</f>
        <v>Товар</v>
      </c>
      <c r="D3223" s="10" t="s">
        <v>16</v>
      </c>
      <c r="E3223" s="10" t="s">
        <v>23</v>
      </c>
      <c r="F3223" s="11">
        <v>45769.0</v>
      </c>
      <c r="G3223" s="12">
        <f t="shared" si="1"/>
        <v>4</v>
      </c>
      <c r="H3223" s="10"/>
      <c r="I3223" s="10" t="str">
        <f>IFNA(VLOOKUP($H3223,'Промокоды'!$A$2:$B$115,2,0),"")</f>
        <v/>
      </c>
      <c r="J3223" s="10" t="str">
        <f>IFNA(VLOOKUP($I3223,'Промокоды'!$E$2:$F$8,2,0),"")</f>
        <v/>
      </c>
      <c r="K3223" s="10" t="str">
        <f>IFNA(VLOOKUP($H3223,'Промокоды'!$A$2:$C$115,3,0),"")</f>
        <v/>
      </c>
      <c r="L3223" s="13">
        <f t="shared" si="2"/>
        <v>0</v>
      </c>
      <c r="M3223" s="14">
        <v>1000.0</v>
      </c>
      <c r="N3223" s="14">
        <f t="shared" si="3"/>
        <v>1000</v>
      </c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  <c r="Z3223" s="9"/>
      <c r="AA3223" s="9"/>
      <c r="AB3223" s="9"/>
      <c r="AC3223" s="9"/>
    </row>
    <row r="3224" ht="15.75" customHeight="1">
      <c r="A3224" s="10">
        <v>3223.0</v>
      </c>
      <c r="B3224" s="10" t="s">
        <v>15</v>
      </c>
      <c r="C3224" s="10" t="str">
        <f>VLOOKUP($E3224,'Определяем вид'!$A$2:$B$16,2,0)</f>
        <v>Услуга</v>
      </c>
      <c r="D3224" s="10" t="s">
        <v>16</v>
      </c>
      <c r="E3224" s="10" t="s">
        <v>17</v>
      </c>
      <c r="F3224" s="11">
        <v>45769.0</v>
      </c>
      <c r="G3224" s="12">
        <f t="shared" si="1"/>
        <v>4</v>
      </c>
      <c r="H3224" s="10"/>
      <c r="I3224" s="10" t="str">
        <f>IFNA(VLOOKUP($H3224,'Промокоды'!$A$2:$B$115,2,0),"")</f>
        <v/>
      </c>
      <c r="J3224" s="10" t="str">
        <f>IFNA(VLOOKUP($I3224,'Промокоды'!$E$2:$F$8,2,0),"")</f>
        <v/>
      </c>
      <c r="K3224" s="10" t="str">
        <f>IFNA(VLOOKUP($H3224,'Промокоды'!$A$2:$C$115,3,0),"")</f>
        <v/>
      </c>
      <c r="L3224" s="13">
        <f t="shared" si="2"/>
        <v>0</v>
      </c>
      <c r="M3224" s="14">
        <v>4500.0</v>
      </c>
      <c r="N3224" s="14">
        <f t="shared" si="3"/>
        <v>4500</v>
      </c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  <c r="Z3224" s="9"/>
      <c r="AA3224" s="9"/>
      <c r="AB3224" s="9"/>
      <c r="AC3224" s="9"/>
    </row>
    <row r="3225" ht="15.75" customHeight="1">
      <c r="A3225" s="10">
        <v>3224.0</v>
      </c>
      <c r="B3225" s="10" t="s">
        <v>15</v>
      </c>
      <c r="C3225" s="10" t="str">
        <f>VLOOKUP($E3225,'Определяем вид'!$A$2:$B$16,2,0)</f>
        <v>Услуга</v>
      </c>
      <c r="D3225" s="10" t="s">
        <v>16</v>
      </c>
      <c r="E3225" s="10" t="s">
        <v>21</v>
      </c>
      <c r="F3225" s="11">
        <v>45769.0</v>
      </c>
      <c r="G3225" s="12">
        <f t="shared" si="1"/>
        <v>4</v>
      </c>
      <c r="H3225" s="10"/>
      <c r="I3225" s="10" t="str">
        <f>IFNA(VLOOKUP($H3225,'Промокоды'!$A$2:$B$115,2,0),"")</f>
        <v/>
      </c>
      <c r="J3225" s="10" t="str">
        <f>IFNA(VLOOKUP($I3225,'Промокоды'!$E$2:$F$8,2,0),"")</f>
        <v/>
      </c>
      <c r="K3225" s="10" t="str">
        <f>IFNA(VLOOKUP($H3225,'Промокоды'!$A$2:$C$115,3,0),"")</f>
        <v/>
      </c>
      <c r="L3225" s="13">
        <f t="shared" si="2"/>
        <v>0</v>
      </c>
      <c r="M3225" s="14">
        <v>5500.0</v>
      </c>
      <c r="N3225" s="14">
        <f t="shared" si="3"/>
        <v>5500</v>
      </c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  <c r="Z3225" s="9"/>
      <c r="AA3225" s="9"/>
      <c r="AB3225" s="9"/>
      <c r="AC3225" s="9"/>
    </row>
    <row r="3226" ht="15.75" customHeight="1">
      <c r="A3226" s="10">
        <v>3225.0</v>
      </c>
      <c r="B3226" s="10" t="s">
        <v>15</v>
      </c>
      <c r="C3226" s="10" t="str">
        <f>VLOOKUP($E3226,'Определяем вид'!$A$2:$B$16,2,0)</f>
        <v>Услуга</v>
      </c>
      <c r="D3226" s="10" t="s">
        <v>16</v>
      </c>
      <c r="E3226" s="10" t="s">
        <v>17</v>
      </c>
      <c r="F3226" s="11">
        <v>45769.0</v>
      </c>
      <c r="G3226" s="12">
        <f t="shared" si="1"/>
        <v>4</v>
      </c>
      <c r="H3226" s="10"/>
      <c r="I3226" s="10" t="str">
        <f>IFNA(VLOOKUP($H3226,'Промокоды'!$A$2:$B$115,2,0),"")</f>
        <v/>
      </c>
      <c r="J3226" s="10" t="str">
        <f>IFNA(VLOOKUP($I3226,'Промокоды'!$E$2:$F$8,2,0),"")</f>
        <v/>
      </c>
      <c r="K3226" s="10" t="str">
        <f>IFNA(VLOOKUP($H3226,'Промокоды'!$A$2:$C$115,3,0),"")</f>
        <v/>
      </c>
      <c r="L3226" s="13">
        <f t="shared" si="2"/>
        <v>0</v>
      </c>
      <c r="M3226" s="14">
        <v>4500.0</v>
      </c>
      <c r="N3226" s="14">
        <f t="shared" si="3"/>
        <v>4500</v>
      </c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  <c r="Z3226" s="9"/>
      <c r="AA3226" s="9"/>
      <c r="AB3226" s="9"/>
      <c r="AC3226" s="9"/>
    </row>
    <row r="3227" ht="15.75" customHeight="1">
      <c r="A3227" s="10">
        <v>3226.0</v>
      </c>
      <c r="B3227" s="10" t="s">
        <v>25</v>
      </c>
      <c r="C3227" s="10" t="str">
        <f>VLOOKUP($E3227,'Определяем вид'!$A$2:$B$16,2,0)</f>
        <v>Услуга</v>
      </c>
      <c r="D3227" s="10" t="s">
        <v>16</v>
      </c>
      <c r="E3227" s="10" t="s">
        <v>42</v>
      </c>
      <c r="F3227" s="11">
        <v>45769.0</v>
      </c>
      <c r="G3227" s="12">
        <f t="shared" si="1"/>
        <v>4</v>
      </c>
      <c r="H3227" s="10"/>
      <c r="I3227" s="10" t="str">
        <f>IFNA(VLOOKUP($H3227,'Промокоды'!$A$2:$B$115,2,0),"")</f>
        <v/>
      </c>
      <c r="J3227" s="10" t="str">
        <f>IFNA(VLOOKUP($I3227,'Промокоды'!$E$2:$F$8,2,0),"")</f>
        <v/>
      </c>
      <c r="K3227" s="10" t="str">
        <f>IFNA(VLOOKUP($H3227,'Промокоды'!$A$2:$C$115,3,0),"")</f>
        <v/>
      </c>
      <c r="L3227" s="13">
        <f t="shared" si="2"/>
        <v>0</v>
      </c>
      <c r="M3227" s="14">
        <v>82500.0</v>
      </c>
      <c r="N3227" s="14">
        <f t="shared" si="3"/>
        <v>82500</v>
      </c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  <c r="Z3227" s="9"/>
      <c r="AA3227" s="9"/>
      <c r="AB3227" s="9"/>
      <c r="AC3227" s="9"/>
    </row>
    <row r="3228" ht="15.75" customHeight="1">
      <c r="A3228" s="10">
        <v>3227.0</v>
      </c>
      <c r="B3228" s="10" t="s">
        <v>25</v>
      </c>
      <c r="C3228" s="10" t="str">
        <f>VLOOKUP($E3228,'Определяем вид'!$A$2:$B$16,2,0)</f>
        <v>Услуга</v>
      </c>
      <c r="D3228" s="10" t="s">
        <v>16</v>
      </c>
      <c r="E3228" s="10" t="s">
        <v>42</v>
      </c>
      <c r="F3228" s="11">
        <v>45769.0</v>
      </c>
      <c r="G3228" s="12">
        <f t="shared" si="1"/>
        <v>4</v>
      </c>
      <c r="H3228" s="10"/>
      <c r="I3228" s="10" t="str">
        <f>IFNA(VLOOKUP($H3228,'Промокоды'!$A$2:$B$115,2,0),"")</f>
        <v/>
      </c>
      <c r="J3228" s="10" t="str">
        <f>IFNA(VLOOKUP($I3228,'Промокоды'!$E$2:$F$8,2,0),"")</f>
        <v/>
      </c>
      <c r="K3228" s="10" t="str">
        <f>IFNA(VLOOKUP($H3228,'Промокоды'!$A$2:$C$115,3,0),"")</f>
        <v/>
      </c>
      <c r="L3228" s="13">
        <f t="shared" si="2"/>
        <v>0</v>
      </c>
      <c r="M3228" s="14">
        <v>82500.0</v>
      </c>
      <c r="N3228" s="14">
        <f t="shared" si="3"/>
        <v>82500</v>
      </c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  <c r="Z3228" s="9"/>
      <c r="AA3228" s="9"/>
      <c r="AB3228" s="9"/>
      <c r="AC3228" s="9"/>
    </row>
    <row r="3229" ht="15.75" customHeight="1">
      <c r="A3229" s="10">
        <v>3228.0</v>
      </c>
      <c r="B3229" s="10" t="s">
        <v>25</v>
      </c>
      <c r="C3229" s="10" t="str">
        <f>VLOOKUP($E3229,'Определяем вид'!$A$2:$B$16,2,0)</f>
        <v>Услуга</v>
      </c>
      <c r="D3229" s="10" t="s">
        <v>16</v>
      </c>
      <c r="E3229" s="10" t="s">
        <v>42</v>
      </c>
      <c r="F3229" s="11">
        <v>45769.0</v>
      </c>
      <c r="G3229" s="12">
        <f t="shared" si="1"/>
        <v>4</v>
      </c>
      <c r="H3229" s="10"/>
      <c r="I3229" s="10" t="str">
        <f>IFNA(VLOOKUP($H3229,'Промокоды'!$A$2:$B$115,2,0),"")</f>
        <v/>
      </c>
      <c r="J3229" s="10" t="str">
        <f>IFNA(VLOOKUP($I3229,'Промокоды'!$E$2:$F$8,2,0),"")</f>
        <v/>
      </c>
      <c r="K3229" s="10" t="str">
        <f>IFNA(VLOOKUP($H3229,'Промокоды'!$A$2:$C$115,3,0),"")</f>
        <v/>
      </c>
      <c r="L3229" s="13">
        <f t="shared" si="2"/>
        <v>0</v>
      </c>
      <c r="M3229" s="14">
        <v>82500.0</v>
      </c>
      <c r="N3229" s="14">
        <f t="shared" si="3"/>
        <v>82500</v>
      </c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  <c r="Z3229" s="9"/>
      <c r="AA3229" s="9"/>
      <c r="AB3229" s="9"/>
      <c r="AC3229" s="9"/>
    </row>
    <row r="3230" ht="15.75" customHeight="1">
      <c r="A3230" s="10">
        <v>3229.0</v>
      </c>
      <c r="B3230" s="10" t="s">
        <v>25</v>
      </c>
      <c r="C3230" s="10" t="str">
        <f>VLOOKUP($E3230,'Определяем вид'!$A$2:$B$16,2,0)</f>
        <v>Услуга</v>
      </c>
      <c r="D3230" s="10" t="s">
        <v>16</v>
      </c>
      <c r="E3230" s="10" t="s">
        <v>42</v>
      </c>
      <c r="F3230" s="11">
        <v>45769.0</v>
      </c>
      <c r="G3230" s="12">
        <f t="shared" si="1"/>
        <v>4</v>
      </c>
      <c r="H3230" s="10"/>
      <c r="I3230" s="10" t="str">
        <f>IFNA(VLOOKUP($H3230,'Промокоды'!$A$2:$B$115,2,0),"")</f>
        <v/>
      </c>
      <c r="J3230" s="10" t="str">
        <f>IFNA(VLOOKUP($I3230,'Промокоды'!$E$2:$F$8,2,0),"")</f>
        <v/>
      </c>
      <c r="K3230" s="10" t="str">
        <f>IFNA(VLOOKUP($H3230,'Промокоды'!$A$2:$C$115,3,0),"")</f>
        <v/>
      </c>
      <c r="L3230" s="13">
        <f t="shared" si="2"/>
        <v>0</v>
      </c>
      <c r="M3230" s="14">
        <v>82500.0</v>
      </c>
      <c r="N3230" s="14">
        <f t="shared" si="3"/>
        <v>82500</v>
      </c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  <c r="Z3230" s="9"/>
      <c r="AA3230" s="9"/>
      <c r="AB3230" s="9"/>
      <c r="AC3230" s="9"/>
    </row>
    <row r="3231" ht="15.75" customHeight="1">
      <c r="A3231" s="10">
        <v>3230.0</v>
      </c>
      <c r="B3231" s="10" t="s">
        <v>25</v>
      </c>
      <c r="C3231" s="10" t="str">
        <f>VLOOKUP($E3231,'Определяем вид'!$A$2:$B$16,2,0)</f>
        <v>Услуга</v>
      </c>
      <c r="D3231" s="10" t="s">
        <v>16</v>
      </c>
      <c r="E3231" s="10" t="s">
        <v>42</v>
      </c>
      <c r="F3231" s="11">
        <v>45769.0</v>
      </c>
      <c r="G3231" s="12">
        <f t="shared" si="1"/>
        <v>4</v>
      </c>
      <c r="H3231" s="10"/>
      <c r="I3231" s="10" t="str">
        <f>IFNA(VLOOKUP($H3231,'Промокоды'!$A$2:$B$115,2,0),"")</f>
        <v/>
      </c>
      <c r="J3231" s="10" t="str">
        <f>IFNA(VLOOKUP($I3231,'Промокоды'!$E$2:$F$8,2,0),"")</f>
        <v/>
      </c>
      <c r="K3231" s="10" t="str">
        <f>IFNA(VLOOKUP($H3231,'Промокоды'!$A$2:$C$115,3,0),"")</f>
        <v/>
      </c>
      <c r="L3231" s="13">
        <f t="shared" si="2"/>
        <v>0</v>
      </c>
      <c r="M3231" s="14">
        <v>82500.0</v>
      </c>
      <c r="N3231" s="14">
        <f t="shared" si="3"/>
        <v>82500</v>
      </c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  <c r="Z3231" s="9"/>
      <c r="AA3231" s="9"/>
      <c r="AB3231" s="9"/>
      <c r="AC3231" s="9"/>
    </row>
    <row r="3232" ht="15.75" customHeight="1">
      <c r="A3232" s="10">
        <v>3231.0</v>
      </c>
      <c r="B3232" s="10" t="s">
        <v>25</v>
      </c>
      <c r="C3232" s="10" t="str">
        <f>VLOOKUP($E3232,'Определяем вид'!$A$2:$B$16,2,0)</f>
        <v>Услуга</v>
      </c>
      <c r="D3232" s="10" t="s">
        <v>16</v>
      </c>
      <c r="E3232" s="10" t="s">
        <v>42</v>
      </c>
      <c r="F3232" s="11">
        <v>45769.0</v>
      </c>
      <c r="G3232" s="12">
        <f t="shared" si="1"/>
        <v>4</v>
      </c>
      <c r="H3232" s="10"/>
      <c r="I3232" s="10" t="str">
        <f>IFNA(VLOOKUP($H3232,'Промокоды'!$A$2:$B$115,2,0),"")</f>
        <v/>
      </c>
      <c r="J3232" s="10" t="str">
        <f>IFNA(VLOOKUP($I3232,'Промокоды'!$E$2:$F$8,2,0),"")</f>
        <v/>
      </c>
      <c r="K3232" s="10" t="str">
        <f>IFNA(VLOOKUP($H3232,'Промокоды'!$A$2:$C$115,3,0),"")</f>
        <v/>
      </c>
      <c r="L3232" s="13">
        <f t="shared" si="2"/>
        <v>0</v>
      </c>
      <c r="M3232" s="14">
        <v>82500.0</v>
      </c>
      <c r="N3232" s="14">
        <f t="shared" si="3"/>
        <v>82500</v>
      </c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  <c r="Z3232" s="9"/>
      <c r="AA3232" s="9"/>
      <c r="AB3232" s="9"/>
      <c r="AC3232" s="9"/>
    </row>
    <row r="3233" ht="15.75" customHeight="1">
      <c r="A3233" s="10">
        <v>3232.0</v>
      </c>
      <c r="B3233" s="10" t="s">
        <v>25</v>
      </c>
      <c r="C3233" s="10" t="str">
        <f>VLOOKUP($E3233,'Определяем вид'!$A$2:$B$16,2,0)</f>
        <v>Услуга</v>
      </c>
      <c r="D3233" s="10" t="s">
        <v>16</v>
      </c>
      <c r="E3233" s="10" t="s">
        <v>42</v>
      </c>
      <c r="F3233" s="11">
        <v>45769.0</v>
      </c>
      <c r="G3233" s="12">
        <f t="shared" si="1"/>
        <v>4</v>
      </c>
      <c r="H3233" s="10"/>
      <c r="I3233" s="10" t="str">
        <f>IFNA(VLOOKUP($H3233,'Промокоды'!$A$2:$B$115,2,0),"")</f>
        <v/>
      </c>
      <c r="J3233" s="10" t="str">
        <f>IFNA(VLOOKUP($I3233,'Промокоды'!$E$2:$F$8,2,0),"")</f>
        <v/>
      </c>
      <c r="K3233" s="10" t="str">
        <f>IFNA(VLOOKUP($H3233,'Промокоды'!$A$2:$C$115,3,0),"")</f>
        <v/>
      </c>
      <c r="L3233" s="13">
        <f t="shared" si="2"/>
        <v>0</v>
      </c>
      <c r="M3233" s="14">
        <v>82500.0</v>
      </c>
      <c r="N3233" s="14">
        <f t="shared" si="3"/>
        <v>82500</v>
      </c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  <c r="Z3233" s="9"/>
      <c r="AA3233" s="9"/>
      <c r="AB3233" s="9"/>
      <c r="AC3233" s="9"/>
    </row>
    <row r="3234" ht="15.75" customHeight="1">
      <c r="A3234" s="10">
        <v>3233.0</v>
      </c>
      <c r="B3234" s="10" t="s">
        <v>25</v>
      </c>
      <c r="C3234" s="10" t="str">
        <f>VLOOKUP($E3234,'Определяем вид'!$A$2:$B$16,2,0)</f>
        <v>Услуга</v>
      </c>
      <c r="D3234" s="10" t="s">
        <v>16</v>
      </c>
      <c r="E3234" s="10" t="s">
        <v>42</v>
      </c>
      <c r="F3234" s="11">
        <v>45769.0</v>
      </c>
      <c r="G3234" s="12">
        <f t="shared" si="1"/>
        <v>4</v>
      </c>
      <c r="H3234" s="10"/>
      <c r="I3234" s="10" t="str">
        <f>IFNA(VLOOKUP($H3234,'Промокоды'!$A$2:$B$115,2,0),"")</f>
        <v/>
      </c>
      <c r="J3234" s="10" t="str">
        <f>IFNA(VLOOKUP($I3234,'Промокоды'!$E$2:$F$8,2,0),"")</f>
        <v/>
      </c>
      <c r="K3234" s="10" t="str">
        <f>IFNA(VLOOKUP($H3234,'Промокоды'!$A$2:$C$115,3,0),"")</f>
        <v/>
      </c>
      <c r="L3234" s="13">
        <f t="shared" si="2"/>
        <v>0</v>
      </c>
      <c r="M3234" s="14">
        <v>82500.0</v>
      </c>
      <c r="N3234" s="14">
        <f t="shared" si="3"/>
        <v>82500</v>
      </c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  <c r="Z3234" s="9"/>
      <c r="AA3234" s="9"/>
      <c r="AB3234" s="9"/>
      <c r="AC3234" s="9"/>
    </row>
    <row r="3235" ht="15.75" customHeight="1">
      <c r="A3235" s="10">
        <v>3234.0</v>
      </c>
      <c r="B3235" s="10" t="s">
        <v>15</v>
      </c>
      <c r="C3235" s="10" t="str">
        <f>VLOOKUP($E3235,'Определяем вид'!$A$2:$B$16,2,0)</f>
        <v>Услуга</v>
      </c>
      <c r="D3235" s="10" t="s">
        <v>16</v>
      </c>
      <c r="E3235" s="10" t="s">
        <v>18</v>
      </c>
      <c r="F3235" s="11">
        <v>45769.0</v>
      </c>
      <c r="G3235" s="12">
        <f t="shared" si="1"/>
        <v>4</v>
      </c>
      <c r="H3235" s="10"/>
      <c r="I3235" s="10" t="str">
        <f>IFNA(VLOOKUP($H3235,'Промокоды'!$A$2:$B$115,2,0),"")</f>
        <v/>
      </c>
      <c r="J3235" s="10" t="str">
        <f>IFNA(VLOOKUP($I3235,'Промокоды'!$E$2:$F$8,2,0),"")</f>
        <v/>
      </c>
      <c r="K3235" s="10" t="str">
        <f>IFNA(VLOOKUP($H3235,'Промокоды'!$A$2:$C$115,3,0),"")</f>
        <v/>
      </c>
      <c r="L3235" s="13">
        <f t="shared" si="2"/>
        <v>0</v>
      </c>
      <c r="M3235" s="14">
        <v>3500.0</v>
      </c>
      <c r="N3235" s="14">
        <f t="shared" si="3"/>
        <v>3500</v>
      </c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  <c r="Z3235" s="9"/>
      <c r="AA3235" s="9"/>
      <c r="AB3235" s="9"/>
      <c r="AC3235" s="9"/>
    </row>
    <row r="3236" ht="15.75" customHeight="1">
      <c r="A3236" s="10">
        <v>3235.0</v>
      </c>
      <c r="B3236" s="10" t="s">
        <v>15</v>
      </c>
      <c r="C3236" s="10" t="str">
        <f>VLOOKUP($E3236,'Определяем вид'!$A$2:$B$16,2,0)</f>
        <v>Товар</v>
      </c>
      <c r="D3236" s="10" t="s">
        <v>16</v>
      </c>
      <c r="E3236" s="10" t="s">
        <v>20</v>
      </c>
      <c r="F3236" s="11">
        <v>45769.0</v>
      </c>
      <c r="G3236" s="12">
        <f t="shared" si="1"/>
        <v>4</v>
      </c>
      <c r="H3236" s="10"/>
      <c r="I3236" s="10" t="str">
        <f>IFNA(VLOOKUP($H3236,'Промокоды'!$A$2:$B$115,2,0),"")</f>
        <v/>
      </c>
      <c r="J3236" s="10" t="str">
        <f>IFNA(VLOOKUP($I3236,'Промокоды'!$E$2:$F$8,2,0),"")</f>
        <v/>
      </c>
      <c r="K3236" s="10" t="str">
        <f>IFNA(VLOOKUP($H3236,'Промокоды'!$A$2:$C$115,3,0),"")</f>
        <v/>
      </c>
      <c r="L3236" s="13">
        <f t="shared" si="2"/>
        <v>0</v>
      </c>
      <c r="M3236" s="14">
        <v>500.0</v>
      </c>
      <c r="N3236" s="14">
        <f t="shared" si="3"/>
        <v>500</v>
      </c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  <c r="Z3236" s="9"/>
      <c r="AA3236" s="9"/>
      <c r="AB3236" s="9"/>
      <c r="AC3236" s="9"/>
    </row>
    <row r="3237" ht="15.75" customHeight="1">
      <c r="A3237" s="10">
        <v>3236.0</v>
      </c>
      <c r="B3237" s="10" t="s">
        <v>15</v>
      </c>
      <c r="C3237" s="10" t="str">
        <f>VLOOKUP($E3237,'Определяем вид'!$A$2:$B$16,2,0)</f>
        <v>Услуга</v>
      </c>
      <c r="D3237" s="10" t="s">
        <v>16</v>
      </c>
      <c r="E3237" s="10" t="s">
        <v>21</v>
      </c>
      <c r="F3237" s="11">
        <v>45769.0</v>
      </c>
      <c r="G3237" s="12">
        <f t="shared" si="1"/>
        <v>4</v>
      </c>
      <c r="H3237" s="10" t="s">
        <v>75</v>
      </c>
      <c r="I3237" s="10">
        <f>IFNA(VLOOKUP($H3237,'Промокоды'!$A$2:$B$115,2,0),"")</f>
        <v>3</v>
      </c>
      <c r="J3237" s="10" t="str">
        <f>IFNA(VLOOKUP($I3237,'Промокоды'!$E$2:$F$8,2,0),"")</f>
        <v>Поисковые запросы в Яндексе</v>
      </c>
      <c r="K3237" s="10">
        <f>IFNA(VLOOKUP($H3237,'Промокоды'!$A$2:$C$115,3,0),"")</f>
        <v>0.05</v>
      </c>
      <c r="L3237" s="13">
        <f t="shared" si="2"/>
        <v>275</v>
      </c>
      <c r="M3237" s="14">
        <v>5500.0</v>
      </c>
      <c r="N3237" s="14">
        <f t="shared" si="3"/>
        <v>5225</v>
      </c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  <c r="Z3237" s="9"/>
      <c r="AA3237" s="9"/>
      <c r="AB3237" s="9"/>
      <c r="AC3237" s="9"/>
    </row>
    <row r="3238" ht="15.75" customHeight="1">
      <c r="A3238" s="10">
        <v>3237.0</v>
      </c>
      <c r="B3238" s="10" t="s">
        <v>15</v>
      </c>
      <c r="C3238" s="10" t="str">
        <f>VLOOKUP($E3238,'Определяем вид'!$A$2:$B$16,2,0)</f>
        <v>Услуга</v>
      </c>
      <c r="D3238" s="10" t="s">
        <v>16</v>
      </c>
      <c r="E3238" s="10" t="s">
        <v>17</v>
      </c>
      <c r="F3238" s="11">
        <v>45769.0</v>
      </c>
      <c r="G3238" s="12">
        <f t="shared" si="1"/>
        <v>4</v>
      </c>
      <c r="H3238" s="10"/>
      <c r="I3238" s="10" t="str">
        <f>IFNA(VLOOKUP($H3238,'Промокоды'!$A$2:$B$115,2,0),"")</f>
        <v/>
      </c>
      <c r="J3238" s="10" t="str">
        <f>IFNA(VLOOKUP($I3238,'Промокоды'!$E$2:$F$8,2,0),"")</f>
        <v/>
      </c>
      <c r="K3238" s="10" t="str">
        <f>IFNA(VLOOKUP($H3238,'Промокоды'!$A$2:$C$115,3,0),"")</f>
        <v/>
      </c>
      <c r="L3238" s="13">
        <f t="shared" si="2"/>
        <v>0</v>
      </c>
      <c r="M3238" s="14">
        <v>4500.0</v>
      </c>
      <c r="N3238" s="14">
        <f t="shared" si="3"/>
        <v>4500</v>
      </c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  <c r="Z3238" s="9"/>
      <c r="AA3238" s="9"/>
      <c r="AB3238" s="9"/>
      <c r="AC3238" s="9"/>
    </row>
    <row r="3239" ht="15.75" customHeight="1">
      <c r="A3239" s="10">
        <v>3238.0</v>
      </c>
      <c r="B3239" s="10" t="s">
        <v>15</v>
      </c>
      <c r="C3239" s="10" t="str">
        <f>VLOOKUP($E3239,'Определяем вид'!$A$2:$B$16,2,0)</f>
        <v>Услуга</v>
      </c>
      <c r="D3239" s="10" t="s">
        <v>16</v>
      </c>
      <c r="E3239" s="10" t="s">
        <v>17</v>
      </c>
      <c r="F3239" s="11">
        <v>45769.0</v>
      </c>
      <c r="G3239" s="12">
        <f t="shared" si="1"/>
        <v>4</v>
      </c>
      <c r="H3239" s="10"/>
      <c r="I3239" s="10" t="str">
        <f>IFNA(VLOOKUP($H3239,'Промокоды'!$A$2:$B$115,2,0),"")</f>
        <v/>
      </c>
      <c r="J3239" s="10" t="str">
        <f>IFNA(VLOOKUP($I3239,'Промокоды'!$E$2:$F$8,2,0),"")</f>
        <v/>
      </c>
      <c r="K3239" s="10" t="str">
        <f>IFNA(VLOOKUP($H3239,'Промокоды'!$A$2:$C$115,3,0),"")</f>
        <v/>
      </c>
      <c r="L3239" s="13">
        <f t="shared" si="2"/>
        <v>0</v>
      </c>
      <c r="M3239" s="14">
        <v>4500.0</v>
      </c>
      <c r="N3239" s="14">
        <f t="shared" si="3"/>
        <v>4500</v>
      </c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  <c r="Z3239" s="9"/>
      <c r="AA3239" s="9"/>
      <c r="AB3239" s="9"/>
      <c r="AC3239" s="9"/>
    </row>
    <row r="3240" ht="15.75" customHeight="1">
      <c r="A3240" s="10">
        <v>3239.0</v>
      </c>
      <c r="B3240" s="10" t="s">
        <v>15</v>
      </c>
      <c r="C3240" s="10" t="str">
        <f>VLOOKUP($E3240,'Определяем вид'!$A$2:$B$16,2,0)</f>
        <v>Товар</v>
      </c>
      <c r="D3240" s="10" t="s">
        <v>16</v>
      </c>
      <c r="E3240" s="10" t="s">
        <v>20</v>
      </c>
      <c r="F3240" s="11">
        <v>45769.0</v>
      </c>
      <c r="G3240" s="12">
        <f t="shared" si="1"/>
        <v>4</v>
      </c>
      <c r="H3240" s="10"/>
      <c r="I3240" s="10" t="str">
        <f>IFNA(VLOOKUP($H3240,'Промокоды'!$A$2:$B$115,2,0),"")</f>
        <v/>
      </c>
      <c r="J3240" s="10" t="str">
        <f>IFNA(VLOOKUP($I3240,'Промокоды'!$E$2:$F$8,2,0),"")</f>
        <v/>
      </c>
      <c r="K3240" s="10" t="str">
        <f>IFNA(VLOOKUP($H3240,'Промокоды'!$A$2:$C$115,3,0),"")</f>
        <v/>
      </c>
      <c r="L3240" s="13">
        <f t="shared" si="2"/>
        <v>0</v>
      </c>
      <c r="M3240" s="14">
        <v>500.0</v>
      </c>
      <c r="N3240" s="14">
        <f t="shared" si="3"/>
        <v>500</v>
      </c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  <c r="Z3240" s="9"/>
      <c r="AA3240" s="9"/>
      <c r="AB3240" s="9"/>
      <c r="AC3240" s="9"/>
    </row>
    <row r="3241" ht="15.75" customHeight="1">
      <c r="A3241" s="10">
        <v>3240.0</v>
      </c>
      <c r="B3241" s="10" t="s">
        <v>15</v>
      </c>
      <c r="C3241" s="10" t="str">
        <f>VLOOKUP($E3241,'Определяем вид'!$A$2:$B$16,2,0)</f>
        <v>Услуга</v>
      </c>
      <c r="D3241" s="10" t="s">
        <v>16</v>
      </c>
      <c r="E3241" s="10" t="s">
        <v>18</v>
      </c>
      <c r="F3241" s="11">
        <v>45769.0</v>
      </c>
      <c r="G3241" s="12">
        <f t="shared" si="1"/>
        <v>4</v>
      </c>
      <c r="H3241" s="10"/>
      <c r="I3241" s="10" t="str">
        <f>IFNA(VLOOKUP($H3241,'Промокоды'!$A$2:$B$115,2,0),"")</f>
        <v/>
      </c>
      <c r="J3241" s="10" t="str">
        <f>IFNA(VLOOKUP($I3241,'Промокоды'!$E$2:$F$8,2,0),"")</f>
        <v/>
      </c>
      <c r="K3241" s="10" t="str">
        <f>IFNA(VLOOKUP($H3241,'Промокоды'!$A$2:$C$115,3,0),"")</f>
        <v/>
      </c>
      <c r="L3241" s="13">
        <f t="shared" si="2"/>
        <v>0</v>
      </c>
      <c r="M3241" s="14">
        <v>3500.0</v>
      </c>
      <c r="N3241" s="14">
        <f t="shared" si="3"/>
        <v>3500</v>
      </c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  <c r="Z3241" s="9"/>
      <c r="AA3241" s="9"/>
      <c r="AB3241" s="9"/>
      <c r="AC3241" s="9"/>
    </row>
    <row r="3242" ht="15.75" customHeight="1">
      <c r="A3242" s="10">
        <v>3241.0</v>
      </c>
      <c r="B3242" s="10" t="s">
        <v>15</v>
      </c>
      <c r="C3242" s="10" t="str">
        <f>VLOOKUP($E3242,'Определяем вид'!$A$2:$B$16,2,0)</f>
        <v>Услуга</v>
      </c>
      <c r="D3242" s="10" t="s">
        <v>16</v>
      </c>
      <c r="E3242" s="10" t="s">
        <v>21</v>
      </c>
      <c r="F3242" s="11">
        <v>45770.0</v>
      </c>
      <c r="G3242" s="12">
        <f t="shared" si="1"/>
        <v>4</v>
      </c>
      <c r="H3242" s="10"/>
      <c r="I3242" s="10" t="str">
        <f>IFNA(VLOOKUP($H3242,'Промокоды'!$A$2:$B$115,2,0),"")</f>
        <v/>
      </c>
      <c r="J3242" s="10" t="str">
        <f>IFNA(VLOOKUP($I3242,'Промокоды'!$E$2:$F$8,2,0),"")</f>
        <v/>
      </c>
      <c r="K3242" s="10" t="str">
        <f>IFNA(VLOOKUP($H3242,'Промокоды'!$A$2:$C$115,3,0),"")</f>
        <v/>
      </c>
      <c r="L3242" s="13">
        <f t="shared" si="2"/>
        <v>0</v>
      </c>
      <c r="M3242" s="14">
        <v>5500.0</v>
      </c>
      <c r="N3242" s="14">
        <f t="shared" si="3"/>
        <v>5500</v>
      </c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  <c r="Z3242" s="9"/>
      <c r="AA3242" s="9"/>
      <c r="AB3242" s="9"/>
      <c r="AC3242" s="9"/>
    </row>
    <row r="3243" ht="15.75" customHeight="1">
      <c r="A3243" s="10">
        <v>3242.0</v>
      </c>
      <c r="B3243" s="10" t="s">
        <v>15</v>
      </c>
      <c r="C3243" s="10" t="str">
        <f>VLOOKUP($E3243,'Определяем вид'!$A$2:$B$16,2,0)</f>
        <v>Услуга</v>
      </c>
      <c r="D3243" s="10" t="s">
        <v>16</v>
      </c>
      <c r="E3243" s="10" t="s">
        <v>17</v>
      </c>
      <c r="F3243" s="11">
        <v>45770.0</v>
      </c>
      <c r="G3243" s="12">
        <f t="shared" si="1"/>
        <v>4</v>
      </c>
      <c r="H3243" s="10"/>
      <c r="I3243" s="10" t="str">
        <f>IFNA(VLOOKUP($H3243,'Промокоды'!$A$2:$B$115,2,0),"")</f>
        <v/>
      </c>
      <c r="J3243" s="10" t="str">
        <f>IFNA(VLOOKUP($I3243,'Промокоды'!$E$2:$F$8,2,0),"")</f>
        <v/>
      </c>
      <c r="K3243" s="10" t="str">
        <f>IFNA(VLOOKUP($H3243,'Промокоды'!$A$2:$C$115,3,0),"")</f>
        <v/>
      </c>
      <c r="L3243" s="13">
        <f t="shared" si="2"/>
        <v>0</v>
      </c>
      <c r="M3243" s="14">
        <v>4500.0</v>
      </c>
      <c r="N3243" s="14">
        <f t="shared" si="3"/>
        <v>4500</v>
      </c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  <c r="Z3243" s="9"/>
      <c r="AA3243" s="9"/>
      <c r="AB3243" s="9"/>
      <c r="AC3243" s="9"/>
    </row>
    <row r="3244" ht="15.75" customHeight="1">
      <c r="A3244" s="10">
        <v>3243.0</v>
      </c>
      <c r="B3244" s="10" t="s">
        <v>25</v>
      </c>
      <c r="C3244" s="10" t="str">
        <f>VLOOKUP($E3244,'Определяем вид'!$A$2:$B$16,2,0)</f>
        <v>Товар</v>
      </c>
      <c r="D3244" s="10" t="s">
        <v>16</v>
      </c>
      <c r="E3244" s="10" t="s">
        <v>35</v>
      </c>
      <c r="F3244" s="11">
        <v>45770.0</v>
      </c>
      <c r="G3244" s="12">
        <f t="shared" si="1"/>
        <v>4</v>
      </c>
      <c r="H3244" s="10"/>
      <c r="I3244" s="10" t="str">
        <f>IFNA(VLOOKUP($H3244,'Промокоды'!$A$2:$B$115,2,0),"")</f>
        <v/>
      </c>
      <c r="J3244" s="10" t="str">
        <f>IFNA(VLOOKUP($I3244,'Промокоды'!$E$2:$F$8,2,0),"")</f>
        <v/>
      </c>
      <c r="K3244" s="10" t="str">
        <f>IFNA(VLOOKUP($H3244,'Промокоды'!$A$2:$C$115,3,0),"")</f>
        <v/>
      </c>
      <c r="L3244" s="13">
        <f t="shared" si="2"/>
        <v>0</v>
      </c>
      <c r="M3244" s="14">
        <v>500.0</v>
      </c>
      <c r="N3244" s="14">
        <f t="shared" si="3"/>
        <v>500</v>
      </c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  <c r="Z3244" s="9"/>
      <c r="AA3244" s="9"/>
      <c r="AB3244" s="9"/>
      <c r="AC3244" s="9"/>
    </row>
    <row r="3245" ht="15.75" customHeight="1">
      <c r="A3245" s="10">
        <v>3244.0</v>
      </c>
      <c r="B3245" s="10" t="s">
        <v>15</v>
      </c>
      <c r="C3245" s="10" t="str">
        <f>VLOOKUP($E3245,'Определяем вид'!$A$2:$B$16,2,0)</f>
        <v>Услуга</v>
      </c>
      <c r="D3245" s="10" t="s">
        <v>16</v>
      </c>
      <c r="E3245" s="10" t="s">
        <v>21</v>
      </c>
      <c r="F3245" s="11">
        <v>45770.0</v>
      </c>
      <c r="G3245" s="12">
        <f t="shared" si="1"/>
        <v>4</v>
      </c>
      <c r="H3245" s="10"/>
      <c r="I3245" s="10" t="str">
        <f>IFNA(VLOOKUP($H3245,'Промокоды'!$A$2:$B$115,2,0),"")</f>
        <v/>
      </c>
      <c r="J3245" s="10" t="str">
        <f>IFNA(VLOOKUP($I3245,'Промокоды'!$E$2:$F$8,2,0),"")</f>
        <v/>
      </c>
      <c r="K3245" s="10" t="str">
        <f>IFNA(VLOOKUP($H3245,'Промокоды'!$A$2:$C$115,3,0),"")</f>
        <v/>
      </c>
      <c r="L3245" s="13">
        <f t="shared" si="2"/>
        <v>0</v>
      </c>
      <c r="M3245" s="14">
        <v>5500.0</v>
      </c>
      <c r="N3245" s="14">
        <f t="shared" si="3"/>
        <v>5500</v>
      </c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  <c r="Z3245" s="9"/>
      <c r="AA3245" s="9"/>
      <c r="AB3245" s="9"/>
      <c r="AC3245" s="9"/>
    </row>
    <row r="3246" ht="15.75" customHeight="1">
      <c r="A3246" s="10">
        <v>3245.0</v>
      </c>
      <c r="B3246" s="10" t="s">
        <v>15</v>
      </c>
      <c r="C3246" s="10" t="str">
        <f>VLOOKUP($E3246,'Определяем вид'!$A$2:$B$16,2,0)</f>
        <v>Услуга</v>
      </c>
      <c r="D3246" s="10" t="s">
        <v>16</v>
      </c>
      <c r="E3246" s="10" t="s">
        <v>21</v>
      </c>
      <c r="F3246" s="11">
        <v>45770.0</v>
      </c>
      <c r="G3246" s="12">
        <f t="shared" si="1"/>
        <v>4</v>
      </c>
      <c r="H3246" s="10"/>
      <c r="I3246" s="10" t="str">
        <f>IFNA(VLOOKUP($H3246,'Промокоды'!$A$2:$B$115,2,0),"")</f>
        <v/>
      </c>
      <c r="J3246" s="10" t="str">
        <f>IFNA(VLOOKUP($I3246,'Промокоды'!$E$2:$F$8,2,0),"")</f>
        <v/>
      </c>
      <c r="K3246" s="10" t="str">
        <f>IFNA(VLOOKUP($H3246,'Промокоды'!$A$2:$C$115,3,0),"")</f>
        <v/>
      </c>
      <c r="L3246" s="13">
        <f t="shared" si="2"/>
        <v>0</v>
      </c>
      <c r="M3246" s="14">
        <v>5500.0</v>
      </c>
      <c r="N3246" s="14">
        <f t="shared" si="3"/>
        <v>5500</v>
      </c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  <c r="Z3246" s="9"/>
      <c r="AA3246" s="9"/>
      <c r="AB3246" s="9"/>
      <c r="AC3246" s="9"/>
    </row>
    <row r="3247" ht="15.75" customHeight="1">
      <c r="A3247" s="10">
        <v>3246.0</v>
      </c>
      <c r="B3247" s="10" t="s">
        <v>25</v>
      </c>
      <c r="C3247" s="10" t="str">
        <f>VLOOKUP($E3247,'Определяем вид'!$A$2:$B$16,2,0)</f>
        <v>Товар</v>
      </c>
      <c r="D3247" s="10" t="s">
        <v>19</v>
      </c>
      <c r="E3247" s="10" t="s">
        <v>33</v>
      </c>
      <c r="F3247" s="11">
        <v>45770.0</v>
      </c>
      <c r="G3247" s="12">
        <f t="shared" si="1"/>
        <v>4</v>
      </c>
      <c r="H3247" s="10"/>
      <c r="I3247" s="10" t="str">
        <f>IFNA(VLOOKUP($H3247,'Промокоды'!$A$2:$B$115,2,0),"")</f>
        <v/>
      </c>
      <c r="J3247" s="10" t="str">
        <f>IFNA(VLOOKUP($I3247,'Промокоды'!$E$2:$F$8,2,0),"")</f>
        <v/>
      </c>
      <c r="K3247" s="10" t="str">
        <f>IFNA(VLOOKUP($H3247,'Промокоды'!$A$2:$C$115,3,0),"")</f>
        <v/>
      </c>
      <c r="L3247" s="13">
        <f t="shared" si="2"/>
        <v>0</v>
      </c>
      <c r="M3247" s="14">
        <v>1000.0</v>
      </c>
      <c r="N3247" s="14">
        <f t="shared" si="3"/>
        <v>1000</v>
      </c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  <c r="Z3247" s="9"/>
      <c r="AA3247" s="9"/>
      <c r="AB3247" s="9"/>
      <c r="AC3247" s="9"/>
    </row>
    <row r="3248" ht="15.75" customHeight="1">
      <c r="A3248" s="10">
        <v>3247.0</v>
      </c>
      <c r="B3248" s="10" t="s">
        <v>25</v>
      </c>
      <c r="C3248" s="10" t="str">
        <f>VLOOKUP($E3248,'Определяем вид'!$A$2:$B$16,2,0)</f>
        <v>Товар</v>
      </c>
      <c r="D3248" s="10" t="s">
        <v>19</v>
      </c>
      <c r="E3248" s="10" t="s">
        <v>30</v>
      </c>
      <c r="F3248" s="11">
        <v>45770.0</v>
      </c>
      <c r="G3248" s="12">
        <f t="shared" si="1"/>
        <v>4</v>
      </c>
      <c r="H3248" s="10"/>
      <c r="I3248" s="10" t="str">
        <f>IFNA(VLOOKUP($H3248,'Промокоды'!$A$2:$B$115,2,0),"")</f>
        <v/>
      </c>
      <c r="J3248" s="10" t="str">
        <f>IFNA(VLOOKUP($I3248,'Промокоды'!$E$2:$F$8,2,0),"")</f>
        <v/>
      </c>
      <c r="K3248" s="10" t="str">
        <f>IFNA(VLOOKUP($H3248,'Промокоды'!$A$2:$C$115,3,0),"")</f>
        <v/>
      </c>
      <c r="L3248" s="13">
        <f t="shared" si="2"/>
        <v>0</v>
      </c>
      <c r="M3248" s="14">
        <v>300.0</v>
      </c>
      <c r="N3248" s="14">
        <f t="shared" si="3"/>
        <v>300</v>
      </c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  <c r="Z3248" s="9"/>
      <c r="AA3248" s="9"/>
      <c r="AB3248" s="9"/>
      <c r="AC3248" s="9"/>
    </row>
    <row r="3249" ht="15.75" customHeight="1">
      <c r="A3249" s="10">
        <v>3248.0</v>
      </c>
      <c r="B3249" s="10" t="s">
        <v>15</v>
      </c>
      <c r="C3249" s="10" t="str">
        <f>VLOOKUP($E3249,'Определяем вид'!$A$2:$B$16,2,0)</f>
        <v>Услуга</v>
      </c>
      <c r="D3249" s="10" t="s">
        <v>16</v>
      </c>
      <c r="E3249" s="10" t="s">
        <v>17</v>
      </c>
      <c r="F3249" s="11">
        <v>45770.0</v>
      </c>
      <c r="G3249" s="12">
        <f t="shared" si="1"/>
        <v>4</v>
      </c>
      <c r="H3249" s="10"/>
      <c r="I3249" s="10" t="str">
        <f>IFNA(VLOOKUP($H3249,'Промокоды'!$A$2:$B$115,2,0),"")</f>
        <v/>
      </c>
      <c r="J3249" s="10" t="str">
        <f>IFNA(VLOOKUP($I3249,'Промокоды'!$E$2:$F$8,2,0),"")</f>
        <v/>
      </c>
      <c r="K3249" s="10" t="str">
        <f>IFNA(VLOOKUP($H3249,'Промокоды'!$A$2:$C$115,3,0),"")</f>
        <v/>
      </c>
      <c r="L3249" s="13">
        <f t="shared" si="2"/>
        <v>0</v>
      </c>
      <c r="M3249" s="14">
        <v>4500.0</v>
      </c>
      <c r="N3249" s="14">
        <f t="shared" si="3"/>
        <v>4500</v>
      </c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  <c r="Z3249" s="9"/>
      <c r="AA3249" s="9"/>
      <c r="AB3249" s="9"/>
      <c r="AC3249" s="9"/>
    </row>
    <row r="3250" ht="15.75" customHeight="1">
      <c r="A3250" s="10">
        <v>3249.0</v>
      </c>
      <c r="B3250" s="10" t="s">
        <v>15</v>
      </c>
      <c r="C3250" s="10" t="str">
        <f>VLOOKUP($E3250,'Определяем вид'!$A$2:$B$16,2,0)</f>
        <v>Услуга</v>
      </c>
      <c r="D3250" s="10" t="s">
        <v>19</v>
      </c>
      <c r="E3250" s="10" t="s">
        <v>18</v>
      </c>
      <c r="F3250" s="11">
        <v>45770.0</v>
      </c>
      <c r="G3250" s="12">
        <f t="shared" si="1"/>
        <v>4</v>
      </c>
      <c r="H3250" s="10" t="s">
        <v>76</v>
      </c>
      <c r="I3250" s="10">
        <f>IFNA(VLOOKUP($H3250,'Промокоды'!$A$2:$B$115,2,0),"")</f>
        <v>5</v>
      </c>
      <c r="J3250" s="10" t="str">
        <f>IFNA(VLOOKUP($I3250,'Промокоды'!$E$2:$F$8,2,0),"")</f>
        <v>Посты в VK</v>
      </c>
      <c r="K3250" s="10">
        <f>IFNA(VLOOKUP($H3250,'Промокоды'!$A$2:$C$115,3,0),"")</f>
        <v>0.15</v>
      </c>
      <c r="L3250" s="13">
        <f t="shared" si="2"/>
        <v>525</v>
      </c>
      <c r="M3250" s="14">
        <v>3500.0</v>
      </c>
      <c r="N3250" s="14">
        <f t="shared" si="3"/>
        <v>2975</v>
      </c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  <c r="Z3250" s="9"/>
      <c r="AA3250" s="9"/>
      <c r="AB3250" s="9"/>
      <c r="AC3250" s="9"/>
    </row>
    <row r="3251" ht="15.75" customHeight="1">
      <c r="A3251" s="10">
        <v>3250.0</v>
      </c>
      <c r="B3251" s="10" t="s">
        <v>15</v>
      </c>
      <c r="C3251" s="10" t="str">
        <f>VLOOKUP($E3251,'Определяем вид'!$A$2:$B$16,2,0)</f>
        <v>Услуга</v>
      </c>
      <c r="D3251" s="10" t="s">
        <v>16</v>
      </c>
      <c r="E3251" s="10" t="s">
        <v>18</v>
      </c>
      <c r="F3251" s="11">
        <v>45770.0</v>
      </c>
      <c r="G3251" s="12">
        <f t="shared" si="1"/>
        <v>4</v>
      </c>
      <c r="H3251" s="10" t="s">
        <v>77</v>
      </c>
      <c r="I3251" s="10">
        <f>IFNA(VLOOKUP($H3251,'Промокоды'!$A$2:$B$115,2,0),"")</f>
        <v>5</v>
      </c>
      <c r="J3251" s="10" t="str">
        <f>IFNA(VLOOKUP($I3251,'Промокоды'!$E$2:$F$8,2,0),"")</f>
        <v>Посты в VK</v>
      </c>
      <c r="K3251" s="10">
        <f>IFNA(VLOOKUP($H3251,'Промокоды'!$A$2:$C$115,3,0),"")</f>
        <v>0.15</v>
      </c>
      <c r="L3251" s="13">
        <f t="shared" si="2"/>
        <v>525</v>
      </c>
      <c r="M3251" s="14">
        <v>3500.0</v>
      </c>
      <c r="N3251" s="14">
        <f t="shared" si="3"/>
        <v>2975</v>
      </c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  <c r="Z3251" s="9"/>
      <c r="AA3251" s="9"/>
      <c r="AB3251" s="9"/>
      <c r="AC3251" s="9"/>
    </row>
    <row r="3252" ht="15.75" customHeight="1">
      <c r="A3252" s="10">
        <v>3251.0</v>
      </c>
      <c r="B3252" s="10" t="s">
        <v>15</v>
      </c>
      <c r="C3252" s="10" t="str">
        <f>VLOOKUP($E3252,'Определяем вид'!$A$2:$B$16,2,0)</f>
        <v>Услуга</v>
      </c>
      <c r="D3252" s="10" t="s">
        <v>19</v>
      </c>
      <c r="E3252" s="10" t="s">
        <v>17</v>
      </c>
      <c r="F3252" s="11">
        <v>45770.0</v>
      </c>
      <c r="G3252" s="12">
        <f t="shared" si="1"/>
        <v>4</v>
      </c>
      <c r="H3252" s="10"/>
      <c r="I3252" s="10" t="str">
        <f>IFNA(VLOOKUP($H3252,'Промокоды'!$A$2:$B$115,2,0),"")</f>
        <v/>
      </c>
      <c r="J3252" s="10" t="str">
        <f>IFNA(VLOOKUP($I3252,'Промокоды'!$E$2:$F$8,2,0),"")</f>
        <v/>
      </c>
      <c r="K3252" s="10" t="str">
        <f>IFNA(VLOOKUP($H3252,'Промокоды'!$A$2:$C$115,3,0),"")</f>
        <v/>
      </c>
      <c r="L3252" s="13">
        <f t="shared" si="2"/>
        <v>0</v>
      </c>
      <c r="M3252" s="14">
        <v>4500.0</v>
      </c>
      <c r="N3252" s="14">
        <f t="shared" si="3"/>
        <v>4500</v>
      </c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  <c r="Z3252" s="9"/>
      <c r="AA3252" s="9"/>
      <c r="AB3252" s="9"/>
      <c r="AC3252" s="9"/>
    </row>
    <row r="3253" ht="15.75" customHeight="1">
      <c r="A3253" s="10">
        <v>3252.0</v>
      </c>
      <c r="B3253" s="10" t="s">
        <v>15</v>
      </c>
      <c r="C3253" s="10" t="str">
        <f>VLOOKUP($E3253,'Определяем вид'!$A$2:$B$16,2,0)</f>
        <v>Услуга</v>
      </c>
      <c r="D3253" s="10" t="s">
        <v>16</v>
      </c>
      <c r="E3253" s="10" t="s">
        <v>17</v>
      </c>
      <c r="F3253" s="11">
        <v>45770.0</v>
      </c>
      <c r="G3253" s="12">
        <f t="shared" si="1"/>
        <v>4</v>
      </c>
      <c r="H3253" s="10"/>
      <c r="I3253" s="10" t="str">
        <f>IFNA(VLOOKUP($H3253,'Промокоды'!$A$2:$B$115,2,0),"")</f>
        <v/>
      </c>
      <c r="J3253" s="10" t="str">
        <f>IFNA(VLOOKUP($I3253,'Промокоды'!$E$2:$F$8,2,0),"")</f>
        <v/>
      </c>
      <c r="K3253" s="10" t="str">
        <f>IFNA(VLOOKUP($H3253,'Промокоды'!$A$2:$C$115,3,0),"")</f>
        <v/>
      </c>
      <c r="L3253" s="13">
        <f t="shared" si="2"/>
        <v>0</v>
      </c>
      <c r="M3253" s="14">
        <v>4500.0</v>
      </c>
      <c r="N3253" s="14">
        <f t="shared" si="3"/>
        <v>4500</v>
      </c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  <c r="Z3253" s="9"/>
      <c r="AA3253" s="9"/>
      <c r="AB3253" s="9"/>
      <c r="AC3253" s="9"/>
    </row>
    <row r="3254" ht="15.75" customHeight="1">
      <c r="A3254" s="10">
        <v>3253.0</v>
      </c>
      <c r="B3254" s="10" t="s">
        <v>15</v>
      </c>
      <c r="C3254" s="10" t="str">
        <f>VLOOKUP($E3254,'Определяем вид'!$A$2:$B$16,2,0)</f>
        <v>Услуга</v>
      </c>
      <c r="D3254" s="10" t="s">
        <v>16</v>
      </c>
      <c r="E3254" s="10" t="s">
        <v>21</v>
      </c>
      <c r="F3254" s="11">
        <v>45770.0</v>
      </c>
      <c r="G3254" s="12">
        <f t="shared" si="1"/>
        <v>4</v>
      </c>
      <c r="H3254" s="10" t="s">
        <v>78</v>
      </c>
      <c r="I3254" s="10">
        <f>IFNA(VLOOKUP($H3254,'Промокоды'!$A$2:$B$115,2,0),"")</f>
        <v>5</v>
      </c>
      <c r="J3254" s="10" t="str">
        <f>IFNA(VLOOKUP($I3254,'Промокоды'!$E$2:$F$8,2,0),"")</f>
        <v>Посты в VK</v>
      </c>
      <c r="K3254" s="10">
        <f>IFNA(VLOOKUP($H3254,'Промокоды'!$A$2:$C$115,3,0),"")</f>
        <v>0.15</v>
      </c>
      <c r="L3254" s="13">
        <f t="shared" si="2"/>
        <v>825</v>
      </c>
      <c r="M3254" s="14">
        <v>5500.0</v>
      </c>
      <c r="N3254" s="14">
        <f t="shared" si="3"/>
        <v>4675</v>
      </c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  <c r="Z3254" s="9"/>
      <c r="AA3254" s="9"/>
      <c r="AB3254" s="9"/>
      <c r="AC3254" s="9"/>
    </row>
    <row r="3255" ht="15.75" customHeight="1">
      <c r="A3255" s="10">
        <v>3254.0</v>
      </c>
      <c r="B3255" s="10" t="s">
        <v>15</v>
      </c>
      <c r="C3255" s="10" t="str">
        <f>VLOOKUP($E3255,'Определяем вид'!$A$2:$B$16,2,0)</f>
        <v>Услуга</v>
      </c>
      <c r="D3255" s="10" t="s">
        <v>16</v>
      </c>
      <c r="E3255" s="10" t="s">
        <v>21</v>
      </c>
      <c r="F3255" s="11">
        <v>45770.0</v>
      </c>
      <c r="G3255" s="12">
        <f t="shared" si="1"/>
        <v>4</v>
      </c>
      <c r="H3255" s="10" t="s">
        <v>79</v>
      </c>
      <c r="I3255" s="10">
        <f>IFNA(VLOOKUP($H3255,'Промокоды'!$A$2:$B$115,2,0),"")</f>
        <v>1</v>
      </c>
      <c r="J3255" s="10" t="str">
        <f>IFNA(VLOOKUP($I3255,'Промокоды'!$E$2:$F$8,2,0),"")</f>
        <v>Обещаем скидки</v>
      </c>
      <c r="K3255" s="10">
        <f>IFNA(VLOOKUP($H3255,'Промокоды'!$A$2:$C$115,3,0),"")</f>
        <v>0.1</v>
      </c>
      <c r="L3255" s="13">
        <f t="shared" si="2"/>
        <v>550</v>
      </c>
      <c r="M3255" s="14">
        <v>5500.0</v>
      </c>
      <c r="N3255" s="14">
        <f t="shared" si="3"/>
        <v>4950</v>
      </c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  <c r="Z3255" s="9"/>
      <c r="AA3255" s="9"/>
      <c r="AB3255" s="9"/>
      <c r="AC3255" s="9"/>
    </row>
    <row r="3256" ht="15.75" customHeight="1">
      <c r="A3256" s="10">
        <v>3255.0</v>
      </c>
      <c r="B3256" s="10" t="s">
        <v>15</v>
      </c>
      <c r="C3256" s="10" t="str">
        <f>VLOOKUP($E3256,'Определяем вид'!$A$2:$B$16,2,0)</f>
        <v>Товар</v>
      </c>
      <c r="D3256" s="10" t="s">
        <v>16</v>
      </c>
      <c r="E3256" s="10" t="s">
        <v>28</v>
      </c>
      <c r="F3256" s="11">
        <v>45770.0</v>
      </c>
      <c r="G3256" s="12">
        <f t="shared" si="1"/>
        <v>4</v>
      </c>
      <c r="H3256" s="10"/>
      <c r="I3256" s="10" t="str">
        <f>IFNA(VLOOKUP($H3256,'Промокоды'!$A$2:$B$115,2,0),"")</f>
        <v/>
      </c>
      <c r="J3256" s="10" t="str">
        <f>IFNA(VLOOKUP($I3256,'Промокоды'!$E$2:$F$8,2,0),"")</f>
        <v/>
      </c>
      <c r="K3256" s="10" t="str">
        <f>IFNA(VLOOKUP($H3256,'Промокоды'!$A$2:$C$115,3,0),"")</f>
        <v/>
      </c>
      <c r="L3256" s="13">
        <f t="shared" si="2"/>
        <v>0</v>
      </c>
      <c r="M3256" s="14">
        <v>300.0</v>
      </c>
      <c r="N3256" s="14">
        <f t="shared" si="3"/>
        <v>300</v>
      </c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  <c r="Z3256" s="9"/>
      <c r="AA3256" s="9"/>
      <c r="AB3256" s="9"/>
      <c r="AC3256" s="9"/>
    </row>
    <row r="3257" ht="15.75" customHeight="1">
      <c r="A3257" s="10">
        <v>3256.0</v>
      </c>
      <c r="B3257" s="10" t="s">
        <v>15</v>
      </c>
      <c r="C3257" s="10" t="str">
        <f>VLOOKUP($E3257,'Определяем вид'!$A$2:$B$16,2,0)</f>
        <v>Товар</v>
      </c>
      <c r="D3257" s="10" t="s">
        <v>16</v>
      </c>
      <c r="E3257" s="10" t="s">
        <v>20</v>
      </c>
      <c r="F3257" s="11">
        <v>45770.0</v>
      </c>
      <c r="G3257" s="12">
        <f t="shared" si="1"/>
        <v>4</v>
      </c>
      <c r="H3257" s="10"/>
      <c r="I3257" s="10" t="str">
        <f>IFNA(VLOOKUP($H3257,'Промокоды'!$A$2:$B$115,2,0),"")</f>
        <v/>
      </c>
      <c r="J3257" s="10" t="str">
        <f>IFNA(VLOOKUP($I3257,'Промокоды'!$E$2:$F$8,2,0),"")</f>
        <v/>
      </c>
      <c r="K3257" s="10" t="str">
        <f>IFNA(VLOOKUP($H3257,'Промокоды'!$A$2:$C$115,3,0),"")</f>
        <v/>
      </c>
      <c r="L3257" s="13">
        <f t="shared" si="2"/>
        <v>0</v>
      </c>
      <c r="M3257" s="14">
        <v>500.0</v>
      </c>
      <c r="N3257" s="14">
        <f t="shared" si="3"/>
        <v>500</v>
      </c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  <c r="Z3257" s="9"/>
      <c r="AA3257" s="9"/>
      <c r="AB3257" s="9"/>
      <c r="AC3257" s="9"/>
    </row>
    <row r="3258" ht="15.75" customHeight="1">
      <c r="A3258" s="10">
        <v>3257.0</v>
      </c>
      <c r="B3258" s="10" t="s">
        <v>15</v>
      </c>
      <c r="C3258" s="10" t="str">
        <f>VLOOKUP($E3258,'Определяем вид'!$A$2:$B$16,2,0)</f>
        <v>Услуга</v>
      </c>
      <c r="D3258" s="10" t="s">
        <v>16</v>
      </c>
      <c r="E3258" s="10" t="s">
        <v>21</v>
      </c>
      <c r="F3258" s="11">
        <v>45770.0</v>
      </c>
      <c r="G3258" s="12">
        <f t="shared" si="1"/>
        <v>4</v>
      </c>
      <c r="H3258" s="10"/>
      <c r="I3258" s="10" t="str">
        <f>IFNA(VLOOKUP($H3258,'Промокоды'!$A$2:$B$115,2,0),"")</f>
        <v/>
      </c>
      <c r="J3258" s="10" t="str">
        <f>IFNA(VLOOKUP($I3258,'Промокоды'!$E$2:$F$8,2,0),"")</f>
        <v/>
      </c>
      <c r="K3258" s="10" t="str">
        <f>IFNA(VLOOKUP($H3258,'Промокоды'!$A$2:$C$115,3,0),"")</f>
        <v/>
      </c>
      <c r="L3258" s="13">
        <f t="shared" si="2"/>
        <v>0</v>
      </c>
      <c r="M3258" s="14">
        <v>5500.0</v>
      </c>
      <c r="N3258" s="14">
        <f t="shared" si="3"/>
        <v>5500</v>
      </c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  <c r="Z3258" s="9"/>
      <c r="AA3258" s="9"/>
      <c r="AB3258" s="9"/>
      <c r="AC3258" s="9"/>
    </row>
    <row r="3259" ht="15.75" customHeight="1">
      <c r="A3259" s="10">
        <v>3258.0</v>
      </c>
      <c r="B3259" s="10" t="s">
        <v>15</v>
      </c>
      <c r="C3259" s="10" t="str">
        <f>VLOOKUP($E3259,'Определяем вид'!$A$2:$B$16,2,0)</f>
        <v>Товар</v>
      </c>
      <c r="D3259" s="10" t="s">
        <v>16</v>
      </c>
      <c r="E3259" s="10" t="s">
        <v>20</v>
      </c>
      <c r="F3259" s="11">
        <v>45770.0</v>
      </c>
      <c r="G3259" s="12">
        <f t="shared" si="1"/>
        <v>4</v>
      </c>
      <c r="H3259" s="10"/>
      <c r="I3259" s="10" t="str">
        <f>IFNA(VLOOKUP($H3259,'Промокоды'!$A$2:$B$115,2,0),"")</f>
        <v/>
      </c>
      <c r="J3259" s="10" t="str">
        <f>IFNA(VLOOKUP($I3259,'Промокоды'!$E$2:$F$8,2,0),"")</f>
        <v/>
      </c>
      <c r="K3259" s="10" t="str">
        <f>IFNA(VLOOKUP($H3259,'Промокоды'!$A$2:$C$115,3,0),"")</f>
        <v/>
      </c>
      <c r="L3259" s="13">
        <f t="shared" si="2"/>
        <v>0</v>
      </c>
      <c r="M3259" s="14">
        <v>500.0</v>
      </c>
      <c r="N3259" s="14">
        <f t="shared" si="3"/>
        <v>500</v>
      </c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  <c r="Z3259" s="9"/>
      <c r="AA3259" s="9"/>
      <c r="AB3259" s="9"/>
      <c r="AC3259" s="9"/>
    </row>
    <row r="3260" ht="15.75" customHeight="1">
      <c r="A3260" s="10">
        <v>3259.0</v>
      </c>
      <c r="B3260" s="10" t="s">
        <v>15</v>
      </c>
      <c r="C3260" s="10" t="str">
        <f>VLOOKUP($E3260,'Определяем вид'!$A$2:$B$16,2,0)</f>
        <v>Услуга</v>
      </c>
      <c r="D3260" s="10" t="s">
        <v>16</v>
      </c>
      <c r="E3260" s="10" t="s">
        <v>18</v>
      </c>
      <c r="F3260" s="11">
        <v>45770.0</v>
      </c>
      <c r="G3260" s="12">
        <f t="shared" si="1"/>
        <v>4</v>
      </c>
      <c r="H3260" s="10"/>
      <c r="I3260" s="10" t="str">
        <f>IFNA(VLOOKUP($H3260,'Промокоды'!$A$2:$B$115,2,0),"")</f>
        <v/>
      </c>
      <c r="J3260" s="10" t="str">
        <f>IFNA(VLOOKUP($I3260,'Промокоды'!$E$2:$F$8,2,0),"")</f>
        <v/>
      </c>
      <c r="K3260" s="10" t="str">
        <f>IFNA(VLOOKUP($H3260,'Промокоды'!$A$2:$C$115,3,0),"")</f>
        <v/>
      </c>
      <c r="L3260" s="13">
        <f t="shared" si="2"/>
        <v>0</v>
      </c>
      <c r="M3260" s="14">
        <v>3500.0</v>
      </c>
      <c r="N3260" s="14">
        <f t="shared" si="3"/>
        <v>3500</v>
      </c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  <c r="Z3260" s="9"/>
      <c r="AA3260" s="9"/>
      <c r="AB3260" s="9"/>
      <c r="AC3260" s="9"/>
    </row>
    <row r="3261" ht="15.75" customHeight="1">
      <c r="A3261" s="10">
        <v>3260.0</v>
      </c>
      <c r="B3261" s="10" t="s">
        <v>15</v>
      </c>
      <c r="C3261" s="10" t="str">
        <f>VLOOKUP($E3261,'Определяем вид'!$A$2:$B$16,2,0)</f>
        <v>Услуга</v>
      </c>
      <c r="D3261" s="10" t="s">
        <v>16</v>
      </c>
      <c r="E3261" s="10" t="s">
        <v>17</v>
      </c>
      <c r="F3261" s="11">
        <v>45770.0</v>
      </c>
      <c r="G3261" s="12">
        <f t="shared" si="1"/>
        <v>4</v>
      </c>
      <c r="H3261" s="10"/>
      <c r="I3261" s="10" t="str">
        <f>IFNA(VLOOKUP($H3261,'Промокоды'!$A$2:$B$115,2,0),"")</f>
        <v/>
      </c>
      <c r="J3261" s="10" t="str">
        <f>IFNA(VLOOKUP($I3261,'Промокоды'!$E$2:$F$8,2,0),"")</f>
        <v/>
      </c>
      <c r="K3261" s="10" t="str">
        <f>IFNA(VLOOKUP($H3261,'Промокоды'!$A$2:$C$115,3,0),"")</f>
        <v/>
      </c>
      <c r="L3261" s="13">
        <f t="shared" si="2"/>
        <v>0</v>
      </c>
      <c r="M3261" s="14">
        <v>4500.0</v>
      </c>
      <c r="N3261" s="14">
        <f t="shared" si="3"/>
        <v>4500</v>
      </c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  <c r="Z3261" s="9"/>
      <c r="AA3261" s="9"/>
      <c r="AB3261" s="9"/>
      <c r="AC3261" s="9"/>
    </row>
    <row r="3262" ht="15.75" customHeight="1">
      <c r="A3262" s="10">
        <v>3261.0</v>
      </c>
      <c r="B3262" s="10" t="s">
        <v>15</v>
      </c>
      <c r="C3262" s="10" t="str">
        <f>VLOOKUP($E3262,'Определяем вид'!$A$2:$B$16,2,0)</f>
        <v>Услуга</v>
      </c>
      <c r="D3262" s="10" t="s">
        <v>16</v>
      </c>
      <c r="E3262" s="10" t="s">
        <v>18</v>
      </c>
      <c r="F3262" s="11">
        <v>45770.0</v>
      </c>
      <c r="G3262" s="12">
        <f t="shared" si="1"/>
        <v>4</v>
      </c>
      <c r="H3262" s="10"/>
      <c r="I3262" s="10" t="str">
        <f>IFNA(VLOOKUP($H3262,'Промокоды'!$A$2:$B$115,2,0),"")</f>
        <v/>
      </c>
      <c r="J3262" s="10" t="str">
        <f>IFNA(VLOOKUP($I3262,'Промокоды'!$E$2:$F$8,2,0),"")</f>
        <v/>
      </c>
      <c r="K3262" s="10" t="str">
        <f>IFNA(VLOOKUP($H3262,'Промокоды'!$A$2:$C$115,3,0),"")</f>
        <v/>
      </c>
      <c r="L3262" s="13">
        <f t="shared" si="2"/>
        <v>0</v>
      </c>
      <c r="M3262" s="14">
        <v>3500.0</v>
      </c>
      <c r="N3262" s="14">
        <f t="shared" si="3"/>
        <v>3500</v>
      </c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  <c r="Z3262" s="9"/>
      <c r="AA3262" s="9"/>
      <c r="AB3262" s="9"/>
      <c r="AC3262" s="9"/>
    </row>
    <row r="3263" ht="15.75" customHeight="1">
      <c r="A3263" s="10">
        <v>3262.0</v>
      </c>
      <c r="B3263" s="10" t="s">
        <v>15</v>
      </c>
      <c r="C3263" s="10" t="str">
        <f>VLOOKUP($E3263,'Определяем вид'!$A$2:$B$16,2,0)</f>
        <v>Товар</v>
      </c>
      <c r="D3263" s="10" t="s">
        <v>16</v>
      </c>
      <c r="E3263" s="10" t="s">
        <v>20</v>
      </c>
      <c r="F3263" s="11">
        <v>45770.0</v>
      </c>
      <c r="G3263" s="12">
        <f t="shared" si="1"/>
        <v>4</v>
      </c>
      <c r="H3263" s="10"/>
      <c r="I3263" s="10" t="str">
        <f>IFNA(VLOOKUP($H3263,'Промокоды'!$A$2:$B$115,2,0),"")</f>
        <v/>
      </c>
      <c r="J3263" s="10" t="str">
        <f>IFNA(VLOOKUP($I3263,'Промокоды'!$E$2:$F$8,2,0),"")</f>
        <v/>
      </c>
      <c r="K3263" s="10" t="str">
        <f>IFNA(VLOOKUP($H3263,'Промокоды'!$A$2:$C$115,3,0),"")</f>
        <v/>
      </c>
      <c r="L3263" s="13">
        <f t="shared" si="2"/>
        <v>0</v>
      </c>
      <c r="M3263" s="14">
        <v>500.0</v>
      </c>
      <c r="N3263" s="14">
        <f t="shared" si="3"/>
        <v>500</v>
      </c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  <c r="Z3263" s="9"/>
      <c r="AA3263" s="9"/>
      <c r="AB3263" s="9"/>
      <c r="AC3263" s="9"/>
    </row>
    <row r="3264" ht="15.75" customHeight="1">
      <c r="A3264" s="10">
        <v>3263.0</v>
      </c>
      <c r="B3264" s="10" t="s">
        <v>25</v>
      </c>
      <c r="C3264" s="10" t="str">
        <f>VLOOKUP($E3264,'Определяем вид'!$A$2:$B$16,2,0)</f>
        <v>Товар</v>
      </c>
      <c r="D3264" s="10" t="s">
        <v>16</v>
      </c>
      <c r="E3264" s="10" t="s">
        <v>30</v>
      </c>
      <c r="F3264" s="11">
        <v>45770.0</v>
      </c>
      <c r="G3264" s="12">
        <f t="shared" si="1"/>
        <v>4</v>
      </c>
      <c r="H3264" s="10"/>
      <c r="I3264" s="10" t="str">
        <f>IFNA(VLOOKUP($H3264,'Промокоды'!$A$2:$B$115,2,0),"")</f>
        <v/>
      </c>
      <c r="J3264" s="10" t="str">
        <f>IFNA(VLOOKUP($I3264,'Промокоды'!$E$2:$F$8,2,0),"")</f>
        <v/>
      </c>
      <c r="K3264" s="10" t="str">
        <f>IFNA(VLOOKUP($H3264,'Промокоды'!$A$2:$C$115,3,0),"")</f>
        <v/>
      </c>
      <c r="L3264" s="13">
        <f t="shared" si="2"/>
        <v>0</v>
      </c>
      <c r="M3264" s="14">
        <v>300.0</v>
      </c>
      <c r="N3264" s="14">
        <f t="shared" si="3"/>
        <v>300</v>
      </c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  <c r="Z3264" s="9"/>
      <c r="AA3264" s="9"/>
      <c r="AB3264" s="9"/>
      <c r="AC3264" s="9"/>
    </row>
    <row r="3265" ht="15.75" customHeight="1">
      <c r="A3265" s="10">
        <v>3264.0</v>
      </c>
      <c r="B3265" s="10" t="s">
        <v>15</v>
      </c>
      <c r="C3265" s="10" t="str">
        <f>VLOOKUP($E3265,'Определяем вид'!$A$2:$B$16,2,0)</f>
        <v>Товар</v>
      </c>
      <c r="D3265" s="10" t="s">
        <v>16</v>
      </c>
      <c r="E3265" s="10" t="s">
        <v>23</v>
      </c>
      <c r="F3265" s="11">
        <v>45770.0</v>
      </c>
      <c r="G3265" s="12">
        <f t="shared" si="1"/>
        <v>4</v>
      </c>
      <c r="H3265" s="10"/>
      <c r="I3265" s="10" t="str">
        <f>IFNA(VLOOKUP($H3265,'Промокоды'!$A$2:$B$115,2,0),"")</f>
        <v/>
      </c>
      <c r="J3265" s="10" t="str">
        <f>IFNA(VLOOKUP($I3265,'Промокоды'!$E$2:$F$8,2,0),"")</f>
        <v/>
      </c>
      <c r="K3265" s="10" t="str">
        <f>IFNA(VLOOKUP($H3265,'Промокоды'!$A$2:$C$115,3,0),"")</f>
        <v/>
      </c>
      <c r="L3265" s="13">
        <f t="shared" si="2"/>
        <v>0</v>
      </c>
      <c r="M3265" s="14">
        <v>1000.0</v>
      </c>
      <c r="N3265" s="14">
        <f t="shared" si="3"/>
        <v>1000</v>
      </c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  <c r="Z3265" s="9"/>
      <c r="AA3265" s="9"/>
      <c r="AB3265" s="9"/>
      <c r="AC3265" s="9"/>
    </row>
    <row r="3266" ht="15.75" customHeight="1">
      <c r="A3266" s="10">
        <v>3265.0</v>
      </c>
      <c r="B3266" s="10" t="s">
        <v>25</v>
      </c>
      <c r="C3266" s="10" t="str">
        <f>VLOOKUP($E3266,'Определяем вид'!$A$2:$B$16,2,0)</f>
        <v>Товар</v>
      </c>
      <c r="D3266" s="10" t="s">
        <v>16</v>
      </c>
      <c r="E3266" s="10" t="s">
        <v>30</v>
      </c>
      <c r="F3266" s="11">
        <v>45770.0</v>
      </c>
      <c r="G3266" s="12">
        <f t="shared" si="1"/>
        <v>4</v>
      </c>
      <c r="H3266" s="10"/>
      <c r="I3266" s="10" t="str">
        <f>IFNA(VLOOKUP($H3266,'Промокоды'!$A$2:$B$115,2,0),"")</f>
        <v/>
      </c>
      <c r="J3266" s="10" t="str">
        <f>IFNA(VLOOKUP($I3266,'Промокоды'!$E$2:$F$8,2,0),"")</f>
        <v/>
      </c>
      <c r="K3266" s="10" t="str">
        <f>IFNA(VLOOKUP($H3266,'Промокоды'!$A$2:$C$115,3,0),"")</f>
        <v/>
      </c>
      <c r="L3266" s="13">
        <f t="shared" si="2"/>
        <v>0</v>
      </c>
      <c r="M3266" s="14">
        <v>300.0</v>
      </c>
      <c r="N3266" s="14">
        <f t="shared" si="3"/>
        <v>300</v>
      </c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  <c r="Z3266" s="9"/>
      <c r="AA3266" s="9"/>
      <c r="AB3266" s="9"/>
      <c r="AC3266" s="9"/>
    </row>
    <row r="3267" ht="15.75" customHeight="1">
      <c r="A3267" s="10">
        <v>3266.0</v>
      </c>
      <c r="B3267" s="10" t="s">
        <v>15</v>
      </c>
      <c r="C3267" s="10" t="str">
        <f>VLOOKUP($E3267,'Определяем вид'!$A$2:$B$16,2,0)</f>
        <v>Услуга</v>
      </c>
      <c r="D3267" s="10" t="s">
        <v>16</v>
      </c>
      <c r="E3267" s="10" t="s">
        <v>17</v>
      </c>
      <c r="F3267" s="11">
        <v>45770.0</v>
      </c>
      <c r="G3267" s="12">
        <f t="shared" si="1"/>
        <v>4</v>
      </c>
      <c r="H3267" s="10"/>
      <c r="I3267" s="10" t="str">
        <f>IFNA(VLOOKUP($H3267,'Промокоды'!$A$2:$B$115,2,0),"")</f>
        <v/>
      </c>
      <c r="J3267" s="10" t="str">
        <f>IFNA(VLOOKUP($I3267,'Промокоды'!$E$2:$F$8,2,0),"")</f>
        <v/>
      </c>
      <c r="K3267" s="10" t="str">
        <f>IFNA(VLOOKUP($H3267,'Промокоды'!$A$2:$C$115,3,0),"")</f>
        <v/>
      </c>
      <c r="L3267" s="13">
        <f t="shared" si="2"/>
        <v>0</v>
      </c>
      <c r="M3267" s="14">
        <v>4500.0</v>
      </c>
      <c r="N3267" s="14">
        <f t="shared" si="3"/>
        <v>4500</v>
      </c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  <c r="Z3267" s="9"/>
      <c r="AA3267" s="9"/>
      <c r="AB3267" s="9"/>
      <c r="AC3267" s="9"/>
    </row>
    <row r="3268" ht="15.75" customHeight="1">
      <c r="A3268" s="10">
        <v>3267.0</v>
      </c>
      <c r="B3268" s="20" t="s">
        <v>25</v>
      </c>
      <c r="C3268" s="10" t="str">
        <f>VLOOKUP($E3268,'Определяем вид'!$A$2:$B$16,2,0)</f>
        <v>Услуга</v>
      </c>
      <c r="D3268" s="20" t="s">
        <v>16</v>
      </c>
      <c r="E3268" s="10" t="s">
        <v>112</v>
      </c>
      <c r="F3268" s="11">
        <v>45770.0</v>
      </c>
      <c r="G3268" s="12">
        <f t="shared" si="1"/>
        <v>4</v>
      </c>
      <c r="H3268" s="10"/>
      <c r="I3268" s="10" t="str">
        <f>IFNA(VLOOKUP($H3268,'Промокоды'!$A$2:$B$115,2,0),"")</f>
        <v/>
      </c>
      <c r="J3268" s="10" t="str">
        <f>IFNA(VLOOKUP($I3268,'Промокоды'!$E$2:$F$8,2,0),"")</f>
        <v/>
      </c>
      <c r="K3268" s="10" t="str">
        <f>IFNA(VLOOKUP($H3268,'Промокоды'!$A$2:$C$115,3,0),"")</f>
        <v/>
      </c>
      <c r="L3268" s="13">
        <f t="shared" si="2"/>
        <v>0</v>
      </c>
      <c r="M3268" s="14">
        <v>70000.0</v>
      </c>
      <c r="N3268" s="14">
        <f t="shared" si="3"/>
        <v>70000</v>
      </c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  <c r="Z3268" s="9"/>
      <c r="AA3268" s="9"/>
      <c r="AB3268" s="9"/>
      <c r="AC3268" s="9"/>
    </row>
    <row r="3269" ht="15.75" customHeight="1">
      <c r="A3269" s="10">
        <v>3268.0</v>
      </c>
      <c r="B3269" s="20" t="s">
        <v>25</v>
      </c>
      <c r="C3269" s="10" t="str">
        <f>VLOOKUP($E3269,'Определяем вид'!$A$2:$B$16,2,0)</f>
        <v>Услуга</v>
      </c>
      <c r="D3269" s="20" t="s">
        <v>16</v>
      </c>
      <c r="E3269" s="10" t="s">
        <v>113</v>
      </c>
      <c r="F3269" s="11">
        <v>45770.0</v>
      </c>
      <c r="G3269" s="12">
        <f t="shared" si="1"/>
        <v>4</v>
      </c>
      <c r="H3269" s="10"/>
      <c r="I3269" s="10" t="str">
        <f>IFNA(VLOOKUP($H3269,'Промокоды'!$A$2:$B$115,2,0),"")</f>
        <v/>
      </c>
      <c r="J3269" s="10" t="str">
        <f>IFNA(VLOOKUP($I3269,'Промокоды'!$E$2:$F$8,2,0),"")</f>
        <v/>
      </c>
      <c r="K3269" s="10" t="str">
        <f>IFNA(VLOOKUP($H3269,'Промокоды'!$A$2:$C$115,3,0),"")</f>
        <v/>
      </c>
      <c r="L3269" s="13">
        <f t="shared" si="2"/>
        <v>0</v>
      </c>
      <c r="M3269" s="14">
        <v>7000.0</v>
      </c>
      <c r="N3269" s="14">
        <f t="shared" si="3"/>
        <v>7000</v>
      </c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  <c r="Z3269" s="9"/>
      <c r="AA3269" s="9"/>
      <c r="AB3269" s="9"/>
      <c r="AC3269" s="9"/>
    </row>
    <row r="3270" ht="15.75" customHeight="1">
      <c r="A3270" s="10">
        <v>3269.0</v>
      </c>
      <c r="B3270" s="10" t="s">
        <v>15</v>
      </c>
      <c r="C3270" s="10" t="str">
        <f>VLOOKUP($E3270,'Определяем вид'!$A$2:$B$16,2,0)</f>
        <v>Услуга</v>
      </c>
      <c r="D3270" s="10" t="s">
        <v>16</v>
      </c>
      <c r="E3270" s="10" t="s">
        <v>21</v>
      </c>
      <c r="F3270" s="11">
        <v>45771.0</v>
      </c>
      <c r="G3270" s="12">
        <f t="shared" si="1"/>
        <v>4</v>
      </c>
      <c r="H3270" s="10"/>
      <c r="I3270" s="10" t="str">
        <f>IFNA(VLOOKUP($H3270,'Промокоды'!$A$2:$B$115,2,0),"")</f>
        <v/>
      </c>
      <c r="J3270" s="10" t="str">
        <f>IFNA(VLOOKUP($I3270,'Промокоды'!$E$2:$F$8,2,0),"")</f>
        <v/>
      </c>
      <c r="K3270" s="10" t="str">
        <f>IFNA(VLOOKUP($H3270,'Промокоды'!$A$2:$C$115,3,0),"")</f>
        <v/>
      </c>
      <c r="L3270" s="13">
        <f t="shared" si="2"/>
        <v>0</v>
      </c>
      <c r="M3270" s="14">
        <v>5500.0</v>
      </c>
      <c r="N3270" s="14">
        <f t="shared" si="3"/>
        <v>5500</v>
      </c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  <c r="Z3270" s="9"/>
      <c r="AA3270" s="9"/>
      <c r="AB3270" s="9"/>
      <c r="AC3270" s="9"/>
    </row>
    <row r="3271" ht="15.75" customHeight="1">
      <c r="A3271" s="10">
        <v>3270.0</v>
      </c>
      <c r="B3271" s="10" t="s">
        <v>15</v>
      </c>
      <c r="C3271" s="10" t="str">
        <f>VLOOKUP($E3271,'Определяем вид'!$A$2:$B$16,2,0)</f>
        <v>Услуга</v>
      </c>
      <c r="D3271" s="10" t="s">
        <v>16</v>
      </c>
      <c r="E3271" s="10" t="s">
        <v>17</v>
      </c>
      <c r="F3271" s="11">
        <v>45771.0</v>
      </c>
      <c r="G3271" s="12">
        <f t="shared" si="1"/>
        <v>4</v>
      </c>
      <c r="H3271" s="10" t="s">
        <v>80</v>
      </c>
      <c r="I3271" s="10">
        <f>IFNA(VLOOKUP($H3271,'Промокоды'!$A$2:$B$115,2,0),"")</f>
        <v>3</v>
      </c>
      <c r="J3271" s="10" t="str">
        <f>IFNA(VLOOKUP($I3271,'Промокоды'!$E$2:$F$8,2,0),"")</f>
        <v>Поисковые запросы в Яндексе</v>
      </c>
      <c r="K3271" s="10">
        <f>IFNA(VLOOKUP($H3271,'Промокоды'!$A$2:$C$115,3,0),"")</f>
        <v>0.05</v>
      </c>
      <c r="L3271" s="13">
        <f t="shared" si="2"/>
        <v>225</v>
      </c>
      <c r="M3271" s="14">
        <v>4500.0</v>
      </c>
      <c r="N3271" s="14">
        <f t="shared" si="3"/>
        <v>4275</v>
      </c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  <c r="Z3271" s="9"/>
      <c r="AA3271" s="9"/>
      <c r="AB3271" s="9"/>
      <c r="AC3271" s="9"/>
    </row>
    <row r="3272" ht="15.75" customHeight="1">
      <c r="A3272" s="10">
        <v>3271.0</v>
      </c>
      <c r="B3272" s="10" t="s">
        <v>15</v>
      </c>
      <c r="C3272" s="10" t="str">
        <f>VLOOKUP($E3272,'Определяем вид'!$A$2:$B$16,2,0)</f>
        <v>Услуга</v>
      </c>
      <c r="D3272" s="10" t="s">
        <v>16</v>
      </c>
      <c r="E3272" s="10" t="s">
        <v>17</v>
      </c>
      <c r="F3272" s="11">
        <v>45771.0</v>
      </c>
      <c r="G3272" s="12">
        <f t="shared" si="1"/>
        <v>4</v>
      </c>
      <c r="H3272" s="10"/>
      <c r="I3272" s="10" t="str">
        <f>IFNA(VLOOKUP($H3272,'Промокоды'!$A$2:$B$115,2,0),"")</f>
        <v/>
      </c>
      <c r="J3272" s="10" t="str">
        <f>IFNA(VLOOKUP($I3272,'Промокоды'!$E$2:$F$8,2,0),"")</f>
        <v/>
      </c>
      <c r="K3272" s="10" t="str">
        <f>IFNA(VLOOKUP($H3272,'Промокоды'!$A$2:$C$115,3,0),"")</f>
        <v/>
      </c>
      <c r="L3272" s="13">
        <f t="shared" si="2"/>
        <v>0</v>
      </c>
      <c r="M3272" s="14">
        <v>4500.0</v>
      </c>
      <c r="N3272" s="14">
        <f t="shared" si="3"/>
        <v>4500</v>
      </c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  <c r="Z3272" s="9"/>
      <c r="AA3272" s="9"/>
      <c r="AB3272" s="9"/>
      <c r="AC3272" s="9"/>
    </row>
    <row r="3273" ht="15.75" customHeight="1">
      <c r="A3273" s="10">
        <v>3272.0</v>
      </c>
      <c r="B3273" s="10" t="s">
        <v>15</v>
      </c>
      <c r="C3273" s="10" t="str">
        <f>VLOOKUP($E3273,'Определяем вид'!$A$2:$B$16,2,0)</f>
        <v>Услуга</v>
      </c>
      <c r="D3273" s="10" t="s">
        <v>16</v>
      </c>
      <c r="E3273" s="10" t="s">
        <v>18</v>
      </c>
      <c r="F3273" s="11">
        <v>45771.0</v>
      </c>
      <c r="G3273" s="12">
        <f t="shared" si="1"/>
        <v>4</v>
      </c>
      <c r="H3273" s="10"/>
      <c r="I3273" s="10" t="str">
        <f>IFNA(VLOOKUP($H3273,'Промокоды'!$A$2:$B$115,2,0),"")</f>
        <v/>
      </c>
      <c r="J3273" s="10" t="str">
        <f>IFNA(VLOOKUP($I3273,'Промокоды'!$E$2:$F$8,2,0),"")</f>
        <v/>
      </c>
      <c r="K3273" s="10" t="str">
        <f>IFNA(VLOOKUP($H3273,'Промокоды'!$A$2:$C$115,3,0),"")</f>
        <v/>
      </c>
      <c r="L3273" s="13">
        <f t="shared" si="2"/>
        <v>0</v>
      </c>
      <c r="M3273" s="14">
        <v>3500.0</v>
      </c>
      <c r="N3273" s="14">
        <f t="shared" si="3"/>
        <v>3500</v>
      </c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  <c r="Z3273" s="9"/>
      <c r="AA3273" s="9"/>
      <c r="AB3273" s="9"/>
      <c r="AC3273" s="9"/>
    </row>
    <row r="3274" ht="15.75" customHeight="1">
      <c r="A3274" s="10">
        <v>3273.0</v>
      </c>
      <c r="B3274" s="10" t="s">
        <v>15</v>
      </c>
      <c r="C3274" s="10" t="str">
        <f>VLOOKUP($E3274,'Определяем вид'!$A$2:$B$16,2,0)</f>
        <v>Услуга</v>
      </c>
      <c r="D3274" s="10" t="s">
        <v>16</v>
      </c>
      <c r="E3274" s="10" t="s">
        <v>21</v>
      </c>
      <c r="F3274" s="11">
        <v>45771.0</v>
      </c>
      <c r="G3274" s="12">
        <f t="shared" si="1"/>
        <v>4</v>
      </c>
      <c r="H3274" s="10"/>
      <c r="I3274" s="10" t="str">
        <f>IFNA(VLOOKUP($H3274,'Промокоды'!$A$2:$B$115,2,0),"")</f>
        <v/>
      </c>
      <c r="J3274" s="10" t="str">
        <f>IFNA(VLOOKUP($I3274,'Промокоды'!$E$2:$F$8,2,0),"")</f>
        <v/>
      </c>
      <c r="K3274" s="10" t="str">
        <f>IFNA(VLOOKUP($H3274,'Промокоды'!$A$2:$C$115,3,0),"")</f>
        <v/>
      </c>
      <c r="L3274" s="13">
        <f t="shared" si="2"/>
        <v>0</v>
      </c>
      <c r="M3274" s="14">
        <v>5500.0</v>
      </c>
      <c r="N3274" s="14">
        <f t="shared" si="3"/>
        <v>5500</v>
      </c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  <c r="Z3274" s="9"/>
      <c r="AA3274" s="9"/>
      <c r="AB3274" s="9"/>
      <c r="AC3274" s="9"/>
    </row>
    <row r="3275" ht="15.75" customHeight="1">
      <c r="A3275" s="10">
        <v>3274.0</v>
      </c>
      <c r="B3275" s="10" t="s">
        <v>15</v>
      </c>
      <c r="C3275" s="10" t="str">
        <f>VLOOKUP($E3275,'Определяем вид'!$A$2:$B$16,2,0)</f>
        <v>Услуга</v>
      </c>
      <c r="D3275" s="10" t="s">
        <v>16</v>
      </c>
      <c r="E3275" s="10" t="s">
        <v>21</v>
      </c>
      <c r="F3275" s="11">
        <v>45771.0</v>
      </c>
      <c r="G3275" s="12">
        <f t="shared" si="1"/>
        <v>4</v>
      </c>
      <c r="H3275" s="10"/>
      <c r="I3275" s="10" t="str">
        <f>IFNA(VLOOKUP($H3275,'Промокоды'!$A$2:$B$115,2,0),"")</f>
        <v/>
      </c>
      <c r="J3275" s="10" t="str">
        <f>IFNA(VLOOKUP($I3275,'Промокоды'!$E$2:$F$8,2,0),"")</f>
        <v/>
      </c>
      <c r="K3275" s="10" t="str">
        <f>IFNA(VLOOKUP($H3275,'Промокоды'!$A$2:$C$115,3,0),"")</f>
        <v/>
      </c>
      <c r="L3275" s="13">
        <f t="shared" si="2"/>
        <v>0</v>
      </c>
      <c r="M3275" s="14">
        <v>5500.0</v>
      </c>
      <c r="N3275" s="14">
        <f t="shared" si="3"/>
        <v>5500</v>
      </c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  <c r="Z3275" s="9"/>
      <c r="AA3275" s="9"/>
      <c r="AB3275" s="9"/>
      <c r="AC3275" s="9"/>
    </row>
    <row r="3276" ht="15.75" customHeight="1">
      <c r="A3276" s="10">
        <v>3275.0</v>
      </c>
      <c r="B3276" s="10" t="s">
        <v>15</v>
      </c>
      <c r="C3276" s="10" t="str">
        <f>VLOOKUP($E3276,'Определяем вид'!$A$2:$B$16,2,0)</f>
        <v>Услуга</v>
      </c>
      <c r="D3276" s="10" t="s">
        <v>16</v>
      </c>
      <c r="E3276" s="10" t="s">
        <v>17</v>
      </c>
      <c r="F3276" s="11">
        <v>45771.0</v>
      </c>
      <c r="G3276" s="12">
        <f t="shared" si="1"/>
        <v>4</v>
      </c>
      <c r="H3276" s="10" t="s">
        <v>81</v>
      </c>
      <c r="I3276" s="10">
        <f>IFNA(VLOOKUP($H3276,'Промокоды'!$A$2:$B$115,2,0),"")</f>
        <v>2</v>
      </c>
      <c r="J3276" s="10" t="str">
        <f>IFNA(VLOOKUP($I3276,'Промокоды'!$E$2:$F$8,2,0),"")</f>
        <v>Поисковые запросы в Гугле</v>
      </c>
      <c r="K3276" s="10">
        <f>IFNA(VLOOKUP($H3276,'Промокоды'!$A$2:$C$115,3,0),"")</f>
        <v>0.1</v>
      </c>
      <c r="L3276" s="13">
        <f t="shared" si="2"/>
        <v>450</v>
      </c>
      <c r="M3276" s="14">
        <v>4500.0</v>
      </c>
      <c r="N3276" s="14">
        <f t="shared" si="3"/>
        <v>4050</v>
      </c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  <c r="Z3276" s="9"/>
      <c r="AA3276" s="9"/>
      <c r="AB3276" s="9"/>
      <c r="AC3276" s="9"/>
    </row>
    <row r="3277" ht="15.75" customHeight="1">
      <c r="A3277" s="10">
        <v>3276.0</v>
      </c>
      <c r="B3277" s="10" t="s">
        <v>15</v>
      </c>
      <c r="C3277" s="10" t="str">
        <f>VLOOKUP($E3277,'Определяем вид'!$A$2:$B$16,2,0)</f>
        <v>Услуга</v>
      </c>
      <c r="D3277" s="10" t="s">
        <v>16</v>
      </c>
      <c r="E3277" s="10" t="s">
        <v>17</v>
      </c>
      <c r="F3277" s="11">
        <v>45771.0</v>
      </c>
      <c r="G3277" s="12">
        <f t="shared" si="1"/>
        <v>4</v>
      </c>
      <c r="H3277" s="10" t="s">
        <v>82</v>
      </c>
      <c r="I3277" s="10">
        <f>IFNA(VLOOKUP($H3277,'Промокоды'!$A$2:$B$115,2,0),"")</f>
        <v>4</v>
      </c>
      <c r="J3277" s="10" t="str">
        <f>IFNA(VLOOKUP($I3277,'Промокоды'!$E$2:$F$8,2,0),"")</f>
        <v>Посты в Telegram</v>
      </c>
      <c r="K3277" s="10">
        <f>IFNA(VLOOKUP($H3277,'Промокоды'!$A$2:$C$115,3,0),"")</f>
        <v>0.5</v>
      </c>
      <c r="L3277" s="13">
        <f t="shared" si="2"/>
        <v>2250</v>
      </c>
      <c r="M3277" s="14">
        <v>4500.0</v>
      </c>
      <c r="N3277" s="14">
        <f t="shared" si="3"/>
        <v>2250</v>
      </c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  <c r="Z3277" s="9"/>
      <c r="AA3277" s="9"/>
      <c r="AB3277" s="9"/>
      <c r="AC3277" s="9"/>
    </row>
    <row r="3278" ht="15.75" customHeight="1">
      <c r="A3278" s="10">
        <v>3277.0</v>
      </c>
      <c r="B3278" s="10" t="s">
        <v>15</v>
      </c>
      <c r="C3278" s="10" t="str">
        <f>VLOOKUP($E3278,'Определяем вид'!$A$2:$B$16,2,0)</f>
        <v>Товар</v>
      </c>
      <c r="D3278" s="10" t="s">
        <v>16</v>
      </c>
      <c r="E3278" s="10" t="s">
        <v>20</v>
      </c>
      <c r="F3278" s="11">
        <v>45771.0</v>
      </c>
      <c r="G3278" s="12">
        <f t="shared" si="1"/>
        <v>4</v>
      </c>
      <c r="H3278" s="10"/>
      <c r="I3278" s="10" t="str">
        <f>IFNA(VLOOKUP($H3278,'Промокоды'!$A$2:$B$115,2,0),"")</f>
        <v/>
      </c>
      <c r="J3278" s="10" t="str">
        <f>IFNA(VLOOKUP($I3278,'Промокоды'!$E$2:$F$8,2,0),"")</f>
        <v/>
      </c>
      <c r="K3278" s="10" t="str">
        <f>IFNA(VLOOKUP($H3278,'Промокоды'!$A$2:$C$115,3,0),"")</f>
        <v/>
      </c>
      <c r="L3278" s="13">
        <f t="shared" si="2"/>
        <v>0</v>
      </c>
      <c r="M3278" s="14">
        <v>500.0</v>
      </c>
      <c r="N3278" s="14">
        <f t="shared" si="3"/>
        <v>500</v>
      </c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  <c r="Z3278" s="9"/>
      <c r="AA3278" s="9"/>
      <c r="AB3278" s="9"/>
      <c r="AC3278" s="9"/>
    </row>
    <row r="3279" ht="15.75" customHeight="1">
      <c r="A3279" s="10">
        <v>3278.0</v>
      </c>
      <c r="B3279" s="10" t="s">
        <v>15</v>
      </c>
      <c r="C3279" s="10" t="str">
        <f>VLOOKUP($E3279,'Определяем вид'!$A$2:$B$16,2,0)</f>
        <v>Услуга</v>
      </c>
      <c r="D3279" s="10" t="s">
        <v>16</v>
      </c>
      <c r="E3279" s="10" t="s">
        <v>18</v>
      </c>
      <c r="F3279" s="11">
        <v>45771.0</v>
      </c>
      <c r="G3279" s="12">
        <f t="shared" si="1"/>
        <v>4</v>
      </c>
      <c r="H3279" s="10"/>
      <c r="I3279" s="10" t="str">
        <f>IFNA(VLOOKUP($H3279,'Промокоды'!$A$2:$B$115,2,0),"")</f>
        <v/>
      </c>
      <c r="J3279" s="10" t="str">
        <f>IFNA(VLOOKUP($I3279,'Промокоды'!$E$2:$F$8,2,0),"")</f>
        <v/>
      </c>
      <c r="K3279" s="10" t="str">
        <f>IFNA(VLOOKUP($H3279,'Промокоды'!$A$2:$C$115,3,0),"")</f>
        <v/>
      </c>
      <c r="L3279" s="13">
        <f t="shared" si="2"/>
        <v>0</v>
      </c>
      <c r="M3279" s="14">
        <v>3500.0</v>
      </c>
      <c r="N3279" s="14">
        <f t="shared" si="3"/>
        <v>3500</v>
      </c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  <c r="Z3279" s="9"/>
      <c r="AA3279" s="9"/>
      <c r="AB3279" s="9"/>
      <c r="AC3279" s="9"/>
    </row>
    <row r="3280" ht="15.75" customHeight="1">
      <c r="A3280" s="10">
        <v>3279.0</v>
      </c>
      <c r="B3280" s="10" t="s">
        <v>15</v>
      </c>
      <c r="C3280" s="10" t="str">
        <f>VLOOKUP($E3280,'Определяем вид'!$A$2:$B$16,2,0)</f>
        <v>Услуга</v>
      </c>
      <c r="D3280" s="10" t="s">
        <v>16</v>
      </c>
      <c r="E3280" s="10" t="s">
        <v>21</v>
      </c>
      <c r="F3280" s="11">
        <v>45771.0</v>
      </c>
      <c r="G3280" s="12">
        <f t="shared" si="1"/>
        <v>4</v>
      </c>
      <c r="H3280" s="10" t="s">
        <v>83</v>
      </c>
      <c r="I3280" s="10">
        <f>IFNA(VLOOKUP($H3280,'Промокоды'!$A$2:$B$115,2,0),"")</f>
        <v>2</v>
      </c>
      <c r="J3280" s="10" t="str">
        <f>IFNA(VLOOKUP($I3280,'Промокоды'!$E$2:$F$8,2,0),"")</f>
        <v>Поисковые запросы в Гугле</v>
      </c>
      <c r="K3280" s="10">
        <f>IFNA(VLOOKUP($H3280,'Промокоды'!$A$2:$C$115,3,0),"")</f>
        <v>0.1</v>
      </c>
      <c r="L3280" s="13">
        <f t="shared" si="2"/>
        <v>550</v>
      </c>
      <c r="M3280" s="14">
        <v>5500.0</v>
      </c>
      <c r="N3280" s="14">
        <f t="shared" si="3"/>
        <v>4950</v>
      </c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  <c r="Z3280" s="9"/>
      <c r="AA3280" s="9"/>
      <c r="AB3280" s="9"/>
      <c r="AC3280" s="9"/>
    </row>
    <row r="3281" ht="15.75" customHeight="1">
      <c r="A3281" s="10">
        <v>3280.0</v>
      </c>
      <c r="B3281" s="10" t="s">
        <v>15</v>
      </c>
      <c r="C3281" s="10" t="str">
        <f>VLOOKUP($E3281,'Определяем вид'!$A$2:$B$16,2,0)</f>
        <v>Товар</v>
      </c>
      <c r="D3281" s="10" t="s">
        <v>16</v>
      </c>
      <c r="E3281" s="10" t="s">
        <v>20</v>
      </c>
      <c r="F3281" s="11">
        <v>45771.0</v>
      </c>
      <c r="G3281" s="12">
        <f t="shared" si="1"/>
        <v>4</v>
      </c>
      <c r="H3281" s="10"/>
      <c r="I3281" s="10" t="str">
        <f>IFNA(VLOOKUP($H3281,'Промокоды'!$A$2:$B$115,2,0),"")</f>
        <v/>
      </c>
      <c r="J3281" s="10" t="str">
        <f>IFNA(VLOOKUP($I3281,'Промокоды'!$E$2:$F$8,2,0),"")</f>
        <v/>
      </c>
      <c r="K3281" s="10" t="str">
        <f>IFNA(VLOOKUP($H3281,'Промокоды'!$A$2:$C$115,3,0),"")</f>
        <v/>
      </c>
      <c r="L3281" s="13">
        <f t="shared" si="2"/>
        <v>0</v>
      </c>
      <c r="M3281" s="14">
        <v>500.0</v>
      </c>
      <c r="N3281" s="14">
        <f t="shared" si="3"/>
        <v>500</v>
      </c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  <c r="Z3281" s="9"/>
      <c r="AA3281" s="9"/>
      <c r="AB3281" s="9"/>
      <c r="AC3281" s="9"/>
    </row>
    <row r="3282" ht="15.75" customHeight="1">
      <c r="A3282" s="10">
        <v>3281.0</v>
      </c>
      <c r="B3282" s="10" t="s">
        <v>15</v>
      </c>
      <c r="C3282" s="10" t="str">
        <f>VLOOKUP($E3282,'Определяем вид'!$A$2:$B$16,2,0)</f>
        <v>Услуга</v>
      </c>
      <c r="D3282" s="10" t="s">
        <v>16</v>
      </c>
      <c r="E3282" s="10" t="s">
        <v>21</v>
      </c>
      <c r="F3282" s="11">
        <v>45771.0</v>
      </c>
      <c r="G3282" s="12">
        <f t="shared" si="1"/>
        <v>4</v>
      </c>
      <c r="H3282" s="10" t="s">
        <v>86</v>
      </c>
      <c r="I3282" s="10">
        <f>IFNA(VLOOKUP($H3282,'Промокоды'!$A$2:$B$115,2,0),"")</f>
        <v>4</v>
      </c>
      <c r="J3282" s="10" t="str">
        <f>IFNA(VLOOKUP($I3282,'Промокоды'!$E$2:$F$8,2,0),"")</f>
        <v>Посты в Telegram</v>
      </c>
      <c r="K3282" s="10">
        <f>IFNA(VLOOKUP($H3282,'Промокоды'!$A$2:$C$115,3,0),"")</f>
        <v>0.5</v>
      </c>
      <c r="L3282" s="13">
        <f t="shared" si="2"/>
        <v>2750</v>
      </c>
      <c r="M3282" s="14">
        <v>5500.0</v>
      </c>
      <c r="N3282" s="14">
        <f t="shared" si="3"/>
        <v>2750</v>
      </c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  <c r="Z3282" s="9"/>
      <c r="AA3282" s="9"/>
      <c r="AB3282" s="9"/>
      <c r="AC3282" s="9"/>
    </row>
    <row r="3283" ht="15.75" customHeight="1">
      <c r="A3283" s="10">
        <v>3282.0</v>
      </c>
      <c r="B3283" s="10" t="s">
        <v>15</v>
      </c>
      <c r="C3283" s="10" t="str">
        <f>VLOOKUP($E3283,'Определяем вид'!$A$2:$B$16,2,0)</f>
        <v>Услуга</v>
      </c>
      <c r="D3283" s="10" t="s">
        <v>16</v>
      </c>
      <c r="E3283" s="10" t="s">
        <v>18</v>
      </c>
      <c r="F3283" s="11">
        <v>45771.0</v>
      </c>
      <c r="G3283" s="12">
        <f t="shared" si="1"/>
        <v>4</v>
      </c>
      <c r="H3283" s="10" t="s">
        <v>87</v>
      </c>
      <c r="I3283" s="10">
        <f>IFNA(VLOOKUP($H3283,'Промокоды'!$A$2:$B$115,2,0),"")</f>
        <v>4</v>
      </c>
      <c r="J3283" s="10" t="str">
        <f>IFNA(VLOOKUP($I3283,'Промокоды'!$E$2:$F$8,2,0),"")</f>
        <v>Посты в Telegram</v>
      </c>
      <c r="K3283" s="10">
        <f>IFNA(VLOOKUP($H3283,'Промокоды'!$A$2:$C$115,3,0),"")</f>
        <v>0.5</v>
      </c>
      <c r="L3283" s="13">
        <f t="shared" si="2"/>
        <v>1750</v>
      </c>
      <c r="M3283" s="14">
        <v>3500.0</v>
      </c>
      <c r="N3283" s="14">
        <f t="shared" si="3"/>
        <v>1750</v>
      </c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  <c r="Z3283" s="9"/>
      <c r="AA3283" s="9"/>
      <c r="AB3283" s="9"/>
      <c r="AC3283" s="9"/>
    </row>
    <row r="3284" ht="15.75" customHeight="1">
      <c r="A3284" s="10">
        <v>3283.0</v>
      </c>
      <c r="B3284" s="10" t="s">
        <v>15</v>
      </c>
      <c r="C3284" s="10" t="str">
        <f>VLOOKUP($E3284,'Определяем вид'!$A$2:$B$16,2,0)</f>
        <v>Товар</v>
      </c>
      <c r="D3284" s="10" t="s">
        <v>16</v>
      </c>
      <c r="E3284" s="10" t="s">
        <v>23</v>
      </c>
      <c r="F3284" s="11">
        <v>45771.0</v>
      </c>
      <c r="G3284" s="12">
        <f t="shared" si="1"/>
        <v>4</v>
      </c>
      <c r="H3284" s="10"/>
      <c r="I3284" s="10" t="str">
        <f>IFNA(VLOOKUP($H3284,'Промокоды'!$A$2:$B$115,2,0),"")</f>
        <v/>
      </c>
      <c r="J3284" s="10" t="str">
        <f>IFNA(VLOOKUP($I3284,'Промокоды'!$E$2:$F$8,2,0),"")</f>
        <v/>
      </c>
      <c r="K3284" s="10" t="str">
        <f>IFNA(VLOOKUP($H3284,'Промокоды'!$A$2:$C$115,3,0),"")</f>
        <v/>
      </c>
      <c r="L3284" s="13">
        <f t="shared" si="2"/>
        <v>0</v>
      </c>
      <c r="M3284" s="14">
        <v>1000.0</v>
      </c>
      <c r="N3284" s="14">
        <f t="shared" si="3"/>
        <v>1000</v>
      </c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  <c r="Z3284" s="9"/>
      <c r="AA3284" s="9"/>
      <c r="AB3284" s="9"/>
      <c r="AC3284" s="9"/>
    </row>
    <row r="3285" ht="15.75" customHeight="1">
      <c r="A3285" s="10">
        <v>3284.0</v>
      </c>
      <c r="B3285" s="10" t="s">
        <v>15</v>
      </c>
      <c r="C3285" s="10" t="str">
        <f>VLOOKUP($E3285,'Определяем вид'!$A$2:$B$16,2,0)</f>
        <v>Услуга</v>
      </c>
      <c r="D3285" s="10" t="s">
        <v>16</v>
      </c>
      <c r="E3285" s="10" t="s">
        <v>18</v>
      </c>
      <c r="F3285" s="11">
        <v>45771.0</v>
      </c>
      <c r="G3285" s="12">
        <f t="shared" si="1"/>
        <v>4</v>
      </c>
      <c r="H3285" s="10"/>
      <c r="I3285" s="10" t="str">
        <f>IFNA(VLOOKUP($H3285,'Промокоды'!$A$2:$B$115,2,0),"")</f>
        <v/>
      </c>
      <c r="J3285" s="10" t="str">
        <f>IFNA(VLOOKUP($I3285,'Промокоды'!$E$2:$F$8,2,0),"")</f>
        <v/>
      </c>
      <c r="K3285" s="10" t="str">
        <f>IFNA(VLOOKUP($H3285,'Промокоды'!$A$2:$C$115,3,0),"")</f>
        <v/>
      </c>
      <c r="L3285" s="13">
        <f t="shared" si="2"/>
        <v>0</v>
      </c>
      <c r="M3285" s="14">
        <v>3500.0</v>
      </c>
      <c r="N3285" s="14">
        <f t="shared" si="3"/>
        <v>3500</v>
      </c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  <c r="Z3285" s="9"/>
      <c r="AA3285" s="9"/>
      <c r="AB3285" s="9"/>
      <c r="AC3285" s="9"/>
    </row>
    <row r="3286" ht="15.75" customHeight="1">
      <c r="A3286" s="10">
        <v>3285.0</v>
      </c>
      <c r="B3286" s="10" t="s">
        <v>25</v>
      </c>
      <c r="C3286" s="10" t="str">
        <f>VLOOKUP($E3286,'Определяем вид'!$A$2:$B$16,2,0)</f>
        <v>Товар</v>
      </c>
      <c r="D3286" s="10" t="s">
        <v>16</v>
      </c>
      <c r="E3286" s="10" t="s">
        <v>33</v>
      </c>
      <c r="F3286" s="11">
        <v>45771.0</v>
      </c>
      <c r="G3286" s="12">
        <f t="shared" si="1"/>
        <v>4</v>
      </c>
      <c r="H3286" s="10"/>
      <c r="I3286" s="10" t="str">
        <f>IFNA(VLOOKUP($H3286,'Промокоды'!$A$2:$B$115,2,0),"")</f>
        <v/>
      </c>
      <c r="J3286" s="10" t="str">
        <f>IFNA(VLOOKUP($I3286,'Промокоды'!$E$2:$F$8,2,0),"")</f>
        <v/>
      </c>
      <c r="K3286" s="10" t="str">
        <f>IFNA(VLOOKUP($H3286,'Промокоды'!$A$2:$C$115,3,0),"")</f>
        <v/>
      </c>
      <c r="L3286" s="13">
        <f t="shared" si="2"/>
        <v>0</v>
      </c>
      <c r="M3286" s="14">
        <v>1000.0</v>
      </c>
      <c r="N3286" s="14">
        <f t="shared" si="3"/>
        <v>1000</v>
      </c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  <c r="Z3286" s="9"/>
      <c r="AA3286" s="9"/>
      <c r="AB3286" s="9"/>
      <c r="AC3286" s="9"/>
    </row>
    <row r="3287" ht="15.75" customHeight="1">
      <c r="A3287" s="10">
        <v>3286.0</v>
      </c>
      <c r="B3287" s="10" t="s">
        <v>15</v>
      </c>
      <c r="C3287" s="10" t="str">
        <f>VLOOKUP($E3287,'Определяем вид'!$A$2:$B$16,2,0)</f>
        <v>Услуга</v>
      </c>
      <c r="D3287" s="10" t="s">
        <v>16</v>
      </c>
      <c r="E3287" s="10" t="s">
        <v>18</v>
      </c>
      <c r="F3287" s="11">
        <v>45771.0</v>
      </c>
      <c r="G3287" s="12">
        <f t="shared" si="1"/>
        <v>4</v>
      </c>
      <c r="H3287" s="10"/>
      <c r="I3287" s="10" t="str">
        <f>IFNA(VLOOKUP($H3287,'Промокоды'!$A$2:$B$115,2,0),"")</f>
        <v/>
      </c>
      <c r="J3287" s="10" t="str">
        <f>IFNA(VLOOKUP($I3287,'Промокоды'!$E$2:$F$8,2,0),"")</f>
        <v/>
      </c>
      <c r="K3287" s="10" t="str">
        <f>IFNA(VLOOKUP($H3287,'Промокоды'!$A$2:$C$115,3,0),"")</f>
        <v/>
      </c>
      <c r="L3287" s="13">
        <f t="shared" si="2"/>
        <v>0</v>
      </c>
      <c r="M3287" s="14">
        <v>3500.0</v>
      </c>
      <c r="N3287" s="14">
        <f t="shared" si="3"/>
        <v>3500</v>
      </c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  <c r="Z3287" s="9"/>
      <c r="AA3287" s="9"/>
      <c r="AB3287" s="9"/>
      <c r="AC3287" s="9"/>
    </row>
    <row r="3288" ht="15.75" customHeight="1">
      <c r="A3288" s="10">
        <v>3287.0</v>
      </c>
      <c r="B3288" s="10" t="s">
        <v>25</v>
      </c>
      <c r="C3288" s="10" t="str">
        <f>VLOOKUP($E3288,'Определяем вид'!$A$2:$B$16,2,0)</f>
        <v>Товар</v>
      </c>
      <c r="D3288" s="10" t="s">
        <v>16</v>
      </c>
      <c r="E3288" s="10" t="s">
        <v>35</v>
      </c>
      <c r="F3288" s="11">
        <v>45771.0</v>
      </c>
      <c r="G3288" s="12">
        <f t="shared" si="1"/>
        <v>4</v>
      </c>
      <c r="H3288" s="10"/>
      <c r="I3288" s="10" t="str">
        <f>IFNA(VLOOKUP($H3288,'Промокоды'!$A$2:$B$115,2,0),"")</f>
        <v/>
      </c>
      <c r="J3288" s="10" t="str">
        <f>IFNA(VLOOKUP($I3288,'Промокоды'!$E$2:$F$8,2,0),"")</f>
        <v/>
      </c>
      <c r="K3288" s="10" t="str">
        <f>IFNA(VLOOKUP($H3288,'Промокоды'!$A$2:$C$115,3,0),"")</f>
        <v/>
      </c>
      <c r="L3288" s="13">
        <f t="shared" si="2"/>
        <v>0</v>
      </c>
      <c r="M3288" s="14">
        <v>500.0</v>
      </c>
      <c r="N3288" s="14">
        <f t="shared" si="3"/>
        <v>500</v>
      </c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  <c r="Z3288" s="9"/>
      <c r="AA3288" s="9"/>
      <c r="AB3288" s="9"/>
      <c r="AC3288" s="9"/>
    </row>
    <row r="3289" ht="15.75" customHeight="1">
      <c r="A3289" s="10">
        <v>3288.0</v>
      </c>
      <c r="B3289" s="10" t="s">
        <v>15</v>
      </c>
      <c r="C3289" s="10" t="str">
        <f>VLOOKUP($E3289,'Определяем вид'!$A$2:$B$16,2,0)</f>
        <v>Услуга</v>
      </c>
      <c r="D3289" s="10" t="s">
        <v>16</v>
      </c>
      <c r="E3289" s="10" t="s">
        <v>21</v>
      </c>
      <c r="F3289" s="11">
        <v>45771.0</v>
      </c>
      <c r="G3289" s="12">
        <f t="shared" si="1"/>
        <v>4</v>
      </c>
      <c r="H3289" s="10"/>
      <c r="I3289" s="10" t="str">
        <f>IFNA(VLOOKUP($H3289,'Промокоды'!$A$2:$B$115,2,0),"")</f>
        <v/>
      </c>
      <c r="J3289" s="10" t="str">
        <f>IFNA(VLOOKUP($I3289,'Промокоды'!$E$2:$F$8,2,0),"")</f>
        <v/>
      </c>
      <c r="K3289" s="10" t="str">
        <f>IFNA(VLOOKUP($H3289,'Промокоды'!$A$2:$C$115,3,0),"")</f>
        <v/>
      </c>
      <c r="L3289" s="13">
        <f t="shared" si="2"/>
        <v>0</v>
      </c>
      <c r="M3289" s="14">
        <v>5500.0</v>
      </c>
      <c r="N3289" s="14">
        <f t="shared" si="3"/>
        <v>5500</v>
      </c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  <c r="Z3289" s="9"/>
      <c r="AA3289" s="9"/>
      <c r="AB3289" s="9"/>
      <c r="AC3289" s="9"/>
    </row>
    <row r="3290" ht="15.75" customHeight="1">
      <c r="A3290" s="10">
        <v>3289.0</v>
      </c>
      <c r="B3290" s="10" t="s">
        <v>15</v>
      </c>
      <c r="C3290" s="10" t="str">
        <f>VLOOKUP($E3290,'Определяем вид'!$A$2:$B$16,2,0)</f>
        <v>Услуга</v>
      </c>
      <c r="D3290" s="10" t="s">
        <v>19</v>
      </c>
      <c r="E3290" s="10" t="s">
        <v>18</v>
      </c>
      <c r="F3290" s="11">
        <v>45771.0</v>
      </c>
      <c r="G3290" s="12">
        <f t="shared" si="1"/>
        <v>4</v>
      </c>
      <c r="H3290" s="10"/>
      <c r="I3290" s="10" t="str">
        <f>IFNA(VLOOKUP($H3290,'Промокоды'!$A$2:$B$115,2,0),"")</f>
        <v/>
      </c>
      <c r="J3290" s="10" t="str">
        <f>IFNA(VLOOKUP($I3290,'Промокоды'!$E$2:$F$8,2,0),"")</f>
        <v/>
      </c>
      <c r="K3290" s="10" t="str">
        <f>IFNA(VLOOKUP($H3290,'Промокоды'!$A$2:$C$115,3,0),"")</f>
        <v/>
      </c>
      <c r="L3290" s="13">
        <f t="shared" si="2"/>
        <v>0</v>
      </c>
      <c r="M3290" s="14">
        <v>3500.0</v>
      </c>
      <c r="N3290" s="14">
        <f t="shared" si="3"/>
        <v>3500</v>
      </c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  <c r="Z3290" s="9"/>
      <c r="AA3290" s="9"/>
      <c r="AB3290" s="9"/>
      <c r="AC3290" s="9"/>
    </row>
    <row r="3291" ht="15.75" customHeight="1">
      <c r="A3291" s="10">
        <v>3290.0</v>
      </c>
      <c r="B3291" s="10" t="s">
        <v>15</v>
      </c>
      <c r="C3291" s="10" t="str">
        <f>VLOOKUP($E3291,'Определяем вид'!$A$2:$B$16,2,0)</f>
        <v>Услуга</v>
      </c>
      <c r="D3291" s="10" t="s">
        <v>19</v>
      </c>
      <c r="E3291" s="10" t="s">
        <v>21</v>
      </c>
      <c r="F3291" s="11">
        <v>45771.0</v>
      </c>
      <c r="G3291" s="12">
        <f t="shared" si="1"/>
        <v>4</v>
      </c>
      <c r="H3291" s="10"/>
      <c r="I3291" s="10" t="str">
        <f>IFNA(VLOOKUP($H3291,'Промокоды'!$A$2:$B$115,2,0),"")</f>
        <v/>
      </c>
      <c r="J3291" s="10" t="str">
        <f>IFNA(VLOOKUP($I3291,'Промокоды'!$E$2:$F$8,2,0),"")</f>
        <v/>
      </c>
      <c r="K3291" s="10" t="str">
        <f>IFNA(VLOOKUP($H3291,'Промокоды'!$A$2:$C$115,3,0),"")</f>
        <v/>
      </c>
      <c r="L3291" s="13">
        <f t="shared" si="2"/>
        <v>0</v>
      </c>
      <c r="M3291" s="14">
        <v>5500.0</v>
      </c>
      <c r="N3291" s="14">
        <f t="shared" si="3"/>
        <v>5500</v>
      </c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  <c r="Z3291" s="9"/>
      <c r="AA3291" s="9"/>
      <c r="AB3291" s="9"/>
      <c r="AC3291" s="9"/>
    </row>
    <row r="3292" ht="15.75" customHeight="1">
      <c r="A3292" s="10">
        <v>3291.0</v>
      </c>
      <c r="B3292" s="10" t="s">
        <v>15</v>
      </c>
      <c r="C3292" s="10" t="str">
        <f>VLOOKUP($E3292,'Определяем вид'!$A$2:$B$16,2,0)</f>
        <v>Товар</v>
      </c>
      <c r="D3292" s="10" t="s">
        <v>16</v>
      </c>
      <c r="E3292" s="10" t="s">
        <v>20</v>
      </c>
      <c r="F3292" s="11">
        <v>45771.0</v>
      </c>
      <c r="G3292" s="12">
        <f t="shared" si="1"/>
        <v>4</v>
      </c>
      <c r="H3292" s="10"/>
      <c r="I3292" s="10" t="str">
        <f>IFNA(VLOOKUP($H3292,'Промокоды'!$A$2:$B$115,2,0),"")</f>
        <v/>
      </c>
      <c r="J3292" s="10" t="str">
        <f>IFNA(VLOOKUP($I3292,'Промокоды'!$E$2:$F$8,2,0),"")</f>
        <v/>
      </c>
      <c r="K3292" s="10" t="str">
        <f>IFNA(VLOOKUP($H3292,'Промокоды'!$A$2:$C$115,3,0),"")</f>
        <v/>
      </c>
      <c r="L3292" s="13">
        <f t="shared" si="2"/>
        <v>0</v>
      </c>
      <c r="M3292" s="14">
        <v>500.0</v>
      </c>
      <c r="N3292" s="14">
        <f t="shared" si="3"/>
        <v>500</v>
      </c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  <c r="Z3292" s="9"/>
      <c r="AA3292" s="9"/>
      <c r="AB3292" s="9"/>
      <c r="AC3292" s="9"/>
    </row>
    <row r="3293" ht="15.75" customHeight="1">
      <c r="A3293" s="10">
        <v>3292.0</v>
      </c>
      <c r="B3293" s="10" t="s">
        <v>15</v>
      </c>
      <c r="C3293" s="10" t="str">
        <f>VLOOKUP($E3293,'Определяем вид'!$A$2:$B$16,2,0)</f>
        <v>Услуга</v>
      </c>
      <c r="D3293" s="10" t="s">
        <v>16</v>
      </c>
      <c r="E3293" s="10" t="s">
        <v>18</v>
      </c>
      <c r="F3293" s="11">
        <v>45771.0</v>
      </c>
      <c r="G3293" s="12">
        <f t="shared" si="1"/>
        <v>4</v>
      </c>
      <c r="H3293" s="10"/>
      <c r="I3293" s="10" t="str">
        <f>IFNA(VLOOKUP($H3293,'Промокоды'!$A$2:$B$115,2,0),"")</f>
        <v/>
      </c>
      <c r="J3293" s="10" t="str">
        <f>IFNA(VLOOKUP($I3293,'Промокоды'!$E$2:$F$8,2,0),"")</f>
        <v/>
      </c>
      <c r="K3293" s="10" t="str">
        <f>IFNA(VLOOKUP($H3293,'Промокоды'!$A$2:$C$115,3,0),"")</f>
        <v/>
      </c>
      <c r="L3293" s="13">
        <f t="shared" si="2"/>
        <v>0</v>
      </c>
      <c r="M3293" s="14">
        <v>3500.0</v>
      </c>
      <c r="N3293" s="14">
        <f t="shared" si="3"/>
        <v>3500</v>
      </c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  <c r="Z3293" s="9"/>
      <c r="AA3293" s="9"/>
      <c r="AB3293" s="9"/>
      <c r="AC3293" s="9"/>
    </row>
    <row r="3294" ht="15.75" customHeight="1">
      <c r="A3294" s="10">
        <v>3293.0</v>
      </c>
      <c r="B3294" s="10" t="s">
        <v>15</v>
      </c>
      <c r="C3294" s="10" t="str">
        <f>VLOOKUP($E3294,'Определяем вид'!$A$2:$B$16,2,0)</f>
        <v>Услуга</v>
      </c>
      <c r="D3294" s="10" t="s">
        <v>16</v>
      </c>
      <c r="E3294" s="10" t="s">
        <v>18</v>
      </c>
      <c r="F3294" s="11">
        <v>45771.0</v>
      </c>
      <c r="G3294" s="12">
        <f t="shared" si="1"/>
        <v>4</v>
      </c>
      <c r="H3294" s="10"/>
      <c r="I3294" s="10" t="str">
        <f>IFNA(VLOOKUP($H3294,'Промокоды'!$A$2:$B$115,2,0),"")</f>
        <v/>
      </c>
      <c r="J3294" s="10" t="str">
        <f>IFNA(VLOOKUP($I3294,'Промокоды'!$E$2:$F$8,2,0),"")</f>
        <v/>
      </c>
      <c r="K3294" s="10" t="str">
        <f>IFNA(VLOOKUP($H3294,'Промокоды'!$A$2:$C$115,3,0),"")</f>
        <v/>
      </c>
      <c r="L3294" s="13">
        <f t="shared" si="2"/>
        <v>0</v>
      </c>
      <c r="M3294" s="14">
        <v>3500.0</v>
      </c>
      <c r="N3294" s="14">
        <f t="shared" si="3"/>
        <v>3500</v>
      </c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  <c r="Z3294" s="9"/>
      <c r="AA3294" s="9"/>
      <c r="AB3294" s="9"/>
      <c r="AC3294" s="9"/>
    </row>
    <row r="3295" ht="15.75" customHeight="1">
      <c r="A3295" s="10">
        <v>3294.0</v>
      </c>
      <c r="B3295" s="10" t="s">
        <v>15</v>
      </c>
      <c r="C3295" s="10" t="str">
        <f>VLOOKUP($E3295,'Определяем вид'!$A$2:$B$16,2,0)</f>
        <v>Товар</v>
      </c>
      <c r="D3295" s="10" t="s">
        <v>16</v>
      </c>
      <c r="E3295" s="10" t="s">
        <v>28</v>
      </c>
      <c r="F3295" s="11">
        <v>45771.0</v>
      </c>
      <c r="G3295" s="12">
        <f t="shared" si="1"/>
        <v>4</v>
      </c>
      <c r="H3295" s="10" t="s">
        <v>88</v>
      </c>
      <c r="I3295" s="10">
        <f>IFNA(VLOOKUP($H3295,'Промокоды'!$A$2:$B$115,2,0),"")</f>
        <v>6</v>
      </c>
      <c r="J3295" s="10" t="str">
        <f>IFNA(VLOOKUP($I3295,'Промокоды'!$E$2:$F$8,2,0),"")</f>
        <v>Реклама в VK</v>
      </c>
      <c r="K3295" s="10">
        <f>IFNA(VLOOKUP($H3295,'Промокоды'!$A$2:$C$115,3,0),"")</f>
        <v>0.2</v>
      </c>
      <c r="L3295" s="13">
        <f t="shared" si="2"/>
        <v>60</v>
      </c>
      <c r="M3295" s="14">
        <v>300.0</v>
      </c>
      <c r="N3295" s="14">
        <f t="shared" si="3"/>
        <v>240</v>
      </c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  <c r="Z3295" s="9"/>
      <c r="AA3295" s="9"/>
      <c r="AB3295" s="9"/>
      <c r="AC3295" s="9"/>
    </row>
    <row r="3296" ht="15.75" customHeight="1">
      <c r="A3296" s="10">
        <v>3295.0</v>
      </c>
      <c r="B3296" s="10" t="s">
        <v>15</v>
      </c>
      <c r="C3296" s="10" t="str">
        <f>VLOOKUP($E3296,'Определяем вид'!$A$2:$B$16,2,0)</f>
        <v>Услуга</v>
      </c>
      <c r="D3296" s="10" t="s">
        <v>16</v>
      </c>
      <c r="E3296" s="10" t="s">
        <v>21</v>
      </c>
      <c r="F3296" s="11">
        <v>45772.0</v>
      </c>
      <c r="G3296" s="12">
        <f t="shared" si="1"/>
        <v>4</v>
      </c>
      <c r="H3296" s="10" t="s">
        <v>89</v>
      </c>
      <c r="I3296" s="10">
        <f>IFNA(VLOOKUP($H3296,'Промокоды'!$A$2:$B$115,2,0),"")</f>
        <v>6</v>
      </c>
      <c r="J3296" s="10" t="str">
        <f>IFNA(VLOOKUP($I3296,'Промокоды'!$E$2:$F$8,2,0),"")</f>
        <v>Реклама в VK</v>
      </c>
      <c r="K3296" s="10">
        <f>IFNA(VLOOKUP($H3296,'Промокоды'!$A$2:$C$115,3,0),"")</f>
        <v>0.2</v>
      </c>
      <c r="L3296" s="13">
        <f t="shared" si="2"/>
        <v>1100</v>
      </c>
      <c r="M3296" s="14">
        <v>5500.0</v>
      </c>
      <c r="N3296" s="14">
        <f t="shared" si="3"/>
        <v>4400</v>
      </c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  <c r="Z3296" s="9"/>
      <c r="AA3296" s="9"/>
      <c r="AB3296" s="9"/>
      <c r="AC3296" s="9"/>
    </row>
    <row r="3297" ht="15.75" customHeight="1">
      <c r="A3297" s="10">
        <v>3296.0</v>
      </c>
      <c r="B3297" s="10" t="s">
        <v>15</v>
      </c>
      <c r="C3297" s="10" t="str">
        <f>VLOOKUP($E3297,'Определяем вид'!$A$2:$B$16,2,0)</f>
        <v>Услуга</v>
      </c>
      <c r="D3297" s="10" t="s">
        <v>16</v>
      </c>
      <c r="E3297" s="10" t="s">
        <v>18</v>
      </c>
      <c r="F3297" s="11">
        <v>45772.0</v>
      </c>
      <c r="G3297" s="12">
        <f t="shared" si="1"/>
        <v>4</v>
      </c>
      <c r="H3297" s="10"/>
      <c r="I3297" s="10" t="str">
        <f>IFNA(VLOOKUP($H3297,'Промокоды'!$A$2:$B$115,2,0),"")</f>
        <v/>
      </c>
      <c r="J3297" s="10" t="str">
        <f>IFNA(VLOOKUP($I3297,'Промокоды'!$E$2:$F$8,2,0),"")</f>
        <v/>
      </c>
      <c r="K3297" s="10" t="str">
        <f>IFNA(VLOOKUP($H3297,'Промокоды'!$A$2:$C$115,3,0),"")</f>
        <v/>
      </c>
      <c r="L3297" s="13">
        <f t="shared" si="2"/>
        <v>0</v>
      </c>
      <c r="M3297" s="14">
        <v>3500.0</v>
      </c>
      <c r="N3297" s="14">
        <f t="shared" si="3"/>
        <v>3500</v>
      </c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  <c r="Z3297" s="9"/>
      <c r="AA3297" s="9"/>
      <c r="AB3297" s="9"/>
      <c r="AC3297" s="9"/>
    </row>
    <row r="3298" ht="15.75" customHeight="1">
      <c r="A3298" s="10">
        <v>3297.0</v>
      </c>
      <c r="B3298" s="10" t="s">
        <v>25</v>
      </c>
      <c r="C3298" s="10" t="str">
        <f>VLOOKUP($E3298,'Определяем вид'!$A$2:$B$16,2,0)</f>
        <v>Товар</v>
      </c>
      <c r="D3298" s="10" t="s">
        <v>16</v>
      </c>
      <c r="E3298" s="10" t="s">
        <v>30</v>
      </c>
      <c r="F3298" s="11">
        <v>45772.0</v>
      </c>
      <c r="G3298" s="12">
        <f t="shared" si="1"/>
        <v>4</v>
      </c>
      <c r="H3298" s="10"/>
      <c r="I3298" s="10" t="str">
        <f>IFNA(VLOOKUP($H3298,'Промокоды'!$A$2:$B$115,2,0),"")</f>
        <v/>
      </c>
      <c r="J3298" s="10" t="str">
        <f>IFNA(VLOOKUP($I3298,'Промокоды'!$E$2:$F$8,2,0),"")</f>
        <v/>
      </c>
      <c r="K3298" s="10" t="str">
        <f>IFNA(VLOOKUP($H3298,'Промокоды'!$A$2:$C$115,3,0),"")</f>
        <v/>
      </c>
      <c r="L3298" s="13">
        <f t="shared" si="2"/>
        <v>0</v>
      </c>
      <c r="M3298" s="14">
        <v>300.0</v>
      </c>
      <c r="N3298" s="14">
        <f t="shared" si="3"/>
        <v>300</v>
      </c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  <c r="Z3298" s="9"/>
      <c r="AA3298" s="9"/>
      <c r="AB3298" s="9"/>
      <c r="AC3298" s="9"/>
    </row>
    <row r="3299" ht="15.75" customHeight="1">
      <c r="A3299" s="10">
        <v>3298.0</v>
      </c>
      <c r="B3299" s="10" t="s">
        <v>15</v>
      </c>
      <c r="C3299" s="10" t="str">
        <f>VLOOKUP($E3299,'Определяем вид'!$A$2:$B$16,2,0)</f>
        <v>Услуга</v>
      </c>
      <c r="D3299" s="10" t="s">
        <v>16</v>
      </c>
      <c r="E3299" s="10" t="s">
        <v>18</v>
      </c>
      <c r="F3299" s="11">
        <v>45772.0</v>
      </c>
      <c r="G3299" s="12">
        <f t="shared" si="1"/>
        <v>4</v>
      </c>
      <c r="H3299" s="10"/>
      <c r="I3299" s="10" t="str">
        <f>IFNA(VLOOKUP($H3299,'Промокоды'!$A$2:$B$115,2,0),"")</f>
        <v/>
      </c>
      <c r="J3299" s="10" t="str">
        <f>IFNA(VLOOKUP($I3299,'Промокоды'!$E$2:$F$8,2,0),"")</f>
        <v/>
      </c>
      <c r="K3299" s="10" t="str">
        <f>IFNA(VLOOKUP($H3299,'Промокоды'!$A$2:$C$115,3,0),"")</f>
        <v/>
      </c>
      <c r="L3299" s="13">
        <f t="shared" si="2"/>
        <v>0</v>
      </c>
      <c r="M3299" s="14">
        <v>3500.0</v>
      </c>
      <c r="N3299" s="14">
        <f t="shared" si="3"/>
        <v>3500</v>
      </c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  <c r="Z3299" s="9"/>
      <c r="AA3299" s="9"/>
      <c r="AB3299" s="9"/>
      <c r="AC3299" s="9"/>
    </row>
    <row r="3300" ht="15.75" customHeight="1">
      <c r="A3300" s="10">
        <v>3299.0</v>
      </c>
      <c r="B3300" s="10" t="s">
        <v>15</v>
      </c>
      <c r="C3300" s="10" t="str">
        <f>VLOOKUP($E3300,'Определяем вид'!$A$2:$B$16,2,0)</f>
        <v>Товар</v>
      </c>
      <c r="D3300" s="10" t="s">
        <v>16</v>
      </c>
      <c r="E3300" s="10" t="s">
        <v>23</v>
      </c>
      <c r="F3300" s="11">
        <v>45772.0</v>
      </c>
      <c r="G3300" s="12">
        <f t="shared" si="1"/>
        <v>4</v>
      </c>
      <c r="H3300" s="10"/>
      <c r="I3300" s="10" t="str">
        <f>IFNA(VLOOKUP($H3300,'Промокоды'!$A$2:$B$115,2,0),"")</f>
        <v/>
      </c>
      <c r="J3300" s="10" t="str">
        <f>IFNA(VLOOKUP($I3300,'Промокоды'!$E$2:$F$8,2,0),"")</f>
        <v/>
      </c>
      <c r="K3300" s="10" t="str">
        <f>IFNA(VLOOKUP($H3300,'Промокоды'!$A$2:$C$115,3,0),"")</f>
        <v/>
      </c>
      <c r="L3300" s="13">
        <f t="shared" si="2"/>
        <v>0</v>
      </c>
      <c r="M3300" s="14">
        <v>1000.0</v>
      </c>
      <c r="N3300" s="14">
        <f t="shared" si="3"/>
        <v>1000</v>
      </c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  <c r="Z3300" s="9"/>
      <c r="AA3300" s="9"/>
      <c r="AB3300" s="9"/>
      <c r="AC3300" s="9"/>
    </row>
    <row r="3301" ht="15.75" customHeight="1">
      <c r="A3301" s="10">
        <v>3300.0</v>
      </c>
      <c r="B3301" s="10" t="s">
        <v>25</v>
      </c>
      <c r="C3301" s="10" t="str">
        <f>VLOOKUP($E3301,'Определяем вид'!$A$2:$B$16,2,0)</f>
        <v>Товар</v>
      </c>
      <c r="D3301" s="10" t="s">
        <v>16</v>
      </c>
      <c r="E3301" s="10" t="s">
        <v>35</v>
      </c>
      <c r="F3301" s="11">
        <v>45772.0</v>
      </c>
      <c r="G3301" s="12">
        <f t="shared" si="1"/>
        <v>4</v>
      </c>
      <c r="H3301" s="10"/>
      <c r="I3301" s="10" t="str">
        <f>IFNA(VLOOKUP($H3301,'Промокоды'!$A$2:$B$115,2,0),"")</f>
        <v/>
      </c>
      <c r="J3301" s="10" t="str">
        <f>IFNA(VLOOKUP($I3301,'Промокоды'!$E$2:$F$8,2,0),"")</f>
        <v/>
      </c>
      <c r="K3301" s="10" t="str">
        <f>IFNA(VLOOKUP($H3301,'Промокоды'!$A$2:$C$115,3,0),"")</f>
        <v/>
      </c>
      <c r="L3301" s="13">
        <f t="shared" si="2"/>
        <v>0</v>
      </c>
      <c r="M3301" s="14">
        <v>500.0</v>
      </c>
      <c r="N3301" s="14">
        <f t="shared" si="3"/>
        <v>500</v>
      </c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  <c r="Z3301" s="9"/>
      <c r="AA3301" s="9"/>
      <c r="AB3301" s="9"/>
      <c r="AC3301" s="9"/>
    </row>
    <row r="3302" ht="15.75" customHeight="1">
      <c r="A3302" s="10">
        <v>3301.0</v>
      </c>
      <c r="B3302" s="10" t="s">
        <v>15</v>
      </c>
      <c r="C3302" s="10" t="str">
        <f>VLOOKUP($E3302,'Определяем вид'!$A$2:$B$16,2,0)</f>
        <v>Услуга</v>
      </c>
      <c r="D3302" s="10" t="s">
        <v>16</v>
      </c>
      <c r="E3302" s="10" t="s">
        <v>17</v>
      </c>
      <c r="F3302" s="11">
        <v>45772.0</v>
      </c>
      <c r="G3302" s="12">
        <f t="shared" si="1"/>
        <v>4</v>
      </c>
      <c r="H3302" s="10" t="s">
        <v>90</v>
      </c>
      <c r="I3302" s="10">
        <f>IFNA(VLOOKUP($H3302,'Промокоды'!$A$2:$B$115,2,0),"")</f>
        <v>7</v>
      </c>
      <c r="J3302" s="10" t="str">
        <f>IFNA(VLOOKUP($I3302,'Промокоды'!$E$2:$F$8,2,0),"")</f>
        <v>Сторис в VK</v>
      </c>
      <c r="K3302" s="10">
        <f>IFNA(VLOOKUP($H3302,'Промокоды'!$A$2:$C$115,3,0),"")</f>
        <v>0.15</v>
      </c>
      <c r="L3302" s="13">
        <f t="shared" si="2"/>
        <v>675</v>
      </c>
      <c r="M3302" s="14">
        <v>4500.0</v>
      </c>
      <c r="N3302" s="14">
        <f t="shared" si="3"/>
        <v>3825</v>
      </c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  <c r="Z3302" s="9"/>
      <c r="AA3302" s="9"/>
      <c r="AB3302" s="9"/>
      <c r="AC3302" s="9"/>
    </row>
    <row r="3303" ht="15.75" customHeight="1">
      <c r="A3303" s="10">
        <v>3302.0</v>
      </c>
      <c r="B3303" s="10" t="s">
        <v>25</v>
      </c>
      <c r="C3303" s="10" t="str">
        <f>VLOOKUP($E3303,'Определяем вид'!$A$2:$B$16,2,0)</f>
        <v>Товар</v>
      </c>
      <c r="D3303" s="10" t="s">
        <v>19</v>
      </c>
      <c r="E3303" s="10" t="s">
        <v>30</v>
      </c>
      <c r="F3303" s="11">
        <v>45772.0</v>
      </c>
      <c r="G3303" s="12">
        <f t="shared" si="1"/>
        <v>4</v>
      </c>
      <c r="H3303" s="10"/>
      <c r="I3303" s="10" t="str">
        <f>IFNA(VLOOKUP($H3303,'Промокоды'!$A$2:$B$115,2,0),"")</f>
        <v/>
      </c>
      <c r="J3303" s="10" t="str">
        <f>IFNA(VLOOKUP($I3303,'Промокоды'!$E$2:$F$8,2,0),"")</f>
        <v/>
      </c>
      <c r="K3303" s="10" t="str">
        <f>IFNA(VLOOKUP($H3303,'Промокоды'!$A$2:$C$115,3,0),"")</f>
        <v/>
      </c>
      <c r="L3303" s="13">
        <f t="shared" si="2"/>
        <v>0</v>
      </c>
      <c r="M3303" s="14">
        <v>300.0</v>
      </c>
      <c r="N3303" s="14">
        <f t="shared" si="3"/>
        <v>300</v>
      </c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  <c r="Z3303" s="9"/>
      <c r="AA3303" s="9"/>
      <c r="AB3303" s="9"/>
      <c r="AC3303" s="9"/>
    </row>
    <row r="3304" ht="15.75" customHeight="1">
      <c r="A3304" s="10">
        <v>3303.0</v>
      </c>
      <c r="B3304" s="10" t="s">
        <v>15</v>
      </c>
      <c r="C3304" s="10" t="str">
        <f>VLOOKUP($E3304,'Определяем вид'!$A$2:$B$16,2,0)</f>
        <v>Услуга</v>
      </c>
      <c r="D3304" s="10" t="s">
        <v>16</v>
      </c>
      <c r="E3304" s="10" t="s">
        <v>17</v>
      </c>
      <c r="F3304" s="11">
        <v>45772.0</v>
      </c>
      <c r="G3304" s="12">
        <f t="shared" si="1"/>
        <v>4</v>
      </c>
      <c r="H3304" s="10"/>
      <c r="I3304" s="10" t="str">
        <f>IFNA(VLOOKUP($H3304,'Промокоды'!$A$2:$B$115,2,0),"")</f>
        <v/>
      </c>
      <c r="J3304" s="10" t="str">
        <f>IFNA(VLOOKUP($I3304,'Промокоды'!$E$2:$F$8,2,0),"")</f>
        <v/>
      </c>
      <c r="K3304" s="10" t="str">
        <f>IFNA(VLOOKUP($H3304,'Промокоды'!$A$2:$C$115,3,0),"")</f>
        <v/>
      </c>
      <c r="L3304" s="13">
        <f t="shared" si="2"/>
        <v>0</v>
      </c>
      <c r="M3304" s="14">
        <v>4500.0</v>
      </c>
      <c r="N3304" s="14">
        <f t="shared" si="3"/>
        <v>4500</v>
      </c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  <c r="Z3304" s="9"/>
      <c r="AA3304" s="9"/>
      <c r="AB3304" s="9"/>
      <c r="AC3304" s="9"/>
    </row>
    <row r="3305" ht="15.75" customHeight="1">
      <c r="A3305" s="10">
        <v>3304.0</v>
      </c>
      <c r="B3305" s="10" t="s">
        <v>15</v>
      </c>
      <c r="C3305" s="10" t="str">
        <f>VLOOKUP($E3305,'Определяем вид'!$A$2:$B$16,2,0)</f>
        <v>Товар</v>
      </c>
      <c r="D3305" s="10" t="s">
        <v>16</v>
      </c>
      <c r="E3305" s="10" t="s">
        <v>23</v>
      </c>
      <c r="F3305" s="11">
        <v>45772.0</v>
      </c>
      <c r="G3305" s="12">
        <f t="shared" si="1"/>
        <v>4</v>
      </c>
      <c r="H3305" s="10"/>
      <c r="I3305" s="10" t="str">
        <f>IFNA(VLOOKUP($H3305,'Промокоды'!$A$2:$B$115,2,0),"")</f>
        <v/>
      </c>
      <c r="J3305" s="10" t="str">
        <f>IFNA(VLOOKUP($I3305,'Промокоды'!$E$2:$F$8,2,0),"")</f>
        <v/>
      </c>
      <c r="K3305" s="10" t="str">
        <f>IFNA(VLOOKUP($H3305,'Промокоды'!$A$2:$C$115,3,0),"")</f>
        <v/>
      </c>
      <c r="L3305" s="13">
        <f t="shared" si="2"/>
        <v>0</v>
      </c>
      <c r="M3305" s="14">
        <v>1000.0</v>
      </c>
      <c r="N3305" s="14">
        <f t="shared" si="3"/>
        <v>1000</v>
      </c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  <c r="Z3305" s="9"/>
      <c r="AA3305" s="9"/>
      <c r="AB3305" s="9"/>
      <c r="AC3305" s="9"/>
    </row>
    <row r="3306" ht="15.75" customHeight="1">
      <c r="A3306" s="10">
        <v>3305.0</v>
      </c>
      <c r="B3306" s="10" t="s">
        <v>15</v>
      </c>
      <c r="C3306" s="10" t="str">
        <f>VLOOKUP($E3306,'Определяем вид'!$A$2:$B$16,2,0)</f>
        <v>Услуга</v>
      </c>
      <c r="D3306" s="10" t="s">
        <v>16</v>
      </c>
      <c r="E3306" s="10" t="s">
        <v>17</v>
      </c>
      <c r="F3306" s="11">
        <v>45772.0</v>
      </c>
      <c r="G3306" s="12">
        <f t="shared" si="1"/>
        <v>4</v>
      </c>
      <c r="H3306" s="10"/>
      <c r="I3306" s="10" t="str">
        <f>IFNA(VLOOKUP($H3306,'Промокоды'!$A$2:$B$115,2,0),"")</f>
        <v/>
      </c>
      <c r="J3306" s="10" t="str">
        <f>IFNA(VLOOKUP($I3306,'Промокоды'!$E$2:$F$8,2,0),"")</f>
        <v/>
      </c>
      <c r="K3306" s="10" t="str">
        <f>IFNA(VLOOKUP($H3306,'Промокоды'!$A$2:$C$115,3,0),"")</f>
        <v/>
      </c>
      <c r="L3306" s="13">
        <f t="shared" si="2"/>
        <v>0</v>
      </c>
      <c r="M3306" s="14">
        <v>4500.0</v>
      </c>
      <c r="N3306" s="14">
        <f t="shared" si="3"/>
        <v>4500</v>
      </c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  <c r="Z3306" s="9"/>
      <c r="AA3306" s="9"/>
      <c r="AB3306" s="9"/>
      <c r="AC3306" s="9"/>
    </row>
    <row r="3307" ht="15.75" customHeight="1">
      <c r="A3307" s="10">
        <v>3306.0</v>
      </c>
      <c r="B3307" s="10" t="s">
        <v>15</v>
      </c>
      <c r="C3307" s="10" t="str">
        <f>VLOOKUP($E3307,'Определяем вид'!$A$2:$B$16,2,0)</f>
        <v>Услуга</v>
      </c>
      <c r="D3307" s="10" t="s">
        <v>16</v>
      </c>
      <c r="E3307" s="10" t="s">
        <v>21</v>
      </c>
      <c r="F3307" s="11">
        <v>45772.0</v>
      </c>
      <c r="G3307" s="12">
        <f t="shared" si="1"/>
        <v>4</v>
      </c>
      <c r="H3307" s="10"/>
      <c r="I3307" s="10" t="str">
        <f>IFNA(VLOOKUP($H3307,'Промокоды'!$A$2:$B$115,2,0),"")</f>
        <v/>
      </c>
      <c r="J3307" s="10" t="str">
        <f>IFNA(VLOOKUP($I3307,'Промокоды'!$E$2:$F$8,2,0),"")</f>
        <v/>
      </c>
      <c r="K3307" s="10" t="str">
        <f>IFNA(VLOOKUP($H3307,'Промокоды'!$A$2:$C$115,3,0),"")</f>
        <v/>
      </c>
      <c r="L3307" s="13">
        <f t="shared" si="2"/>
        <v>0</v>
      </c>
      <c r="M3307" s="14">
        <v>5500.0</v>
      </c>
      <c r="N3307" s="14">
        <f t="shared" si="3"/>
        <v>5500</v>
      </c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  <c r="Z3307" s="9"/>
      <c r="AA3307" s="9"/>
      <c r="AB3307" s="9"/>
      <c r="AC3307" s="9"/>
    </row>
    <row r="3308" ht="15.75" customHeight="1">
      <c r="A3308" s="10">
        <v>3307.0</v>
      </c>
      <c r="B3308" s="10" t="s">
        <v>15</v>
      </c>
      <c r="C3308" s="10" t="str">
        <f>VLOOKUP($E3308,'Определяем вид'!$A$2:$B$16,2,0)</f>
        <v>Услуга</v>
      </c>
      <c r="D3308" s="10" t="s">
        <v>16</v>
      </c>
      <c r="E3308" s="10" t="s">
        <v>18</v>
      </c>
      <c r="F3308" s="11">
        <v>45772.0</v>
      </c>
      <c r="G3308" s="12">
        <f t="shared" si="1"/>
        <v>4</v>
      </c>
      <c r="H3308" s="10" t="s">
        <v>91</v>
      </c>
      <c r="I3308" s="10">
        <f>IFNA(VLOOKUP($H3308,'Промокоды'!$A$2:$B$115,2,0),"")</f>
        <v>7</v>
      </c>
      <c r="J3308" s="10" t="str">
        <f>IFNA(VLOOKUP($I3308,'Промокоды'!$E$2:$F$8,2,0),"")</f>
        <v>Сторис в VK</v>
      </c>
      <c r="K3308" s="10">
        <f>IFNA(VLOOKUP($H3308,'Промокоды'!$A$2:$C$115,3,0),"")</f>
        <v>0.15</v>
      </c>
      <c r="L3308" s="13">
        <f t="shared" si="2"/>
        <v>525</v>
      </c>
      <c r="M3308" s="14">
        <v>3500.0</v>
      </c>
      <c r="N3308" s="14">
        <f t="shared" si="3"/>
        <v>2975</v>
      </c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  <c r="Z3308" s="9"/>
      <c r="AA3308" s="9"/>
      <c r="AB3308" s="9"/>
      <c r="AC3308" s="9"/>
    </row>
    <row r="3309" ht="15.75" customHeight="1">
      <c r="A3309" s="10">
        <v>3308.0</v>
      </c>
      <c r="B3309" s="10" t="s">
        <v>15</v>
      </c>
      <c r="C3309" s="10" t="str">
        <f>VLOOKUP($E3309,'Определяем вид'!$A$2:$B$16,2,0)</f>
        <v>Товар</v>
      </c>
      <c r="D3309" s="10" t="s">
        <v>16</v>
      </c>
      <c r="E3309" s="10" t="s">
        <v>20</v>
      </c>
      <c r="F3309" s="11">
        <v>45772.0</v>
      </c>
      <c r="G3309" s="12">
        <f t="shared" si="1"/>
        <v>4</v>
      </c>
      <c r="H3309" s="10"/>
      <c r="I3309" s="10" t="str">
        <f>IFNA(VLOOKUP($H3309,'Промокоды'!$A$2:$B$115,2,0),"")</f>
        <v/>
      </c>
      <c r="J3309" s="10" t="str">
        <f>IFNA(VLOOKUP($I3309,'Промокоды'!$E$2:$F$8,2,0),"")</f>
        <v/>
      </c>
      <c r="K3309" s="10" t="str">
        <f>IFNA(VLOOKUP($H3309,'Промокоды'!$A$2:$C$115,3,0),"")</f>
        <v/>
      </c>
      <c r="L3309" s="13">
        <f t="shared" si="2"/>
        <v>0</v>
      </c>
      <c r="M3309" s="14">
        <v>500.0</v>
      </c>
      <c r="N3309" s="14">
        <f t="shared" si="3"/>
        <v>500</v>
      </c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  <c r="Z3309" s="9"/>
      <c r="AA3309" s="9"/>
      <c r="AB3309" s="9"/>
      <c r="AC3309" s="9"/>
    </row>
    <row r="3310" ht="15.75" customHeight="1">
      <c r="A3310" s="10">
        <v>3309.0</v>
      </c>
      <c r="B3310" s="10" t="s">
        <v>25</v>
      </c>
      <c r="C3310" s="10" t="str">
        <f>VLOOKUP($E3310,'Определяем вид'!$A$2:$B$16,2,0)</f>
        <v>Товар</v>
      </c>
      <c r="D3310" s="10" t="s">
        <v>16</v>
      </c>
      <c r="E3310" s="10" t="s">
        <v>33</v>
      </c>
      <c r="F3310" s="11">
        <v>45772.0</v>
      </c>
      <c r="G3310" s="12">
        <f t="shared" si="1"/>
        <v>4</v>
      </c>
      <c r="H3310" s="10"/>
      <c r="I3310" s="10" t="str">
        <f>IFNA(VLOOKUP($H3310,'Промокоды'!$A$2:$B$115,2,0),"")</f>
        <v/>
      </c>
      <c r="J3310" s="10" t="str">
        <f>IFNA(VLOOKUP($I3310,'Промокоды'!$E$2:$F$8,2,0),"")</f>
        <v/>
      </c>
      <c r="K3310" s="10" t="str">
        <f>IFNA(VLOOKUP($H3310,'Промокоды'!$A$2:$C$115,3,0),"")</f>
        <v/>
      </c>
      <c r="L3310" s="13">
        <f t="shared" si="2"/>
        <v>0</v>
      </c>
      <c r="M3310" s="14">
        <v>1000.0</v>
      </c>
      <c r="N3310" s="14">
        <f t="shared" si="3"/>
        <v>1000</v>
      </c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  <c r="Z3310" s="9"/>
      <c r="AA3310" s="9"/>
      <c r="AB3310" s="9"/>
      <c r="AC3310" s="9"/>
    </row>
    <row r="3311" ht="15.75" customHeight="1">
      <c r="A3311" s="10">
        <v>3310.0</v>
      </c>
      <c r="B3311" s="10" t="s">
        <v>15</v>
      </c>
      <c r="C3311" s="10" t="str">
        <f>VLOOKUP($E3311,'Определяем вид'!$A$2:$B$16,2,0)</f>
        <v>Товар</v>
      </c>
      <c r="D3311" s="10" t="s">
        <v>16</v>
      </c>
      <c r="E3311" s="10" t="s">
        <v>20</v>
      </c>
      <c r="F3311" s="11">
        <v>45772.0</v>
      </c>
      <c r="G3311" s="12">
        <f t="shared" si="1"/>
        <v>4</v>
      </c>
      <c r="H3311" s="10"/>
      <c r="I3311" s="10" t="str">
        <f>IFNA(VLOOKUP($H3311,'Промокоды'!$A$2:$B$115,2,0),"")</f>
        <v/>
      </c>
      <c r="J3311" s="10" t="str">
        <f>IFNA(VLOOKUP($I3311,'Промокоды'!$E$2:$F$8,2,0),"")</f>
        <v/>
      </c>
      <c r="K3311" s="10" t="str">
        <f>IFNA(VLOOKUP($H3311,'Промокоды'!$A$2:$C$115,3,0),"")</f>
        <v/>
      </c>
      <c r="L3311" s="13">
        <f t="shared" si="2"/>
        <v>0</v>
      </c>
      <c r="M3311" s="14">
        <v>500.0</v>
      </c>
      <c r="N3311" s="14">
        <f t="shared" si="3"/>
        <v>500</v>
      </c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  <c r="Z3311" s="9"/>
      <c r="AA3311" s="9"/>
      <c r="AB3311" s="9"/>
      <c r="AC3311" s="9"/>
    </row>
    <row r="3312" ht="15.75" customHeight="1">
      <c r="A3312" s="10">
        <v>3311.0</v>
      </c>
      <c r="B3312" s="10" t="s">
        <v>15</v>
      </c>
      <c r="C3312" s="10" t="str">
        <f>VLOOKUP($E3312,'Определяем вид'!$A$2:$B$16,2,0)</f>
        <v>Услуга</v>
      </c>
      <c r="D3312" s="10" t="s">
        <v>16</v>
      </c>
      <c r="E3312" s="10" t="s">
        <v>18</v>
      </c>
      <c r="F3312" s="11">
        <v>45772.0</v>
      </c>
      <c r="G3312" s="12">
        <f t="shared" si="1"/>
        <v>4</v>
      </c>
      <c r="H3312" s="10"/>
      <c r="I3312" s="10" t="str">
        <f>IFNA(VLOOKUP($H3312,'Промокоды'!$A$2:$B$115,2,0),"")</f>
        <v/>
      </c>
      <c r="J3312" s="10" t="str">
        <f>IFNA(VLOOKUP($I3312,'Промокоды'!$E$2:$F$8,2,0),"")</f>
        <v/>
      </c>
      <c r="K3312" s="10" t="str">
        <f>IFNA(VLOOKUP($H3312,'Промокоды'!$A$2:$C$115,3,0),"")</f>
        <v/>
      </c>
      <c r="L3312" s="13">
        <f t="shared" si="2"/>
        <v>0</v>
      </c>
      <c r="M3312" s="14">
        <v>3500.0</v>
      </c>
      <c r="N3312" s="14">
        <f t="shared" si="3"/>
        <v>3500</v>
      </c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  <c r="Z3312" s="9"/>
      <c r="AA3312" s="9"/>
      <c r="AB3312" s="9"/>
      <c r="AC3312" s="9"/>
    </row>
    <row r="3313" ht="15.75" customHeight="1">
      <c r="A3313" s="10">
        <v>3312.0</v>
      </c>
      <c r="B3313" s="10" t="s">
        <v>15</v>
      </c>
      <c r="C3313" s="10" t="str">
        <f>VLOOKUP($E3313,'Определяем вид'!$A$2:$B$16,2,0)</f>
        <v>Услуга</v>
      </c>
      <c r="D3313" s="10" t="s">
        <v>16</v>
      </c>
      <c r="E3313" s="10" t="s">
        <v>18</v>
      </c>
      <c r="F3313" s="11">
        <v>45772.0</v>
      </c>
      <c r="G3313" s="12">
        <f t="shared" si="1"/>
        <v>4</v>
      </c>
      <c r="H3313" s="10" t="s">
        <v>92</v>
      </c>
      <c r="I3313" s="10">
        <f>IFNA(VLOOKUP($H3313,'Промокоды'!$A$2:$B$115,2,0),"")</f>
        <v>1</v>
      </c>
      <c r="J3313" s="10" t="str">
        <f>IFNA(VLOOKUP($I3313,'Промокоды'!$E$2:$F$8,2,0),"")</f>
        <v>Обещаем скидки</v>
      </c>
      <c r="K3313" s="10">
        <f>IFNA(VLOOKUP($H3313,'Промокоды'!$A$2:$C$115,3,0),"")</f>
        <v>0.1</v>
      </c>
      <c r="L3313" s="13">
        <f t="shared" si="2"/>
        <v>350</v>
      </c>
      <c r="M3313" s="14">
        <v>3500.0</v>
      </c>
      <c r="N3313" s="14">
        <f t="shared" si="3"/>
        <v>3150</v>
      </c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  <c r="Z3313" s="9"/>
      <c r="AA3313" s="9"/>
      <c r="AB3313" s="9"/>
      <c r="AC3313" s="9"/>
    </row>
    <row r="3314" ht="15.75" customHeight="1">
      <c r="A3314" s="10">
        <v>3313.0</v>
      </c>
      <c r="B3314" s="10" t="s">
        <v>15</v>
      </c>
      <c r="C3314" s="10" t="str">
        <f>VLOOKUP($E3314,'Определяем вид'!$A$2:$B$16,2,0)</f>
        <v>Услуга</v>
      </c>
      <c r="D3314" s="10" t="s">
        <v>16</v>
      </c>
      <c r="E3314" s="10" t="s">
        <v>17</v>
      </c>
      <c r="F3314" s="11">
        <v>45772.0</v>
      </c>
      <c r="G3314" s="12">
        <f t="shared" si="1"/>
        <v>4</v>
      </c>
      <c r="H3314" s="10" t="s">
        <v>93</v>
      </c>
      <c r="I3314" s="10">
        <f>IFNA(VLOOKUP($H3314,'Промокоды'!$A$2:$B$115,2,0),"")</f>
        <v>4</v>
      </c>
      <c r="J3314" s="10" t="str">
        <f>IFNA(VLOOKUP($I3314,'Промокоды'!$E$2:$F$8,2,0),"")</f>
        <v>Посты в Telegram</v>
      </c>
      <c r="K3314" s="10">
        <f>IFNA(VLOOKUP($H3314,'Промокоды'!$A$2:$C$115,3,0),"")</f>
        <v>0.5</v>
      </c>
      <c r="L3314" s="13">
        <f t="shared" si="2"/>
        <v>2250</v>
      </c>
      <c r="M3314" s="14">
        <v>4500.0</v>
      </c>
      <c r="N3314" s="14">
        <f t="shared" si="3"/>
        <v>2250</v>
      </c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  <c r="Z3314" s="9"/>
      <c r="AA3314" s="9"/>
      <c r="AB3314" s="9"/>
      <c r="AC3314" s="9"/>
    </row>
    <row r="3315" ht="15.75" customHeight="1">
      <c r="A3315" s="10">
        <v>3314.0</v>
      </c>
      <c r="B3315" s="10" t="s">
        <v>25</v>
      </c>
      <c r="C3315" s="10" t="str">
        <f>VLOOKUP($E3315,'Определяем вид'!$A$2:$B$16,2,0)</f>
        <v>Товар</v>
      </c>
      <c r="D3315" s="10" t="s">
        <v>16</v>
      </c>
      <c r="E3315" s="10" t="s">
        <v>33</v>
      </c>
      <c r="F3315" s="11">
        <v>45772.0</v>
      </c>
      <c r="G3315" s="12">
        <f t="shared" si="1"/>
        <v>4</v>
      </c>
      <c r="H3315" s="10"/>
      <c r="I3315" s="10" t="str">
        <f>IFNA(VLOOKUP($H3315,'Промокоды'!$A$2:$B$115,2,0),"")</f>
        <v/>
      </c>
      <c r="J3315" s="10" t="str">
        <f>IFNA(VLOOKUP($I3315,'Промокоды'!$E$2:$F$8,2,0),"")</f>
        <v/>
      </c>
      <c r="K3315" s="10" t="str">
        <f>IFNA(VLOOKUP($H3315,'Промокоды'!$A$2:$C$115,3,0),"")</f>
        <v/>
      </c>
      <c r="L3315" s="13">
        <f t="shared" si="2"/>
        <v>0</v>
      </c>
      <c r="M3315" s="14">
        <v>1000.0</v>
      </c>
      <c r="N3315" s="14">
        <f t="shared" si="3"/>
        <v>1000</v>
      </c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  <c r="Z3315" s="9"/>
      <c r="AA3315" s="9"/>
      <c r="AB3315" s="9"/>
      <c r="AC3315" s="9"/>
    </row>
    <row r="3316" ht="15.75" customHeight="1">
      <c r="A3316" s="10">
        <v>3315.0</v>
      </c>
      <c r="B3316" s="10" t="s">
        <v>15</v>
      </c>
      <c r="C3316" s="10" t="str">
        <f>VLOOKUP($E3316,'Определяем вид'!$A$2:$B$16,2,0)</f>
        <v>Услуга</v>
      </c>
      <c r="D3316" s="10" t="s">
        <v>16</v>
      </c>
      <c r="E3316" s="10" t="s">
        <v>17</v>
      </c>
      <c r="F3316" s="11">
        <v>45772.0</v>
      </c>
      <c r="G3316" s="12">
        <f t="shared" si="1"/>
        <v>4</v>
      </c>
      <c r="H3316" s="10"/>
      <c r="I3316" s="10" t="str">
        <f>IFNA(VLOOKUP($H3316,'Промокоды'!$A$2:$B$115,2,0),"")</f>
        <v/>
      </c>
      <c r="J3316" s="10" t="str">
        <f>IFNA(VLOOKUP($I3316,'Промокоды'!$E$2:$F$8,2,0),"")</f>
        <v/>
      </c>
      <c r="K3316" s="10" t="str">
        <f>IFNA(VLOOKUP($H3316,'Промокоды'!$A$2:$C$115,3,0),"")</f>
        <v/>
      </c>
      <c r="L3316" s="13">
        <f t="shared" si="2"/>
        <v>0</v>
      </c>
      <c r="M3316" s="14">
        <v>4500.0</v>
      </c>
      <c r="N3316" s="14">
        <f t="shared" si="3"/>
        <v>4500</v>
      </c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  <c r="Z3316" s="9"/>
      <c r="AA3316" s="9"/>
      <c r="AB3316" s="9"/>
      <c r="AC3316" s="9"/>
    </row>
    <row r="3317" ht="15.75" customHeight="1">
      <c r="A3317" s="10">
        <v>3316.0</v>
      </c>
      <c r="B3317" s="10" t="s">
        <v>15</v>
      </c>
      <c r="C3317" s="10" t="str">
        <f>VLOOKUP($E3317,'Определяем вид'!$A$2:$B$16,2,0)</f>
        <v>Услуга</v>
      </c>
      <c r="D3317" s="10" t="s">
        <v>16</v>
      </c>
      <c r="E3317" s="10" t="s">
        <v>21</v>
      </c>
      <c r="F3317" s="11">
        <v>45772.0</v>
      </c>
      <c r="G3317" s="12">
        <f t="shared" si="1"/>
        <v>4</v>
      </c>
      <c r="H3317" s="10"/>
      <c r="I3317" s="10" t="str">
        <f>IFNA(VLOOKUP($H3317,'Промокоды'!$A$2:$B$115,2,0),"")</f>
        <v/>
      </c>
      <c r="J3317" s="10" t="str">
        <f>IFNA(VLOOKUP($I3317,'Промокоды'!$E$2:$F$8,2,0),"")</f>
        <v/>
      </c>
      <c r="K3317" s="10" t="str">
        <f>IFNA(VLOOKUP($H3317,'Промокоды'!$A$2:$C$115,3,0),"")</f>
        <v/>
      </c>
      <c r="L3317" s="13">
        <f t="shared" si="2"/>
        <v>0</v>
      </c>
      <c r="M3317" s="14">
        <v>5500.0</v>
      </c>
      <c r="N3317" s="14">
        <f t="shared" si="3"/>
        <v>5500</v>
      </c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  <c r="Z3317" s="9"/>
      <c r="AA3317" s="9"/>
      <c r="AB3317" s="9"/>
      <c r="AC3317" s="9"/>
    </row>
    <row r="3318" ht="15.75" customHeight="1">
      <c r="A3318" s="10">
        <v>3317.0</v>
      </c>
      <c r="B3318" s="10" t="s">
        <v>15</v>
      </c>
      <c r="C3318" s="10" t="str">
        <f>VLOOKUP($E3318,'Определяем вид'!$A$2:$B$16,2,0)</f>
        <v>Услуга</v>
      </c>
      <c r="D3318" s="10" t="s">
        <v>16</v>
      </c>
      <c r="E3318" s="10" t="s">
        <v>18</v>
      </c>
      <c r="F3318" s="11">
        <v>45772.0</v>
      </c>
      <c r="G3318" s="12">
        <f t="shared" si="1"/>
        <v>4</v>
      </c>
      <c r="H3318" s="10" t="s">
        <v>94</v>
      </c>
      <c r="I3318" s="10">
        <f>IFNA(VLOOKUP($H3318,'Промокоды'!$A$2:$B$115,2,0),"")</f>
        <v>3</v>
      </c>
      <c r="J3318" s="10" t="str">
        <f>IFNA(VLOOKUP($I3318,'Промокоды'!$E$2:$F$8,2,0),"")</f>
        <v>Поисковые запросы в Яндексе</v>
      </c>
      <c r="K3318" s="10">
        <f>IFNA(VLOOKUP($H3318,'Промокоды'!$A$2:$C$115,3,0),"")</f>
        <v>0.05</v>
      </c>
      <c r="L3318" s="13">
        <f t="shared" si="2"/>
        <v>175</v>
      </c>
      <c r="M3318" s="14">
        <v>3500.0</v>
      </c>
      <c r="N3318" s="14">
        <f t="shared" si="3"/>
        <v>3325</v>
      </c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  <c r="Z3318" s="9"/>
      <c r="AA3318" s="9"/>
      <c r="AB3318" s="9"/>
      <c r="AC3318" s="9"/>
    </row>
    <row r="3319" ht="15.75" customHeight="1">
      <c r="A3319" s="10">
        <v>3318.0</v>
      </c>
      <c r="B3319" s="10" t="s">
        <v>15</v>
      </c>
      <c r="C3319" s="10" t="str">
        <f>VLOOKUP($E3319,'Определяем вид'!$A$2:$B$16,2,0)</f>
        <v>Услуга</v>
      </c>
      <c r="D3319" s="10" t="s">
        <v>16</v>
      </c>
      <c r="E3319" s="10" t="s">
        <v>21</v>
      </c>
      <c r="F3319" s="11">
        <v>45772.0</v>
      </c>
      <c r="G3319" s="12">
        <f t="shared" si="1"/>
        <v>4</v>
      </c>
      <c r="H3319" s="10"/>
      <c r="I3319" s="10" t="str">
        <f>IFNA(VLOOKUP($H3319,'Промокоды'!$A$2:$B$115,2,0),"")</f>
        <v/>
      </c>
      <c r="J3319" s="10" t="str">
        <f>IFNA(VLOOKUP($I3319,'Промокоды'!$E$2:$F$8,2,0),"")</f>
        <v/>
      </c>
      <c r="K3319" s="10" t="str">
        <f>IFNA(VLOOKUP($H3319,'Промокоды'!$A$2:$C$115,3,0),"")</f>
        <v/>
      </c>
      <c r="L3319" s="13">
        <f t="shared" si="2"/>
        <v>0</v>
      </c>
      <c r="M3319" s="14">
        <v>5500.0</v>
      </c>
      <c r="N3319" s="14">
        <f t="shared" si="3"/>
        <v>5500</v>
      </c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  <c r="Z3319" s="9"/>
      <c r="AA3319" s="9"/>
      <c r="AB3319" s="9"/>
      <c r="AC3319" s="9"/>
    </row>
    <row r="3320" ht="15.75" customHeight="1">
      <c r="A3320" s="10">
        <v>3319.0</v>
      </c>
      <c r="B3320" s="10" t="s">
        <v>15</v>
      </c>
      <c r="C3320" s="10" t="str">
        <f>VLOOKUP($E3320,'Определяем вид'!$A$2:$B$16,2,0)</f>
        <v>Товар</v>
      </c>
      <c r="D3320" s="10" t="s">
        <v>16</v>
      </c>
      <c r="E3320" s="10" t="s">
        <v>20</v>
      </c>
      <c r="F3320" s="11">
        <v>45772.0</v>
      </c>
      <c r="G3320" s="12">
        <f t="shared" si="1"/>
        <v>4</v>
      </c>
      <c r="H3320" s="10"/>
      <c r="I3320" s="10" t="str">
        <f>IFNA(VLOOKUP($H3320,'Промокоды'!$A$2:$B$115,2,0),"")</f>
        <v/>
      </c>
      <c r="J3320" s="10" t="str">
        <f>IFNA(VLOOKUP($I3320,'Промокоды'!$E$2:$F$8,2,0),"")</f>
        <v/>
      </c>
      <c r="K3320" s="10" t="str">
        <f>IFNA(VLOOKUP($H3320,'Промокоды'!$A$2:$C$115,3,0),"")</f>
        <v/>
      </c>
      <c r="L3320" s="13">
        <f t="shared" si="2"/>
        <v>0</v>
      </c>
      <c r="M3320" s="14">
        <v>500.0</v>
      </c>
      <c r="N3320" s="14">
        <f t="shared" si="3"/>
        <v>500</v>
      </c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  <c r="Z3320" s="9"/>
      <c r="AA3320" s="9"/>
      <c r="AB3320" s="9"/>
      <c r="AC3320" s="9"/>
    </row>
    <row r="3321" ht="15.75" customHeight="1">
      <c r="A3321" s="10">
        <v>3320.0</v>
      </c>
      <c r="B3321" s="10" t="s">
        <v>15</v>
      </c>
      <c r="C3321" s="10" t="str">
        <f>VLOOKUP($E3321,'Определяем вид'!$A$2:$B$16,2,0)</f>
        <v>Товар</v>
      </c>
      <c r="D3321" s="10" t="s">
        <v>16</v>
      </c>
      <c r="E3321" s="10" t="s">
        <v>23</v>
      </c>
      <c r="F3321" s="11">
        <v>45772.0</v>
      </c>
      <c r="G3321" s="12">
        <f t="shared" si="1"/>
        <v>4</v>
      </c>
      <c r="H3321" s="10"/>
      <c r="I3321" s="10" t="str">
        <f>IFNA(VLOOKUP($H3321,'Промокоды'!$A$2:$B$115,2,0),"")</f>
        <v/>
      </c>
      <c r="J3321" s="10" t="str">
        <f>IFNA(VLOOKUP($I3321,'Промокоды'!$E$2:$F$8,2,0),"")</f>
        <v/>
      </c>
      <c r="K3321" s="10" t="str">
        <f>IFNA(VLOOKUP($H3321,'Промокоды'!$A$2:$C$115,3,0),"")</f>
        <v/>
      </c>
      <c r="L3321" s="13">
        <f t="shared" si="2"/>
        <v>0</v>
      </c>
      <c r="M3321" s="14">
        <v>1000.0</v>
      </c>
      <c r="N3321" s="14">
        <f t="shared" si="3"/>
        <v>1000</v>
      </c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  <c r="Z3321" s="9"/>
      <c r="AA3321" s="9"/>
      <c r="AB3321" s="9"/>
      <c r="AC3321" s="9"/>
    </row>
    <row r="3322" ht="15.75" customHeight="1">
      <c r="A3322" s="10">
        <v>3321.0</v>
      </c>
      <c r="B3322" s="10" t="s">
        <v>15</v>
      </c>
      <c r="C3322" s="10" t="str">
        <f>VLOOKUP($E3322,'Определяем вид'!$A$2:$B$16,2,0)</f>
        <v>Услуга</v>
      </c>
      <c r="D3322" s="10" t="s">
        <v>16</v>
      </c>
      <c r="E3322" s="10" t="s">
        <v>21</v>
      </c>
      <c r="F3322" s="11">
        <v>45773.0</v>
      </c>
      <c r="G3322" s="12">
        <f t="shared" si="1"/>
        <v>4</v>
      </c>
      <c r="H3322" s="10"/>
      <c r="I3322" s="10" t="str">
        <f>IFNA(VLOOKUP($H3322,'Промокоды'!$A$2:$B$115,2,0),"")</f>
        <v/>
      </c>
      <c r="J3322" s="10" t="str">
        <f>IFNA(VLOOKUP($I3322,'Промокоды'!$E$2:$F$8,2,0),"")</f>
        <v/>
      </c>
      <c r="K3322" s="10" t="str">
        <f>IFNA(VLOOKUP($H3322,'Промокоды'!$A$2:$C$115,3,0),"")</f>
        <v/>
      </c>
      <c r="L3322" s="13">
        <f t="shared" si="2"/>
        <v>0</v>
      </c>
      <c r="M3322" s="14">
        <v>5500.0</v>
      </c>
      <c r="N3322" s="14">
        <f t="shared" si="3"/>
        <v>5500</v>
      </c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  <c r="Z3322" s="9"/>
      <c r="AA3322" s="9"/>
      <c r="AB3322" s="9"/>
      <c r="AC3322" s="9"/>
    </row>
    <row r="3323" ht="15.75" customHeight="1">
      <c r="A3323" s="10">
        <v>3322.0</v>
      </c>
      <c r="B3323" s="10" t="s">
        <v>15</v>
      </c>
      <c r="C3323" s="10" t="str">
        <f>VLOOKUP($E3323,'Определяем вид'!$A$2:$B$16,2,0)</f>
        <v>Услуга</v>
      </c>
      <c r="D3323" s="10" t="s">
        <v>16</v>
      </c>
      <c r="E3323" s="10" t="s">
        <v>21</v>
      </c>
      <c r="F3323" s="11">
        <v>45773.0</v>
      </c>
      <c r="G3323" s="12">
        <f t="shared" si="1"/>
        <v>4</v>
      </c>
      <c r="H3323" s="10"/>
      <c r="I3323" s="10" t="str">
        <f>IFNA(VLOOKUP($H3323,'Промокоды'!$A$2:$B$115,2,0),"")</f>
        <v/>
      </c>
      <c r="J3323" s="10" t="str">
        <f>IFNA(VLOOKUP($I3323,'Промокоды'!$E$2:$F$8,2,0),"")</f>
        <v/>
      </c>
      <c r="K3323" s="10" t="str">
        <f>IFNA(VLOOKUP($H3323,'Промокоды'!$A$2:$C$115,3,0),"")</f>
        <v/>
      </c>
      <c r="L3323" s="13">
        <f t="shared" si="2"/>
        <v>0</v>
      </c>
      <c r="M3323" s="14">
        <v>5500.0</v>
      </c>
      <c r="N3323" s="14">
        <f t="shared" si="3"/>
        <v>5500</v>
      </c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  <c r="Z3323" s="9"/>
      <c r="AA3323" s="9"/>
      <c r="AB3323" s="9"/>
      <c r="AC3323" s="9"/>
    </row>
    <row r="3324" ht="15.75" customHeight="1">
      <c r="A3324" s="10">
        <v>3323.0</v>
      </c>
      <c r="B3324" s="10" t="s">
        <v>15</v>
      </c>
      <c r="C3324" s="10" t="str">
        <f>VLOOKUP($E3324,'Определяем вид'!$A$2:$B$16,2,0)</f>
        <v>Товар</v>
      </c>
      <c r="D3324" s="10" t="s">
        <v>16</v>
      </c>
      <c r="E3324" s="10" t="s">
        <v>20</v>
      </c>
      <c r="F3324" s="11">
        <v>45773.0</v>
      </c>
      <c r="G3324" s="12">
        <f t="shared" si="1"/>
        <v>4</v>
      </c>
      <c r="H3324" s="10"/>
      <c r="I3324" s="10" t="str">
        <f>IFNA(VLOOKUP($H3324,'Промокоды'!$A$2:$B$115,2,0),"")</f>
        <v/>
      </c>
      <c r="J3324" s="10" t="str">
        <f>IFNA(VLOOKUP($I3324,'Промокоды'!$E$2:$F$8,2,0),"")</f>
        <v/>
      </c>
      <c r="K3324" s="10" t="str">
        <f>IFNA(VLOOKUP($H3324,'Промокоды'!$A$2:$C$115,3,0),"")</f>
        <v/>
      </c>
      <c r="L3324" s="13">
        <f t="shared" si="2"/>
        <v>0</v>
      </c>
      <c r="M3324" s="14">
        <v>500.0</v>
      </c>
      <c r="N3324" s="14">
        <f t="shared" si="3"/>
        <v>500</v>
      </c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  <c r="Z3324" s="9"/>
      <c r="AA3324" s="9"/>
      <c r="AB3324" s="9"/>
      <c r="AC3324" s="9"/>
    </row>
    <row r="3325" ht="15.75" customHeight="1">
      <c r="A3325" s="10">
        <v>3324.0</v>
      </c>
      <c r="B3325" s="10" t="s">
        <v>15</v>
      </c>
      <c r="C3325" s="10" t="str">
        <f>VLOOKUP($E3325,'Определяем вид'!$A$2:$B$16,2,0)</f>
        <v>Услуга</v>
      </c>
      <c r="D3325" s="10" t="s">
        <v>16</v>
      </c>
      <c r="E3325" s="10" t="s">
        <v>17</v>
      </c>
      <c r="F3325" s="11">
        <v>45773.0</v>
      </c>
      <c r="G3325" s="12">
        <f t="shared" si="1"/>
        <v>4</v>
      </c>
      <c r="H3325" s="10" t="s">
        <v>95</v>
      </c>
      <c r="I3325" s="10">
        <f>IFNA(VLOOKUP($H3325,'Промокоды'!$A$2:$B$115,2,0),"")</f>
        <v>3</v>
      </c>
      <c r="J3325" s="10" t="str">
        <f>IFNA(VLOOKUP($I3325,'Промокоды'!$E$2:$F$8,2,0),"")</f>
        <v>Поисковые запросы в Яндексе</v>
      </c>
      <c r="K3325" s="10">
        <f>IFNA(VLOOKUP($H3325,'Промокоды'!$A$2:$C$115,3,0),"")</f>
        <v>0.05</v>
      </c>
      <c r="L3325" s="13">
        <f t="shared" si="2"/>
        <v>225</v>
      </c>
      <c r="M3325" s="14">
        <v>4500.0</v>
      </c>
      <c r="N3325" s="14">
        <f t="shared" si="3"/>
        <v>4275</v>
      </c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  <c r="Z3325" s="9"/>
      <c r="AA3325" s="9"/>
      <c r="AB3325" s="9"/>
      <c r="AC3325" s="9"/>
    </row>
    <row r="3326" ht="15.75" customHeight="1">
      <c r="A3326" s="10">
        <v>3325.0</v>
      </c>
      <c r="B3326" s="10" t="s">
        <v>15</v>
      </c>
      <c r="C3326" s="10" t="str">
        <f>VLOOKUP($E3326,'Определяем вид'!$A$2:$B$16,2,0)</f>
        <v>Товар</v>
      </c>
      <c r="D3326" s="10" t="s">
        <v>16</v>
      </c>
      <c r="E3326" s="10" t="s">
        <v>20</v>
      </c>
      <c r="F3326" s="11">
        <v>45773.0</v>
      </c>
      <c r="G3326" s="12">
        <f t="shared" si="1"/>
        <v>4</v>
      </c>
      <c r="H3326" s="10"/>
      <c r="I3326" s="10" t="str">
        <f>IFNA(VLOOKUP($H3326,'Промокоды'!$A$2:$B$115,2,0),"")</f>
        <v/>
      </c>
      <c r="J3326" s="10" t="str">
        <f>IFNA(VLOOKUP($I3326,'Промокоды'!$E$2:$F$8,2,0),"")</f>
        <v/>
      </c>
      <c r="K3326" s="10" t="str">
        <f>IFNA(VLOOKUP($H3326,'Промокоды'!$A$2:$C$115,3,0),"")</f>
        <v/>
      </c>
      <c r="L3326" s="13">
        <f t="shared" si="2"/>
        <v>0</v>
      </c>
      <c r="M3326" s="14">
        <v>500.0</v>
      </c>
      <c r="N3326" s="14">
        <f t="shared" si="3"/>
        <v>500</v>
      </c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  <c r="Z3326" s="9"/>
      <c r="AA3326" s="9"/>
      <c r="AB3326" s="9"/>
      <c r="AC3326" s="9"/>
    </row>
    <row r="3327" ht="15.75" customHeight="1">
      <c r="A3327" s="10">
        <v>3326.0</v>
      </c>
      <c r="B3327" s="10" t="s">
        <v>15</v>
      </c>
      <c r="C3327" s="10" t="str">
        <f>VLOOKUP($E3327,'Определяем вид'!$A$2:$B$16,2,0)</f>
        <v>Услуга</v>
      </c>
      <c r="D3327" s="10" t="s">
        <v>16</v>
      </c>
      <c r="E3327" s="10" t="s">
        <v>21</v>
      </c>
      <c r="F3327" s="11">
        <v>45773.0</v>
      </c>
      <c r="G3327" s="12">
        <f t="shared" si="1"/>
        <v>4</v>
      </c>
      <c r="H3327" s="10"/>
      <c r="I3327" s="10" t="str">
        <f>IFNA(VLOOKUP($H3327,'Промокоды'!$A$2:$B$115,2,0),"")</f>
        <v/>
      </c>
      <c r="J3327" s="10" t="str">
        <f>IFNA(VLOOKUP($I3327,'Промокоды'!$E$2:$F$8,2,0),"")</f>
        <v/>
      </c>
      <c r="K3327" s="10" t="str">
        <f>IFNA(VLOOKUP($H3327,'Промокоды'!$A$2:$C$115,3,0),"")</f>
        <v/>
      </c>
      <c r="L3327" s="13">
        <f t="shared" si="2"/>
        <v>0</v>
      </c>
      <c r="M3327" s="14">
        <v>5500.0</v>
      </c>
      <c r="N3327" s="14">
        <f t="shared" si="3"/>
        <v>5500</v>
      </c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  <c r="Z3327" s="9"/>
      <c r="AA3327" s="9"/>
      <c r="AB3327" s="9"/>
      <c r="AC3327" s="9"/>
    </row>
    <row r="3328" ht="15.75" customHeight="1">
      <c r="A3328" s="10">
        <v>3327.0</v>
      </c>
      <c r="B3328" s="10" t="s">
        <v>15</v>
      </c>
      <c r="C3328" s="10" t="str">
        <f>VLOOKUP($E3328,'Определяем вид'!$A$2:$B$16,2,0)</f>
        <v>Услуга</v>
      </c>
      <c r="D3328" s="10" t="s">
        <v>16</v>
      </c>
      <c r="E3328" s="10" t="s">
        <v>21</v>
      </c>
      <c r="F3328" s="11">
        <v>45773.0</v>
      </c>
      <c r="G3328" s="12">
        <f t="shared" si="1"/>
        <v>4</v>
      </c>
      <c r="H3328" s="10"/>
      <c r="I3328" s="10" t="str">
        <f>IFNA(VLOOKUP($H3328,'Промокоды'!$A$2:$B$115,2,0),"")</f>
        <v/>
      </c>
      <c r="J3328" s="10" t="str">
        <f>IFNA(VLOOKUP($I3328,'Промокоды'!$E$2:$F$8,2,0),"")</f>
        <v/>
      </c>
      <c r="K3328" s="10" t="str">
        <f>IFNA(VLOOKUP($H3328,'Промокоды'!$A$2:$C$115,3,0),"")</f>
        <v/>
      </c>
      <c r="L3328" s="13">
        <f t="shared" si="2"/>
        <v>0</v>
      </c>
      <c r="M3328" s="14">
        <v>5500.0</v>
      </c>
      <c r="N3328" s="14">
        <f t="shared" si="3"/>
        <v>5500</v>
      </c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  <c r="Z3328" s="9"/>
      <c r="AA3328" s="9"/>
      <c r="AB3328" s="9"/>
      <c r="AC3328" s="9"/>
    </row>
    <row r="3329" ht="15.75" customHeight="1">
      <c r="A3329" s="10">
        <v>3328.0</v>
      </c>
      <c r="B3329" s="10" t="s">
        <v>15</v>
      </c>
      <c r="C3329" s="10" t="str">
        <f>VLOOKUP($E3329,'Определяем вид'!$A$2:$B$16,2,0)</f>
        <v>Товар</v>
      </c>
      <c r="D3329" s="10" t="s">
        <v>19</v>
      </c>
      <c r="E3329" s="10" t="s">
        <v>23</v>
      </c>
      <c r="F3329" s="11">
        <v>45773.0</v>
      </c>
      <c r="G3329" s="12">
        <f t="shared" si="1"/>
        <v>4</v>
      </c>
      <c r="H3329" s="10"/>
      <c r="I3329" s="10" t="str">
        <f>IFNA(VLOOKUP($H3329,'Промокоды'!$A$2:$B$115,2,0),"")</f>
        <v/>
      </c>
      <c r="J3329" s="10" t="str">
        <f>IFNA(VLOOKUP($I3329,'Промокоды'!$E$2:$F$8,2,0),"")</f>
        <v/>
      </c>
      <c r="K3329" s="10" t="str">
        <f>IFNA(VLOOKUP($H3329,'Промокоды'!$A$2:$C$115,3,0),"")</f>
        <v/>
      </c>
      <c r="L3329" s="13">
        <f t="shared" si="2"/>
        <v>0</v>
      </c>
      <c r="M3329" s="14">
        <v>1000.0</v>
      </c>
      <c r="N3329" s="14">
        <f t="shared" si="3"/>
        <v>1000</v>
      </c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  <c r="Z3329" s="9"/>
      <c r="AA3329" s="9"/>
      <c r="AB3329" s="9"/>
      <c r="AC3329" s="9"/>
    </row>
    <row r="3330" ht="15.75" customHeight="1">
      <c r="A3330" s="10">
        <v>3329.0</v>
      </c>
      <c r="B3330" s="10" t="s">
        <v>15</v>
      </c>
      <c r="C3330" s="10" t="str">
        <f>VLOOKUP($E3330,'Определяем вид'!$A$2:$B$16,2,0)</f>
        <v>Услуга</v>
      </c>
      <c r="D3330" s="10" t="s">
        <v>16</v>
      </c>
      <c r="E3330" s="10" t="s">
        <v>17</v>
      </c>
      <c r="F3330" s="11">
        <v>45773.0</v>
      </c>
      <c r="G3330" s="12">
        <f t="shared" si="1"/>
        <v>4</v>
      </c>
      <c r="H3330" s="10"/>
      <c r="I3330" s="10" t="str">
        <f>IFNA(VLOOKUP($H3330,'Промокоды'!$A$2:$B$115,2,0),"")</f>
        <v/>
      </c>
      <c r="J3330" s="10" t="str">
        <f>IFNA(VLOOKUP($I3330,'Промокоды'!$E$2:$F$8,2,0),"")</f>
        <v/>
      </c>
      <c r="K3330" s="10" t="str">
        <f>IFNA(VLOOKUP($H3330,'Промокоды'!$A$2:$C$115,3,0),"")</f>
        <v/>
      </c>
      <c r="L3330" s="13">
        <f t="shared" si="2"/>
        <v>0</v>
      </c>
      <c r="M3330" s="14">
        <v>4500.0</v>
      </c>
      <c r="N3330" s="14">
        <f t="shared" si="3"/>
        <v>4500</v>
      </c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  <c r="Z3330" s="9"/>
      <c r="AA3330" s="9"/>
      <c r="AB3330" s="9"/>
      <c r="AC3330" s="9"/>
    </row>
    <row r="3331" ht="15.75" customHeight="1">
      <c r="A3331" s="10">
        <v>3330.0</v>
      </c>
      <c r="B3331" s="10" t="s">
        <v>15</v>
      </c>
      <c r="C3331" s="10" t="str">
        <f>VLOOKUP($E3331,'Определяем вид'!$A$2:$B$16,2,0)</f>
        <v>Услуга</v>
      </c>
      <c r="D3331" s="10" t="s">
        <v>16</v>
      </c>
      <c r="E3331" s="10" t="s">
        <v>21</v>
      </c>
      <c r="F3331" s="11">
        <v>45773.0</v>
      </c>
      <c r="G3331" s="12">
        <f t="shared" si="1"/>
        <v>4</v>
      </c>
      <c r="H3331" s="10"/>
      <c r="I3331" s="10" t="str">
        <f>IFNA(VLOOKUP($H3331,'Промокоды'!$A$2:$B$115,2,0),"")</f>
        <v/>
      </c>
      <c r="J3331" s="10" t="str">
        <f>IFNA(VLOOKUP($I3331,'Промокоды'!$E$2:$F$8,2,0),"")</f>
        <v/>
      </c>
      <c r="K3331" s="10" t="str">
        <f>IFNA(VLOOKUP($H3331,'Промокоды'!$A$2:$C$115,3,0),"")</f>
        <v/>
      </c>
      <c r="L3331" s="13">
        <f t="shared" si="2"/>
        <v>0</v>
      </c>
      <c r="M3331" s="14">
        <v>5500.0</v>
      </c>
      <c r="N3331" s="14">
        <f t="shared" si="3"/>
        <v>5500</v>
      </c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  <c r="Z3331" s="9"/>
      <c r="AA3331" s="9"/>
      <c r="AB3331" s="9"/>
      <c r="AC3331" s="9"/>
    </row>
    <row r="3332" ht="15.75" customHeight="1">
      <c r="A3332" s="10">
        <v>3331.0</v>
      </c>
      <c r="B3332" s="10" t="s">
        <v>15</v>
      </c>
      <c r="C3332" s="10" t="str">
        <f>VLOOKUP($E3332,'Определяем вид'!$A$2:$B$16,2,0)</f>
        <v>Услуга</v>
      </c>
      <c r="D3332" s="10" t="s">
        <v>16</v>
      </c>
      <c r="E3332" s="10" t="s">
        <v>18</v>
      </c>
      <c r="F3332" s="11">
        <v>45773.0</v>
      </c>
      <c r="G3332" s="12">
        <f t="shared" si="1"/>
        <v>4</v>
      </c>
      <c r="H3332" s="10"/>
      <c r="I3332" s="10" t="str">
        <f>IFNA(VLOOKUP($H3332,'Промокоды'!$A$2:$B$115,2,0),"")</f>
        <v/>
      </c>
      <c r="J3332" s="10" t="str">
        <f>IFNA(VLOOKUP($I3332,'Промокоды'!$E$2:$F$8,2,0),"")</f>
        <v/>
      </c>
      <c r="K3332" s="10" t="str">
        <f>IFNA(VLOOKUP($H3332,'Промокоды'!$A$2:$C$115,3,0),"")</f>
        <v/>
      </c>
      <c r="L3332" s="13">
        <f t="shared" si="2"/>
        <v>0</v>
      </c>
      <c r="M3332" s="14">
        <v>3500.0</v>
      </c>
      <c r="N3332" s="14">
        <f t="shared" si="3"/>
        <v>3500</v>
      </c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  <c r="Z3332" s="9"/>
      <c r="AA3332" s="9"/>
      <c r="AB3332" s="9"/>
      <c r="AC3332" s="9"/>
    </row>
    <row r="3333" ht="15.75" customHeight="1">
      <c r="A3333" s="10">
        <v>3332.0</v>
      </c>
      <c r="B3333" s="10" t="s">
        <v>15</v>
      </c>
      <c r="C3333" s="10" t="str">
        <f>VLOOKUP($E3333,'Определяем вид'!$A$2:$B$16,2,0)</f>
        <v>Товар</v>
      </c>
      <c r="D3333" s="10" t="s">
        <v>19</v>
      </c>
      <c r="E3333" s="10" t="s">
        <v>23</v>
      </c>
      <c r="F3333" s="11">
        <v>45773.0</v>
      </c>
      <c r="G3333" s="12">
        <f t="shared" si="1"/>
        <v>4</v>
      </c>
      <c r="H3333" s="10"/>
      <c r="I3333" s="10" t="str">
        <f>IFNA(VLOOKUP($H3333,'Промокоды'!$A$2:$B$115,2,0),"")</f>
        <v/>
      </c>
      <c r="J3333" s="10" t="str">
        <f>IFNA(VLOOKUP($I3333,'Промокоды'!$E$2:$F$8,2,0),"")</f>
        <v/>
      </c>
      <c r="K3333" s="10" t="str">
        <f>IFNA(VLOOKUP($H3333,'Промокоды'!$A$2:$C$115,3,0),"")</f>
        <v/>
      </c>
      <c r="L3333" s="13">
        <f t="shared" si="2"/>
        <v>0</v>
      </c>
      <c r="M3333" s="14">
        <v>1000.0</v>
      </c>
      <c r="N3333" s="14">
        <f t="shared" si="3"/>
        <v>1000</v>
      </c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  <c r="Z3333" s="9"/>
      <c r="AA3333" s="9"/>
      <c r="AB3333" s="9"/>
      <c r="AC3333" s="9"/>
    </row>
    <row r="3334" ht="15.75" customHeight="1">
      <c r="A3334" s="10">
        <v>3333.0</v>
      </c>
      <c r="B3334" s="10" t="s">
        <v>15</v>
      </c>
      <c r="C3334" s="10" t="str">
        <f>VLOOKUP($E3334,'Определяем вид'!$A$2:$B$16,2,0)</f>
        <v>Услуга</v>
      </c>
      <c r="D3334" s="10" t="s">
        <v>16</v>
      </c>
      <c r="E3334" s="10" t="s">
        <v>17</v>
      </c>
      <c r="F3334" s="11">
        <v>45773.0</v>
      </c>
      <c r="G3334" s="12">
        <f t="shared" si="1"/>
        <v>4</v>
      </c>
      <c r="H3334" s="10"/>
      <c r="I3334" s="10" t="str">
        <f>IFNA(VLOOKUP($H3334,'Промокоды'!$A$2:$B$115,2,0),"")</f>
        <v/>
      </c>
      <c r="J3334" s="10" t="str">
        <f>IFNA(VLOOKUP($I3334,'Промокоды'!$E$2:$F$8,2,0),"")</f>
        <v/>
      </c>
      <c r="K3334" s="10" t="str">
        <f>IFNA(VLOOKUP($H3334,'Промокоды'!$A$2:$C$115,3,0),"")</f>
        <v/>
      </c>
      <c r="L3334" s="13">
        <f t="shared" si="2"/>
        <v>0</v>
      </c>
      <c r="M3334" s="14">
        <v>4500.0</v>
      </c>
      <c r="N3334" s="14">
        <f t="shared" si="3"/>
        <v>4500</v>
      </c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  <c r="Z3334" s="9"/>
      <c r="AA3334" s="9"/>
      <c r="AB3334" s="9"/>
      <c r="AC3334" s="9"/>
    </row>
    <row r="3335" ht="15.75" customHeight="1">
      <c r="A3335" s="10">
        <v>3334.0</v>
      </c>
      <c r="B3335" s="10" t="s">
        <v>15</v>
      </c>
      <c r="C3335" s="10" t="str">
        <f>VLOOKUP($E3335,'Определяем вид'!$A$2:$B$16,2,0)</f>
        <v>Услуга</v>
      </c>
      <c r="D3335" s="10" t="s">
        <v>16</v>
      </c>
      <c r="E3335" s="10" t="s">
        <v>18</v>
      </c>
      <c r="F3335" s="11">
        <v>45773.0</v>
      </c>
      <c r="G3335" s="12">
        <f t="shared" si="1"/>
        <v>4</v>
      </c>
      <c r="H3335" s="10"/>
      <c r="I3335" s="10" t="str">
        <f>IFNA(VLOOKUP($H3335,'Промокоды'!$A$2:$B$115,2,0),"")</f>
        <v/>
      </c>
      <c r="J3335" s="10" t="str">
        <f>IFNA(VLOOKUP($I3335,'Промокоды'!$E$2:$F$8,2,0),"")</f>
        <v/>
      </c>
      <c r="K3335" s="10" t="str">
        <f>IFNA(VLOOKUP($H3335,'Промокоды'!$A$2:$C$115,3,0),"")</f>
        <v/>
      </c>
      <c r="L3335" s="13">
        <f t="shared" si="2"/>
        <v>0</v>
      </c>
      <c r="M3335" s="14">
        <v>3500.0</v>
      </c>
      <c r="N3335" s="14">
        <f t="shared" si="3"/>
        <v>3500</v>
      </c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  <c r="Z3335" s="9"/>
      <c r="AA3335" s="9"/>
      <c r="AB3335" s="9"/>
      <c r="AC3335" s="9"/>
    </row>
    <row r="3336" ht="15.75" customHeight="1">
      <c r="A3336" s="10">
        <v>3335.0</v>
      </c>
      <c r="B3336" s="10" t="s">
        <v>15</v>
      </c>
      <c r="C3336" s="10" t="str">
        <f>VLOOKUP($E3336,'Определяем вид'!$A$2:$B$16,2,0)</f>
        <v>Услуга</v>
      </c>
      <c r="D3336" s="10" t="s">
        <v>16</v>
      </c>
      <c r="E3336" s="10" t="s">
        <v>21</v>
      </c>
      <c r="F3336" s="11">
        <v>45773.0</v>
      </c>
      <c r="G3336" s="12">
        <f t="shared" si="1"/>
        <v>4</v>
      </c>
      <c r="H3336" s="10"/>
      <c r="I3336" s="10" t="str">
        <f>IFNA(VLOOKUP($H3336,'Промокоды'!$A$2:$B$115,2,0),"")</f>
        <v/>
      </c>
      <c r="J3336" s="10" t="str">
        <f>IFNA(VLOOKUP($I3336,'Промокоды'!$E$2:$F$8,2,0),"")</f>
        <v/>
      </c>
      <c r="K3336" s="10" t="str">
        <f>IFNA(VLOOKUP($H3336,'Промокоды'!$A$2:$C$115,3,0),"")</f>
        <v/>
      </c>
      <c r="L3336" s="13">
        <f t="shared" si="2"/>
        <v>0</v>
      </c>
      <c r="M3336" s="14">
        <v>5500.0</v>
      </c>
      <c r="N3336" s="14">
        <f t="shared" si="3"/>
        <v>5500</v>
      </c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  <c r="Z3336" s="9"/>
      <c r="AA3336" s="9"/>
      <c r="AB3336" s="9"/>
      <c r="AC3336" s="9"/>
    </row>
    <row r="3337" ht="15.75" customHeight="1">
      <c r="A3337" s="10">
        <v>3336.0</v>
      </c>
      <c r="B3337" s="10" t="s">
        <v>15</v>
      </c>
      <c r="C3337" s="10" t="str">
        <f>VLOOKUP($E3337,'Определяем вид'!$A$2:$B$16,2,0)</f>
        <v>Услуга</v>
      </c>
      <c r="D3337" s="10" t="s">
        <v>16</v>
      </c>
      <c r="E3337" s="10" t="s">
        <v>18</v>
      </c>
      <c r="F3337" s="11">
        <v>45773.0</v>
      </c>
      <c r="G3337" s="12">
        <f t="shared" si="1"/>
        <v>4</v>
      </c>
      <c r="H3337" s="10" t="s">
        <v>96</v>
      </c>
      <c r="I3337" s="10">
        <f>IFNA(VLOOKUP($H3337,'Промокоды'!$A$2:$B$115,2,0),"")</f>
        <v>6</v>
      </c>
      <c r="J3337" s="10" t="str">
        <f>IFNA(VLOOKUP($I3337,'Промокоды'!$E$2:$F$8,2,0),"")</f>
        <v>Реклама в VK</v>
      </c>
      <c r="K3337" s="10">
        <f>IFNA(VLOOKUP($H3337,'Промокоды'!$A$2:$C$115,3,0),"")</f>
        <v>0.2</v>
      </c>
      <c r="L3337" s="13">
        <f t="shared" si="2"/>
        <v>700</v>
      </c>
      <c r="M3337" s="14">
        <v>3500.0</v>
      </c>
      <c r="N3337" s="14">
        <f t="shared" si="3"/>
        <v>2800</v>
      </c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  <c r="Z3337" s="9"/>
      <c r="AA3337" s="9"/>
      <c r="AB3337" s="9"/>
      <c r="AC3337" s="9"/>
    </row>
    <row r="3338" ht="15.75" customHeight="1">
      <c r="A3338" s="10">
        <v>3337.0</v>
      </c>
      <c r="B3338" s="10" t="s">
        <v>15</v>
      </c>
      <c r="C3338" s="10" t="str">
        <f>VLOOKUP($E3338,'Определяем вид'!$A$2:$B$16,2,0)</f>
        <v>Товар</v>
      </c>
      <c r="D3338" s="10" t="s">
        <v>16</v>
      </c>
      <c r="E3338" s="10" t="s">
        <v>20</v>
      </c>
      <c r="F3338" s="11">
        <v>45773.0</v>
      </c>
      <c r="G3338" s="12">
        <f t="shared" si="1"/>
        <v>4</v>
      </c>
      <c r="H3338" s="10"/>
      <c r="I3338" s="10" t="str">
        <f>IFNA(VLOOKUP($H3338,'Промокоды'!$A$2:$B$115,2,0),"")</f>
        <v/>
      </c>
      <c r="J3338" s="10" t="str">
        <f>IFNA(VLOOKUP($I3338,'Промокоды'!$E$2:$F$8,2,0),"")</f>
        <v/>
      </c>
      <c r="K3338" s="10" t="str">
        <f>IFNA(VLOOKUP($H3338,'Промокоды'!$A$2:$C$115,3,0),"")</f>
        <v/>
      </c>
      <c r="L3338" s="13">
        <f t="shared" si="2"/>
        <v>0</v>
      </c>
      <c r="M3338" s="14">
        <v>500.0</v>
      </c>
      <c r="N3338" s="14">
        <f t="shared" si="3"/>
        <v>500</v>
      </c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  <c r="Z3338" s="9"/>
      <c r="AA3338" s="9"/>
      <c r="AB3338" s="9"/>
      <c r="AC3338" s="9"/>
    </row>
    <row r="3339" ht="15.75" customHeight="1">
      <c r="A3339" s="10">
        <v>3338.0</v>
      </c>
      <c r="B3339" s="10" t="s">
        <v>15</v>
      </c>
      <c r="C3339" s="10" t="str">
        <f>VLOOKUP($E3339,'Определяем вид'!$A$2:$B$16,2,0)</f>
        <v>Услуга</v>
      </c>
      <c r="D3339" s="10" t="s">
        <v>16</v>
      </c>
      <c r="E3339" s="10" t="s">
        <v>18</v>
      </c>
      <c r="F3339" s="11">
        <v>45773.0</v>
      </c>
      <c r="G3339" s="12">
        <f t="shared" si="1"/>
        <v>4</v>
      </c>
      <c r="H3339" s="10" t="s">
        <v>97</v>
      </c>
      <c r="I3339" s="10">
        <f>IFNA(VLOOKUP($H3339,'Промокоды'!$A$2:$B$115,2,0),"")</f>
        <v>5</v>
      </c>
      <c r="J3339" s="10" t="str">
        <f>IFNA(VLOOKUP($I3339,'Промокоды'!$E$2:$F$8,2,0),"")</f>
        <v>Посты в VK</v>
      </c>
      <c r="K3339" s="10">
        <f>IFNA(VLOOKUP($H3339,'Промокоды'!$A$2:$C$115,3,0),"")</f>
        <v>0.15</v>
      </c>
      <c r="L3339" s="13">
        <f t="shared" si="2"/>
        <v>525</v>
      </c>
      <c r="M3339" s="14">
        <v>3500.0</v>
      </c>
      <c r="N3339" s="14">
        <f t="shared" si="3"/>
        <v>2975</v>
      </c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  <c r="Z3339" s="9"/>
      <c r="AA3339" s="9"/>
      <c r="AB3339" s="9"/>
      <c r="AC3339" s="9"/>
    </row>
    <row r="3340" ht="15.75" customHeight="1">
      <c r="A3340" s="10">
        <v>3339.0</v>
      </c>
      <c r="B3340" s="10" t="s">
        <v>15</v>
      </c>
      <c r="C3340" s="10" t="str">
        <f>VLOOKUP($E3340,'Определяем вид'!$A$2:$B$16,2,0)</f>
        <v>Услуга</v>
      </c>
      <c r="D3340" s="10" t="s">
        <v>16</v>
      </c>
      <c r="E3340" s="10" t="s">
        <v>18</v>
      </c>
      <c r="F3340" s="11">
        <v>45773.0</v>
      </c>
      <c r="G3340" s="12">
        <f t="shared" si="1"/>
        <v>4</v>
      </c>
      <c r="H3340" s="10" t="s">
        <v>98</v>
      </c>
      <c r="I3340" s="10">
        <f>IFNA(VLOOKUP($H3340,'Промокоды'!$A$2:$B$115,2,0),"")</f>
        <v>1</v>
      </c>
      <c r="J3340" s="10" t="str">
        <f>IFNA(VLOOKUP($I3340,'Промокоды'!$E$2:$F$8,2,0),"")</f>
        <v>Обещаем скидки</v>
      </c>
      <c r="K3340" s="10">
        <f>IFNA(VLOOKUP($H3340,'Промокоды'!$A$2:$C$115,3,0),"")</f>
        <v>0.1</v>
      </c>
      <c r="L3340" s="13">
        <f t="shared" si="2"/>
        <v>350</v>
      </c>
      <c r="M3340" s="14">
        <v>3500.0</v>
      </c>
      <c r="N3340" s="14">
        <f t="shared" si="3"/>
        <v>3150</v>
      </c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  <c r="Z3340" s="9"/>
      <c r="AA3340" s="9"/>
      <c r="AB3340" s="9"/>
      <c r="AC3340" s="9"/>
    </row>
    <row r="3341" ht="15.75" customHeight="1">
      <c r="A3341" s="10">
        <v>3340.0</v>
      </c>
      <c r="B3341" s="10" t="s">
        <v>25</v>
      </c>
      <c r="C3341" s="10" t="str">
        <f>VLOOKUP($E3341,'Определяем вид'!$A$2:$B$16,2,0)</f>
        <v>Товар</v>
      </c>
      <c r="D3341" s="10" t="s">
        <v>16</v>
      </c>
      <c r="E3341" s="10" t="s">
        <v>30</v>
      </c>
      <c r="F3341" s="11">
        <v>45773.0</v>
      </c>
      <c r="G3341" s="12">
        <f t="shared" si="1"/>
        <v>4</v>
      </c>
      <c r="H3341" s="10"/>
      <c r="I3341" s="10" t="str">
        <f>IFNA(VLOOKUP($H3341,'Промокоды'!$A$2:$B$115,2,0),"")</f>
        <v/>
      </c>
      <c r="J3341" s="10" t="str">
        <f>IFNA(VLOOKUP($I3341,'Промокоды'!$E$2:$F$8,2,0),"")</f>
        <v/>
      </c>
      <c r="K3341" s="10" t="str">
        <f>IFNA(VLOOKUP($H3341,'Промокоды'!$A$2:$C$115,3,0),"")</f>
        <v/>
      </c>
      <c r="L3341" s="13">
        <f t="shared" si="2"/>
        <v>0</v>
      </c>
      <c r="M3341" s="14">
        <v>300.0</v>
      </c>
      <c r="N3341" s="14">
        <f t="shared" si="3"/>
        <v>300</v>
      </c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  <c r="Z3341" s="9"/>
      <c r="AA3341" s="9"/>
      <c r="AB3341" s="9"/>
      <c r="AC3341" s="9"/>
    </row>
    <row r="3342" ht="15.75" customHeight="1">
      <c r="A3342" s="10">
        <v>3341.0</v>
      </c>
      <c r="B3342" s="10" t="s">
        <v>15</v>
      </c>
      <c r="C3342" s="10" t="str">
        <f>VLOOKUP($E3342,'Определяем вид'!$A$2:$B$16,2,0)</f>
        <v>Товар</v>
      </c>
      <c r="D3342" s="10" t="s">
        <v>16</v>
      </c>
      <c r="E3342" s="10" t="s">
        <v>20</v>
      </c>
      <c r="F3342" s="11">
        <v>45773.0</v>
      </c>
      <c r="G3342" s="12">
        <f t="shared" si="1"/>
        <v>4</v>
      </c>
      <c r="H3342" s="10"/>
      <c r="I3342" s="10" t="str">
        <f>IFNA(VLOOKUP($H3342,'Промокоды'!$A$2:$B$115,2,0),"")</f>
        <v/>
      </c>
      <c r="J3342" s="10" t="str">
        <f>IFNA(VLOOKUP($I3342,'Промокоды'!$E$2:$F$8,2,0),"")</f>
        <v/>
      </c>
      <c r="K3342" s="10" t="str">
        <f>IFNA(VLOOKUP($H3342,'Промокоды'!$A$2:$C$115,3,0),"")</f>
        <v/>
      </c>
      <c r="L3342" s="13">
        <f t="shared" si="2"/>
        <v>0</v>
      </c>
      <c r="M3342" s="14">
        <v>500.0</v>
      </c>
      <c r="N3342" s="14">
        <f t="shared" si="3"/>
        <v>500</v>
      </c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  <c r="Z3342" s="9"/>
      <c r="AA3342" s="9"/>
      <c r="AB3342" s="9"/>
      <c r="AC3342" s="9"/>
    </row>
    <row r="3343" ht="15.75" customHeight="1">
      <c r="A3343" s="10">
        <v>3342.0</v>
      </c>
      <c r="B3343" s="10" t="s">
        <v>15</v>
      </c>
      <c r="C3343" s="10" t="str">
        <f>VLOOKUP($E3343,'Определяем вид'!$A$2:$B$16,2,0)</f>
        <v>Товар</v>
      </c>
      <c r="D3343" s="10" t="s">
        <v>16</v>
      </c>
      <c r="E3343" s="10" t="s">
        <v>23</v>
      </c>
      <c r="F3343" s="11">
        <v>45773.0</v>
      </c>
      <c r="G3343" s="12">
        <f t="shared" si="1"/>
        <v>4</v>
      </c>
      <c r="H3343" s="10"/>
      <c r="I3343" s="10" t="str">
        <f>IFNA(VLOOKUP($H3343,'Промокоды'!$A$2:$B$115,2,0),"")</f>
        <v/>
      </c>
      <c r="J3343" s="10" t="str">
        <f>IFNA(VLOOKUP($I3343,'Промокоды'!$E$2:$F$8,2,0),"")</f>
        <v/>
      </c>
      <c r="K3343" s="10" t="str">
        <f>IFNA(VLOOKUP($H3343,'Промокоды'!$A$2:$C$115,3,0),"")</f>
        <v/>
      </c>
      <c r="L3343" s="13">
        <f t="shared" si="2"/>
        <v>0</v>
      </c>
      <c r="M3343" s="14">
        <v>1000.0</v>
      </c>
      <c r="N3343" s="14">
        <f t="shared" si="3"/>
        <v>1000</v>
      </c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  <c r="Z3343" s="9"/>
      <c r="AA3343" s="9"/>
      <c r="AB3343" s="9"/>
      <c r="AC3343" s="9"/>
    </row>
    <row r="3344" ht="15.75" customHeight="1">
      <c r="A3344" s="10">
        <v>3343.0</v>
      </c>
      <c r="B3344" s="10" t="s">
        <v>15</v>
      </c>
      <c r="C3344" s="10" t="str">
        <f>VLOOKUP($E3344,'Определяем вид'!$A$2:$B$16,2,0)</f>
        <v>Услуга</v>
      </c>
      <c r="D3344" s="10" t="s">
        <v>16</v>
      </c>
      <c r="E3344" s="10" t="s">
        <v>18</v>
      </c>
      <c r="F3344" s="11">
        <v>45773.0</v>
      </c>
      <c r="G3344" s="12">
        <f t="shared" si="1"/>
        <v>4</v>
      </c>
      <c r="H3344" s="10"/>
      <c r="I3344" s="10" t="str">
        <f>IFNA(VLOOKUP($H3344,'Промокоды'!$A$2:$B$115,2,0),"")</f>
        <v/>
      </c>
      <c r="J3344" s="10" t="str">
        <f>IFNA(VLOOKUP($I3344,'Промокоды'!$E$2:$F$8,2,0),"")</f>
        <v/>
      </c>
      <c r="K3344" s="10" t="str">
        <f>IFNA(VLOOKUP($H3344,'Промокоды'!$A$2:$C$115,3,0),"")</f>
        <v/>
      </c>
      <c r="L3344" s="13">
        <f t="shared" si="2"/>
        <v>0</v>
      </c>
      <c r="M3344" s="14">
        <v>3500.0</v>
      </c>
      <c r="N3344" s="14">
        <f t="shared" si="3"/>
        <v>3500</v>
      </c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  <c r="Z3344" s="9"/>
      <c r="AA3344" s="9"/>
      <c r="AB3344" s="9"/>
      <c r="AC3344" s="9"/>
    </row>
    <row r="3345" ht="15.75" customHeight="1">
      <c r="A3345" s="10">
        <v>3344.0</v>
      </c>
      <c r="B3345" s="10" t="s">
        <v>25</v>
      </c>
      <c r="C3345" s="10" t="str">
        <f>VLOOKUP($E3345,'Определяем вид'!$A$2:$B$16,2,0)</f>
        <v>Товар</v>
      </c>
      <c r="D3345" s="10" t="s">
        <v>16</v>
      </c>
      <c r="E3345" s="10" t="s">
        <v>35</v>
      </c>
      <c r="F3345" s="11">
        <v>45773.0</v>
      </c>
      <c r="G3345" s="12">
        <f t="shared" si="1"/>
        <v>4</v>
      </c>
      <c r="H3345" s="10"/>
      <c r="I3345" s="10" t="str">
        <f>IFNA(VLOOKUP($H3345,'Промокоды'!$A$2:$B$115,2,0),"")</f>
        <v/>
      </c>
      <c r="J3345" s="10" t="str">
        <f>IFNA(VLOOKUP($I3345,'Промокоды'!$E$2:$F$8,2,0),"")</f>
        <v/>
      </c>
      <c r="K3345" s="10" t="str">
        <f>IFNA(VLOOKUP($H3345,'Промокоды'!$A$2:$C$115,3,0),"")</f>
        <v/>
      </c>
      <c r="L3345" s="13">
        <f t="shared" si="2"/>
        <v>0</v>
      </c>
      <c r="M3345" s="14">
        <v>500.0</v>
      </c>
      <c r="N3345" s="14">
        <f t="shared" si="3"/>
        <v>500</v>
      </c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  <c r="Z3345" s="9"/>
      <c r="AA3345" s="9"/>
      <c r="AB3345" s="9"/>
      <c r="AC3345" s="9"/>
    </row>
    <row r="3346" ht="15.75" customHeight="1">
      <c r="A3346" s="10">
        <v>3345.0</v>
      </c>
      <c r="B3346" s="10" t="s">
        <v>15</v>
      </c>
      <c r="C3346" s="10" t="str">
        <f>VLOOKUP($E3346,'Определяем вид'!$A$2:$B$16,2,0)</f>
        <v>Товар</v>
      </c>
      <c r="D3346" s="10" t="s">
        <v>16</v>
      </c>
      <c r="E3346" s="10" t="s">
        <v>20</v>
      </c>
      <c r="F3346" s="11">
        <v>45773.0</v>
      </c>
      <c r="G3346" s="12">
        <f t="shared" si="1"/>
        <v>4</v>
      </c>
      <c r="H3346" s="10"/>
      <c r="I3346" s="10" t="str">
        <f>IFNA(VLOOKUP($H3346,'Промокоды'!$A$2:$B$115,2,0),"")</f>
        <v/>
      </c>
      <c r="J3346" s="10" t="str">
        <f>IFNA(VLOOKUP($I3346,'Промокоды'!$E$2:$F$8,2,0),"")</f>
        <v/>
      </c>
      <c r="K3346" s="10" t="str">
        <f>IFNA(VLOOKUP($H3346,'Промокоды'!$A$2:$C$115,3,0),"")</f>
        <v/>
      </c>
      <c r="L3346" s="13">
        <f t="shared" si="2"/>
        <v>0</v>
      </c>
      <c r="M3346" s="14">
        <v>500.0</v>
      </c>
      <c r="N3346" s="14">
        <f t="shared" si="3"/>
        <v>500</v>
      </c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  <c r="Z3346" s="9"/>
      <c r="AA3346" s="9"/>
      <c r="AB3346" s="9"/>
      <c r="AC3346" s="9"/>
    </row>
    <row r="3347" ht="15.75" customHeight="1">
      <c r="A3347" s="10">
        <v>3346.0</v>
      </c>
      <c r="B3347" s="10" t="s">
        <v>15</v>
      </c>
      <c r="C3347" s="10" t="str">
        <f>VLOOKUP($E3347,'Определяем вид'!$A$2:$B$16,2,0)</f>
        <v>Товар</v>
      </c>
      <c r="D3347" s="10" t="s">
        <v>19</v>
      </c>
      <c r="E3347" s="10" t="s">
        <v>28</v>
      </c>
      <c r="F3347" s="11">
        <v>45773.0</v>
      </c>
      <c r="G3347" s="12">
        <f t="shared" si="1"/>
        <v>4</v>
      </c>
      <c r="H3347" s="10"/>
      <c r="I3347" s="10" t="str">
        <f>IFNA(VLOOKUP($H3347,'Промокоды'!$A$2:$B$115,2,0),"")</f>
        <v/>
      </c>
      <c r="J3347" s="10" t="str">
        <f>IFNA(VLOOKUP($I3347,'Промокоды'!$E$2:$F$8,2,0),"")</f>
        <v/>
      </c>
      <c r="K3347" s="10" t="str">
        <f>IFNA(VLOOKUP($H3347,'Промокоды'!$A$2:$C$115,3,0),"")</f>
        <v/>
      </c>
      <c r="L3347" s="13">
        <f t="shared" si="2"/>
        <v>0</v>
      </c>
      <c r="M3347" s="14">
        <v>300.0</v>
      </c>
      <c r="N3347" s="14">
        <f t="shared" si="3"/>
        <v>300</v>
      </c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  <c r="Z3347" s="9"/>
      <c r="AA3347" s="9"/>
      <c r="AB3347" s="9"/>
      <c r="AC3347" s="9"/>
    </row>
    <row r="3348" ht="15.75" customHeight="1">
      <c r="A3348" s="10">
        <v>3347.0</v>
      </c>
      <c r="B3348" s="10" t="s">
        <v>25</v>
      </c>
      <c r="C3348" s="10" t="str">
        <f>VLOOKUP($E3348,'Определяем вид'!$A$2:$B$16,2,0)</f>
        <v>Товар</v>
      </c>
      <c r="D3348" s="10" t="s">
        <v>16</v>
      </c>
      <c r="E3348" s="10" t="s">
        <v>35</v>
      </c>
      <c r="F3348" s="11">
        <v>45774.0</v>
      </c>
      <c r="G3348" s="12">
        <f t="shared" si="1"/>
        <v>4</v>
      </c>
      <c r="H3348" s="10"/>
      <c r="I3348" s="10" t="str">
        <f>IFNA(VLOOKUP($H3348,'Промокоды'!$A$2:$B$115,2,0),"")</f>
        <v/>
      </c>
      <c r="J3348" s="10" t="str">
        <f>IFNA(VLOOKUP($I3348,'Промокоды'!$E$2:$F$8,2,0),"")</f>
        <v/>
      </c>
      <c r="K3348" s="10" t="str">
        <f>IFNA(VLOOKUP($H3348,'Промокоды'!$A$2:$C$115,3,0),"")</f>
        <v/>
      </c>
      <c r="L3348" s="13">
        <f t="shared" si="2"/>
        <v>0</v>
      </c>
      <c r="M3348" s="14">
        <v>500.0</v>
      </c>
      <c r="N3348" s="14">
        <f t="shared" si="3"/>
        <v>500</v>
      </c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  <c r="Z3348" s="9"/>
      <c r="AA3348" s="9"/>
      <c r="AB3348" s="9"/>
      <c r="AC3348" s="9"/>
    </row>
    <row r="3349" ht="15.75" customHeight="1">
      <c r="A3349" s="10">
        <v>3348.0</v>
      </c>
      <c r="B3349" s="10" t="s">
        <v>15</v>
      </c>
      <c r="C3349" s="10" t="str">
        <f>VLOOKUP($E3349,'Определяем вид'!$A$2:$B$16,2,0)</f>
        <v>Услуга</v>
      </c>
      <c r="D3349" s="10" t="s">
        <v>16</v>
      </c>
      <c r="E3349" s="10" t="s">
        <v>17</v>
      </c>
      <c r="F3349" s="11">
        <v>45774.0</v>
      </c>
      <c r="G3349" s="12">
        <f t="shared" si="1"/>
        <v>4</v>
      </c>
      <c r="H3349" s="10"/>
      <c r="I3349" s="10" t="str">
        <f>IFNA(VLOOKUP($H3349,'Промокоды'!$A$2:$B$115,2,0),"")</f>
        <v/>
      </c>
      <c r="J3349" s="10" t="str">
        <f>IFNA(VLOOKUP($I3349,'Промокоды'!$E$2:$F$8,2,0),"")</f>
        <v/>
      </c>
      <c r="K3349" s="10" t="str">
        <f>IFNA(VLOOKUP($H3349,'Промокоды'!$A$2:$C$115,3,0),"")</f>
        <v/>
      </c>
      <c r="L3349" s="13">
        <f t="shared" si="2"/>
        <v>0</v>
      </c>
      <c r="M3349" s="14">
        <v>4500.0</v>
      </c>
      <c r="N3349" s="14">
        <f t="shared" si="3"/>
        <v>4500</v>
      </c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  <c r="Z3349" s="9"/>
      <c r="AA3349" s="9"/>
      <c r="AB3349" s="9"/>
      <c r="AC3349" s="9"/>
    </row>
    <row r="3350" ht="15.75" customHeight="1">
      <c r="A3350" s="10">
        <v>3349.0</v>
      </c>
      <c r="B3350" s="10" t="s">
        <v>15</v>
      </c>
      <c r="C3350" s="10" t="str">
        <f>VLOOKUP($E3350,'Определяем вид'!$A$2:$B$16,2,0)</f>
        <v>Услуга</v>
      </c>
      <c r="D3350" s="10" t="s">
        <v>16</v>
      </c>
      <c r="E3350" s="10" t="s">
        <v>17</v>
      </c>
      <c r="F3350" s="11">
        <v>45774.0</v>
      </c>
      <c r="G3350" s="12">
        <f t="shared" si="1"/>
        <v>4</v>
      </c>
      <c r="H3350" s="10"/>
      <c r="I3350" s="10" t="str">
        <f>IFNA(VLOOKUP($H3350,'Промокоды'!$A$2:$B$115,2,0),"")</f>
        <v/>
      </c>
      <c r="J3350" s="10" t="str">
        <f>IFNA(VLOOKUP($I3350,'Промокоды'!$E$2:$F$8,2,0),"")</f>
        <v/>
      </c>
      <c r="K3350" s="10" t="str">
        <f>IFNA(VLOOKUP($H3350,'Промокоды'!$A$2:$C$115,3,0),"")</f>
        <v/>
      </c>
      <c r="L3350" s="13">
        <f t="shared" si="2"/>
        <v>0</v>
      </c>
      <c r="M3350" s="14">
        <v>4500.0</v>
      </c>
      <c r="N3350" s="14">
        <f t="shared" si="3"/>
        <v>4500</v>
      </c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  <c r="Z3350" s="9"/>
      <c r="AA3350" s="9"/>
      <c r="AB3350" s="9"/>
      <c r="AC3350" s="9"/>
    </row>
    <row r="3351" ht="15.75" customHeight="1">
      <c r="A3351" s="10">
        <v>3350.0</v>
      </c>
      <c r="B3351" s="10" t="s">
        <v>15</v>
      </c>
      <c r="C3351" s="10" t="str">
        <f>VLOOKUP($E3351,'Определяем вид'!$A$2:$B$16,2,0)</f>
        <v>Товар</v>
      </c>
      <c r="D3351" s="10" t="s">
        <v>16</v>
      </c>
      <c r="E3351" s="10" t="s">
        <v>20</v>
      </c>
      <c r="F3351" s="11">
        <v>45774.0</v>
      </c>
      <c r="G3351" s="12">
        <f t="shared" si="1"/>
        <v>4</v>
      </c>
      <c r="H3351" s="10"/>
      <c r="I3351" s="10" t="str">
        <f>IFNA(VLOOKUP($H3351,'Промокоды'!$A$2:$B$115,2,0),"")</f>
        <v/>
      </c>
      <c r="J3351" s="10" t="str">
        <f>IFNA(VLOOKUP($I3351,'Промокоды'!$E$2:$F$8,2,0),"")</f>
        <v/>
      </c>
      <c r="K3351" s="10" t="str">
        <f>IFNA(VLOOKUP($H3351,'Промокоды'!$A$2:$C$115,3,0),"")</f>
        <v/>
      </c>
      <c r="L3351" s="13">
        <f t="shared" si="2"/>
        <v>0</v>
      </c>
      <c r="M3351" s="14">
        <v>500.0</v>
      </c>
      <c r="N3351" s="14">
        <f t="shared" si="3"/>
        <v>500</v>
      </c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  <c r="Z3351" s="9"/>
      <c r="AA3351" s="9"/>
      <c r="AB3351" s="9"/>
      <c r="AC3351" s="9"/>
    </row>
    <row r="3352" ht="15.75" customHeight="1">
      <c r="A3352" s="10">
        <v>3351.0</v>
      </c>
      <c r="B3352" s="10" t="s">
        <v>15</v>
      </c>
      <c r="C3352" s="10" t="str">
        <f>VLOOKUP($E3352,'Определяем вид'!$A$2:$B$16,2,0)</f>
        <v>Услуга</v>
      </c>
      <c r="D3352" s="10" t="s">
        <v>19</v>
      </c>
      <c r="E3352" s="10" t="s">
        <v>21</v>
      </c>
      <c r="F3352" s="11">
        <v>45774.0</v>
      </c>
      <c r="G3352" s="12">
        <f t="shared" si="1"/>
        <v>4</v>
      </c>
      <c r="H3352" s="10"/>
      <c r="I3352" s="10" t="str">
        <f>IFNA(VLOOKUP($H3352,'Промокоды'!$A$2:$B$115,2,0),"")</f>
        <v/>
      </c>
      <c r="J3352" s="10" t="str">
        <f>IFNA(VLOOKUP($I3352,'Промокоды'!$E$2:$F$8,2,0),"")</f>
        <v/>
      </c>
      <c r="K3352" s="10" t="str">
        <f>IFNA(VLOOKUP($H3352,'Промокоды'!$A$2:$C$115,3,0),"")</f>
        <v/>
      </c>
      <c r="L3352" s="13">
        <f t="shared" si="2"/>
        <v>0</v>
      </c>
      <c r="M3352" s="14">
        <v>5500.0</v>
      </c>
      <c r="N3352" s="14">
        <f t="shared" si="3"/>
        <v>5500</v>
      </c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  <c r="Z3352" s="9"/>
      <c r="AA3352" s="9"/>
      <c r="AB3352" s="9"/>
      <c r="AC3352" s="9"/>
    </row>
    <row r="3353" ht="15.75" customHeight="1">
      <c r="A3353" s="10">
        <v>3352.0</v>
      </c>
      <c r="B3353" s="10" t="s">
        <v>15</v>
      </c>
      <c r="C3353" s="10" t="str">
        <f>VLOOKUP($E3353,'Определяем вид'!$A$2:$B$16,2,0)</f>
        <v>Услуга</v>
      </c>
      <c r="D3353" s="10" t="s">
        <v>16</v>
      </c>
      <c r="E3353" s="10" t="s">
        <v>17</v>
      </c>
      <c r="F3353" s="11">
        <v>45774.0</v>
      </c>
      <c r="G3353" s="12">
        <f t="shared" si="1"/>
        <v>4</v>
      </c>
      <c r="H3353" s="10"/>
      <c r="I3353" s="10" t="str">
        <f>IFNA(VLOOKUP($H3353,'Промокоды'!$A$2:$B$115,2,0),"")</f>
        <v/>
      </c>
      <c r="J3353" s="10" t="str">
        <f>IFNA(VLOOKUP($I3353,'Промокоды'!$E$2:$F$8,2,0),"")</f>
        <v/>
      </c>
      <c r="K3353" s="10" t="str">
        <f>IFNA(VLOOKUP($H3353,'Промокоды'!$A$2:$C$115,3,0),"")</f>
        <v/>
      </c>
      <c r="L3353" s="13">
        <f t="shared" si="2"/>
        <v>0</v>
      </c>
      <c r="M3353" s="14">
        <v>4500.0</v>
      </c>
      <c r="N3353" s="14">
        <f t="shared" si="3"/>
        <v>4500</v>
      </c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  <c r="Z3353" s="9"/>
      <c r="AA3353" s="9"/>
      <c r="AB3353" s="9"/>
      <c r="AC3353" s="9"/>
    </row>
    <row r="3354" ht="15.75" customHeight="1">
      <c r="A3354" s="10">
        <v>3353.0</v>
      </c>
      <c r="B3354" s="10" t="s">
        <v>25</v>
      </c>
      <c r="C3354" s="10" t="str">
        <f>VLOOKUP($E3354,'Определяем вид'!$A$2:$B$16,2,0)</f>
        <v>Товар</v>
      </c>
      <c r="D3354" s="10" t="s">
        <v>16</v>
      </c>
      <c r="E3354" s="10" t="s">
        <v>35</v>
      </c>
      <c r="F3354" s="11">
        <v>45774.0</v>
      </c>
      <c r="G3354" s="12">
        <f t="shared" si="1"/>
        <v>4</v>
      </c>
      <c r="H3354" s="10"/>
      <c r="I3354" s="10" t="str">
        <f>IFNA(VLOOKUP($H3354,'Промокоды'!$A$2:$B$115,2,0),"")</f>
        <v/>
      </c>
      <c r="J3354" s="10" t="str">
        <f>IFNA(VLOOKUP($I3354,'Промокоды'!$E$2:$F$8,2,0),"")</f>
        <v/>
      </c>
      <c r="K3354" s="10" t="str">
        <f>IFNA(VLOOKUP($H3354,'Промокоды'!$A$2:$C$115,3,0),"")</f>
        <v/>
      </c>
      <c r="L3354" s="13">
        <f t="shared" si="2"/>
        <v>0</v>
      </c>
      <c r="M3354" s="14">
        <v>500.0</v>
      </c>
      <c r="N3354" s="14">
        <f t="shared" si="3"/>
        <v>500</v>
      </c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  <c r="Z3354" s="9"/>
      <c r="AA3354" s="9"/>
      <c r="AB3354" s="9"/>
      <c r="AC3354" s="9"/>
    </row>
    <row r="3355" ht="15.75" customHeight="1">
      <c r="A3355" s="10">
        <v>3354.0</v>
      </c>
      <c r="B3355" s="10" t="s">
        <v>15</v>
      </c>
      <c r="C3355" s="10" t="str">
        <f>VLOOKUP($E3355,'Определяем вид'!$A$2:$B$16,2,0)</f>
        <v>Товар</v>
      </c>
      <c r="D3355" s="10" t="s">
        <v>19</v>
      </c>
      <c r="E3355" s="10" t="s">
        <v>28</v>
      </c>
      <c r="F3355" s="11">
        <v>45774.0</v>
      </c>
      <c r="G3355" s="12">
        <f t="shared" si="1"/>
        <v>4</v>
      </c>
      <c r="H3355" s="10"/>
      <c r="I3355" s="10" t="str">
        <f>IFNA(VLOOKUP($H3355,'Промокоды'!$A$2:$B$115,2,0),"")</f>
        <v/>
      </c>
      <c r="J3355" s="10" t="str">
        <f>IFNA(VLOOKUP($I3355,'Промокоды'!$E$2:$F$8,2,0),"")</f>
        <v/>
      </c>
      <c r="K3355" s="10" t="str">
        <f>IFNA(VLOOKUP($H3355,'Промокоды'!$A$2:$C$115,3,0),"")</f>
        <v/>
      </c>
      <c r="L3355" s="13">
        <f t="shared" si="2"/>
        <v>0</v>
      </c>
      <c r="M3355" s="14">
        <v>300.0</v>
      </c>
      <c r="N3355" s="14">
        <f t="shared" si="3"/>
        <v>300</v>
      </c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  <c r="Z3355" s="9"/>
      <c r="AA3355" s="9"/>
      <c r="AB3355" s="9"/>
      <c r="AC3355" s="9"/>
    </row>
    <row r="3356" ht="15.75" customHeight="1">
      <c r="A3356" s="10">
        <v>3355.0</v>
      </c>
      <c r="B3356" s="10" t="s">
        <v>15</v>
      </c>
      <c r="C3356" s="10" t="str">
        <f>VLOOKUP($E3356,'Определяем вид'!$A$2:$B$16,2,0)</f>
        <v>Услуга</v>
      </c>
      <c r="D3356" s="10" t="s">
        <v>16</v>
      </c>
      <c r="E3356" s="10" t="s">
        <v>21</v>
      </c>
      <c r="F3356" s="11">
        <v>45774.0</v>
      </c>
      <c r="G3356" s="12">
        <f t="shared" si="1"/>
        <v>4</v>
      </c>
      <c r="H3356" s="10" t="s">
        <v>99</v>
      </c>
      <c r="I3356" s="10">
        <f>IFNA(VLOOKUP($H3356,'Промокоды'!$A$2:$B$115,2,0),"")</f>
        <v>3</v>
      </c>
      <c r="J3356" s="10" t="str">
        <f>IFNA(VLOOKUP($I3356,'Промокоды'!$E$2:$F$8,2,0),"")</f>
        <v>Поисковые запросы в Яндексе</v>
      </c>
      <c r="K3356" s="10">
        <f>IFNA(VLOOKUP($H3356,'Промокоды'!$A$2:$C$115,3,0),"")</f>
        <v>0.05</v>
      </c>
      <c r="L3356" s="13">
        <f t="shared" si="2"/>
        <v>275</v>
      </c>
      <c r="M3356" s="14">
        <v>5500.0</v>
      </c>
      <c r="N3356" s="14">
        <f t="shared" si="3"/>
        <v>5225</v>
      </c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  <c r="Z3356" s="9"/>
      <c r="AA3356" s="9"/>
      <c r="AB3356" s="9"/>
      <c r="AC3356" s="9"/>
    </row>
    <row r="3357" ht="15.75" customHeight="1">
      <c r="A3357" s="10">
        <v>3356.0</v>
      </c>
      <c r="B3357" s="10" t="s">
        <v>25</v>
      </c>
      <c r="C3357" s="10" t="str">
        <f>VLOOKUP($E3357,'Определяем вид'!$A$2:$B$16,2,0)</f>
        <v>Товар</v>
      </c>
      <c r="D3357" s="10" t="s">
        <v>16</v>
      </c>
      <c r="E3357" s="10" t="s">
        <v>35</v>
      </c>
      <c r="F3357" s="11">
        <v>45774.0</v>
      </c>
      <c r="G3357" s="12">
        <f t="shared" si="1"/>
        <v>4</v>
      </c>
      <c r="H3357" s="10"/>
      <c r="I3357" s="10" t="str">
        <f>IFNA(VLOOKUP($H3357,'Промокоды'!$A$2:$B$115,2,0),"")</f>
        <v/>
      </c>
      <c r="J3357" s="10" t="str">
        <f>IFNA(VLOOKUP($I3357,'Промокоды'!$E$2:$F$8,2,0),"")</f>
        <v/>
      </c>
      <c r="K3357" s="10" t="str">
        <f>IFNA(VLOOKUP($H3357,'Промокоды'!$A$2:$C$115,3,0),"")</f>
        <v/>
      </c>
      <c r="L3357" s="13">
        <f t="shared" si="2"/>
        <v>0</v>
      </c>
      <c r="M3357" s="14">
        <v>500.0</v>
      </c>
      <c r="N3357" s="14">
        <f t="shared" si="3"/>
        <v>500</v>
      </c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  <c r="Z3357" s="9"/>
      <c r="AA3357" s="9"/>
      <c r="AB3357" s="9"/>
      <c r="AC3357" s="9"/>
    </row>
    <row r="3358" ht="15.75" customHeight="1">
      <c r="A3358" s="10">
        <v>3357.0</v>
      </c>
      <c r="B3358" s="10" t="s">
        <v>25</v>
      </c>
      <c r="C3358" s="10" t="str">
        <f>VLOOKUP($E3358,'Определяем вид'!$A$2:$B$16,2,0)</f>
        <v>Товар</v>
      </c>
      <c r="D3358" s="10" t="s">
        <v>16</v>
      </c>
      <c r="E3358" s="10" t="s">
        <v>33</v>
      </c>
      <c r="F3358" s="11">
        <v>45774.0</v>
      </c>
      <c r="G3358" s="12">
        <f t="shared" si="1"/>
        <v>4</v>
      </c>
      <c r="H3358" s="10"/>
      <c r="I3358" s="10" t="str">
        <f>IFNA(VLOOKUP($H3358,'Промокоды'!$A$2:$B$115,2,0),"")</f>
        <v/>
      </c>
      <c r="J3358" s="10" t="str">
        <f>IFNA(VLOOKUP($I3358,'Промокоды'!$E$2:$F$8,2,0),"")</f>
        <v/>
      </c>
      <c r="K3358" s="10" t="str">
        <f>IFNA(VLOOKUP($H3358,'Промокоды'!$A$2:$C$115,3,0),"")</f>
        <v/>
      </c>
      <c r="L3358" s="13">
        <f t="shared" si="2"/>
        <v>0</v>
      </c>
      <c r="M3358" s="14">
        <v>1000.0</v>
      </c>
      <c r="N3358" s="14">
        <f t="shared" si="3"/>
        <v>1000</v>
      </c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  <c r="Z3358" s="9"/>
      <c r="AA3358" s="9"/>
      <c r="AB3358" s="9"/>
      <c r="AC3358" s="9"/>
    </row>
    <row r="3359" ht="15.75" customHeight="1">
      <c r="A3359" s="10">
        <v>3358.0</v>
      </c>
      <c r="B3359" s="10" t="s">
        <v>15</v>
      </c>
      <c r="C3359" s="10" t="str">
        <f>VLOOKUP($E3359,'Определяем вид'!$A$2:$B$16,2,0)</f>
        <v>Услуга</v>
      </c>
      <c r="D3359" s="10" t="s">
        <v>16</v>
      </c>
      <c r="E3359" s="10" t="s">
        <v>21</v>
      </c>
      <c r="F3359" s="11">
        <v>45774.0</v>
      </c>
      <c r="G3359" s="12">
        <f t="shared" si="1"/>
        <v>4</v>
      </c>
      <c r="H3359" s="10"/>
      <c r="I3359" s="10" t="str">
        <f>IFNA(VLOOKUP($H3359,'Промокоды'!$A$2:$B$115,2,0),"")</f>
        <v/>
      </c>
      <c r="J3359" s="10" t="str">
        <f>IFNA(VLOOKUP($I3359,'Промокоды'!$E$2:$F$8,2,0),"")</f>
        <v/>
      </c>
      <c r="K3359" s="10" t="str">
        <f>IFNA(VLOOKUP($H3359,'Промокоды'!$A$2:$C$115,3,0),"")</f>
        <v/>
      </c>
      <c r="L3359" s="13">
        <f t="shared" si="2"/>
        <v>0</v>
      </c>
      <c r="M3359" s="14">
        <v>5500.0</v>
      </c>
      <c r="N3359" s="14">
        <f t="shared" si="3"/>
        <v>5500</v>
      </c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  <c r="Z3359" s="9"/>
      <c r="AA3359" s="9"/>
      <c r="AB3359" s="9"/>
      <c r="AC3359" s="9"/>
    </row>
    <row r="3360" ht="15.75" customHeight="1">
      <c r="A3360" s="10">
        <v>3359.0</v>
      </c>
      <c r="B3360" s="10" t="s">
        <v>15</v>
      </c>
      <c r="C3360" s="10" t="str">
        <f>VLOOKUP($E3360,'Определяем вид'!$A$2:$B$16,2,0)</f>
        <v>Услуга</v>
      </c>
      <c r="D3360" s="10" t="s">
        <v>19</v>
      </c>
      <c r="E3360" s="10" t="s">
        <v>21</v>
      </c>
      <c r="F3360" s="11">
        <v>45774.0</v>
      </c>
      <c r="G3360" s="12">
        <f t="shared" si="1"/>
        <v>4</v>
      </c>
      <c r="H3360" s="10"/>
      <c r="I3360" s="10" t="str">
        <f>IFNA(VLOOKUP($H3360,'Промокоды'!$A$2:$B$115,2,0),"")</f>
        <v/>
      </c>
      <c r="J3360" s="10" t="str">
        <f>IFNA(VLOOKUP($I3360,'Промокоды'!$E$2:$F$8,2,0),"")</f>
        <v/>
      </c>
      <c r="K3360" s="10" t="str">
        <f>IFNA(VLOOKUP($H3360,'Промокоды'!$A$2:$C$115,3,0),"")</f>
        <v/>
      </c>
      <c r="L3360" s="13">
        <f t="shared" si="2"/>
        <v>0</v>
      </c>
      <c r="M3360" s="14">
        <v>5500.0</v>
      </c>
      <c r="N3360" s="14">
        <f t="shared" si="3"/>
        <v>5500</v>
      </c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  <c r="Z3360" s="9"/>
      <c r="AA3360" s="9"/>
      <c r="AB3360" s="9"/>
      <c r="AC3360" s="9"/>
    </row>
    <row r="3361" ht="15.75" customHeight="1">
      <c r="A3361" s="10">
        <v>3360.0</v>
      </c>
      <c r="B3361" s="10" t="s">
        <v>15</v>
      </c>
      <c r="C3361" s="10" t="str">
        <f>VLOOKUP($E3361,'Определяем вид'!$A$2:$B$16,2,0)</f>
        <v>Услуга</v>
      </c>
      <c r="D3361" s="10" t="s">
        <v>16</v>
      </c>
      <c r="E3361" s="10" t="s">
        <v>17</v>
      </c>
      <c r="F3361" s="11">
        <v>45774.0</v>
      </c>
      <c r="G3361" s="12">
        <f t="shared" si="1"/>
        <v>4</v>
      </c>
      <c r="H3361" s="10"/>
      <c r="I3361" s="10" t="str">
        <f>IFNA(VLOOKUP($H3361,'Промокоды'!$A$2:$B$115,2,0),"")</f>
        <v/>
      </c>
      <c r="J3361" s="10" t="str">
        <f>IFNA(VLOOKUP($I3361,'Промокоды'!$E$2:$F$8,2,0),"")</f>
        <v/>
      </c>
      <c r="K3361" s="10" t="str">
        <f>IFNA(VLOOKUP($H3361,'Промокоды'!$A$2:$C$115,3,0),"")</f>
        <v/>
      </c>
      <c r="L3361" s="13">
        <f t="shared" si="2"/>
        <v>0</v>
      </c>
      <c r="M3361" s="14">
        <v>4500.0</v>
      </c>
      <c r="N3361" s="14">
        <f t="shared" si="3"/>
        <v>4500</v>
      </c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  <c r="Z3361" s="9"/>
      <c r="AA3361" s="9"/>
      <c r="AB3361" s="9"/>
      <c r="AC3361" s="9"/>
    </row>
    <row r="3362" ht="15.75" customHeight="1">
      <c r="A3362" s="10">
        <v>3361.0</v>
      </c>
      <c r="B3362" s="10" t="s">
        <v>15</v>
      </c>
      <c r="C3362" s="10" t="str">
        <f>VLOOKUP($E3362,'Определяем вид'!$A$2:$B$16,2,0)</f>
        <v>Услуга</v>
      </c>
      <c r="D3362" s="10" t="s">
        <v>16</v>
      </c>
      <c r="E3362" s="10" t="s">
        <v>21</v>
      </c>
      <c r="F3362" s="11">
        <v>45774.0</v>
      </c>
      <c r="G3362" s="12">
        <f t="shared" si="1"/>
        <v>4</v>
      </c>
      <c r="H3362" s="10"/>
      <c r="I3362" s="10" t="str">
        <f>IFNA(VLOOKUP($H3362,'Промокоды'!$A$2:$B$115,2,0),"")</f>
        <v/>
      </c>
      <c r="J3362" s="10" t="str">
        <f>IFNA(VLOOKUP($I3362,'Промокоды'!$E$2:$F$8,2,0),"")</f>
        <v/>
      </c>
      <c r="K3362" s="10" t="str">
        <f>IFNA(VLOOKUP($H3362,'Промокоды'!$A$2:$C$115,3,0),"")</f>
        <v/>
      </c>
      <c r="L3362" s="13">
        <f t="shared" si="2"/>
        <v>0</v>
      </c>
      <c r="M3362" s="14">
        <v>5500.0</v>
      </c>
      <c r="N3362" s="14">
        <f t="shared" si="3"/>
        <v>5500</v>
      </c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  <c r="Z3362" s="9"/>
      <c r="AA3362" s="9"/>
      <c r="AB3362" s="9"/>
      <c r="AC3362" s="9"/>
    </row>
    <row r="3363" ht="15.75" customHeight="1">
      <c r="A3363" s="10">
        <v>3362.0</v>
      </c>
      <c r="B3363" s="10" t="s">
        <v>15</v>
      </c>
      <c r="C3363" s="10" t="str">
        <f>VLOOKUP($E3363,'Определяем вид'!$A$2:$B$16,2,0)</f>
        <v>Услуга</v>
      </c>
      <c r="D3363" s="10" t="s">
        <v>16</v>
      </c>
      <c r="E3363" s="10" t="s">
        <v>17</v>
      </c>
      <c r="F3363" s="11">
        <v>45774.0</v>
      </c>
      <c r="G3363" s="12">
        <f t="shared" si="1"/>
        <v>4</v>
      </c>
      <c r="H3363" s="10"/>
      <c r="I3363" s="10" t="str">
        <f>IFNA(VLOOKUP($H3363,'Промокоды'!$A$2:$B$115,2,0),"")</f>
        <v/>
      </c>
      <c r="J3363" s="10" t="str">
        <f>IFNA(VLOOKUP($I3363,'Промокоды'!$E$2:$F$8,2,0),"")</f>
        <v/>
      </c>
      <c r="K3363" s="10" t="str">
        <f>IFNA(VLOOKUP($H3363,'Промокоды'!$A$2:$C$115,3,0),"")</f>
        <v/>
      </c>
      <c r="L3363" s="13">
        <f t="shared" si="2"/>
        <v>0</v>
      </c>
      <c r="M3363" s="14">
        <v>4500.0</v>
      </c>
      <c r="N3363" s="14">
        <f t="shared" si="3"/>
        <v>4500</v>
      </c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  <c r="Z3363" s="9"/>
      <c r="AA3363" s="9"/>
      <c r="AB3363" s="9"/>
      <c r="AC3363" s="9"/>
    </row>
    <row r="3364" ht="15.75" customHeight="1">
      <c r="A3364" s="10">
        <v>3363.0</v>
      </c>
      <c r="B3364" s="10" t="s">
        <v>15</v>
      </c>
      <c r="C3364" s="10" t="str">
        <f>VLOOKUP($E3364,'Определяем вид'!$A$2:$B$16,2,0)</f>
        <v>Услуга</v>
      </c>
      <c r="D3364" s="10" t="s">
        <v>16</v>
      </c>
      <c r="E3364" s="10" t="s">
        <v>17</v>
      </c>
      <c r="F3364" s="11">
        <v>45774.0</v>
      </c>
      <c r="G3364" s="12">
        <f t="shared" si="1"/>
        <v>4</v>
      </c>
      <c r="H3364" s="10"/>
      <c r="I3364" s="10" t="str">
        <f>IFNA(VLOOKUP($H3364,'Промокоды'!$A$2:$B$115,2,0),"")</f>
        <v/>
      </c>
      <c r="J3364" s="10" t="str">
        <f>IFNA(VLOOKUP($I3364,'Промокоды'!$E$2:$F$8,2,0),"")</f>
        <v/>
      </c>
      <c r="K3364" s="10" t="str">
        <f>IFNA(VLOOKUP($H3364,'Промокоды'!$A$2:$C$115,3,0),"")</f>
        <v/>
      </c>
      <c r="L3364" s="13">
        <f t="shared" si="2"/>
        <v>0</v>
      </c>
      <c r="M3364" s="14">
        <v>4500.0</v>
      </c>
      <c r="N3364" s="14">
        <f t="shared" si="3"/>
        <v>4500</v>
      </c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  <c r="Z3364" s="9"/>
      <c r="AA3364" s="9"/>
      <c r="AB3364" s="9"/>
      <c r="AC3364" s="9"/>
    </row>
    <row r="3365" ht="15.75" customHeight="1">
      <c r="A3365" s="10">
        <v>3364.0</v>
      </c>
      <c r="B3365" s="10" t="s">
        <v>15</v>
      </c>
      <c r="C3365" s="10" t="str">
        <f>VLOOKUP($E3365,'Определяем вид'!$A$2:$B$16,2,0)</f>
        <v>Услуга</v>
      </c>
      <c r="D3365" s="10" t="s">
        <v>16</v>
      </c>
      <c r="E3365" s="10" t="s">
        <v>21</v>
      </c>
      <c r="F3365" s="11">
        <v>45774.0</v>
      </c>
      <c r="G3365" s="12">
        <f t="shared" si="1"/>
        <v>4</v>
      </c>
      <c r="H3365" s="10"/>
      <c r="I3365" s="10" t="str">
        <f>IFNA(VLOOKUP($H3365,'Промокоды'!$A$2:$B$115,2,0),"")</f>
        <v/>
      </c>
      <c r="J3365" s="10" t="str">
        <f>IFNA(VLOOKUP($I3365,'Промокоды'!$E$2:$F$8,2,0),"")</f>
        <v/>
      </c>
      <c r="K3365" s="10" t="str">
        <f>IFNA(VLOOKUP($H3365,'Промокоды'!$A$2:$C$115,3,0),"")</f>
        <v/>
      </c>
      <c r="L3365" s="13">
        <f t="shared" si="2"/>
        <v>0</v>
      </c>
      <c r="M3365" s="14">
        <v>5500.0</v>
      </c>
      <c r="N3365" s="14">
        <f t="shared" si="3"/>
        <v>5500</v>
      </c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  <c r="Z3365" s="9"/>
      <c r="AA3365" s="9"/>
      <c r="AB3365" s="9"/>
      <c r="AC3365" s="9"/>
    </row>
    <row r="3366" ht="15.75" customHeight="1">
      <c r="A3366" s="10">
        <v>3365.0</v>
      </c>
      <c r="B3366" s="10" t="s">
        <v>15</v>
      </c>
      <c r="C3366" s="10" t="str">
        <f>VLOOKUP($E3366,'Определяем вид'!$A$2:$B$16,2,0)</f>
        <v>Услуга</v>
      </c>
      <c r="D3366" s="10" t="s">
        <v>16</v>
      </c>
      <c r="E3366" s="10" t="s">
        <v>21</v>
      </c>
      <c r="F3366" s="11">
        <v>45774.0</v>
      </c>
      <c r="G3366" s="12">
        <f t="shared" si="1"/>
        <v>4</v>
      </c>
      <c r="H3366" s="10"/>
      <c r="I3366" s="10" t="str">
        <f>IFNA(VLOOKUP($H3366,'Промокоды'!$A$2:$B$115,2,0),"")</f>
        <v/>
      </c>
      <c r="J3366" s="10" t="str">
        <f>IFNA(VLOOKUP($I3366,'Промокоды'!$E$2:$F$8,2,0),"")</f>
        <v/>
      </c>
      <c r="K3366" s="10" t="str">
        <f>IFNA(VLOOKUP($H3366,'Промокоды'!$A$2:$C$115,3,0),"")</f>
        <v/>
      </c>
      <c r="L3366" s="13">
        <f t="shared" si="2"/>
        <v>0</v>
      </c>
      <c r="M3366" s="14">
        <v>5500.0</v>
      </c>
      <c r="N3366" s="14">
        <f t="shared" si="3"/>
        <v>5500</v>
      </c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  <c r="Z3366" s="9"/>
      <c r="AA3366" s="9"/>
      <c r="AB3366" s="9"/>
      <c r="AC3366" s="9"/>
    </row>
    <row r="3367" ht="15.75" customHeight="1">
      <c r="A3367" s="10">
        <v>3366.0</v>
      </c>
      <c r="B3367" s="10" t="s">
        <v>15</v>
      </c>
      <c r="C3367" s="10" t="str">
        <f>VLOOKUP($E3367,'Определяем вид'!$A$2:$B$16,2,0)</f>
        <v>Услуга</v>
      </c>
      <c r="D3367" s="10" t="s">
        <v>16</v>
      </c>
      <c r="E3367" s="10" t="s">
        <v>18</v>
      </c>
      <c r="F3367" s="11">
        <v>45774.0</v>
      </c>
      <c r="G3367" s="12">
        <f t="shared" si="1"/>
        <v>4</v>
      </c>
      <c r="H3367" s="10"/>
      <c r="I3367" s="10" t="str">
        <f>IFNA(VLOOKUP($H3367,'Промокоды'!$A$2:$B$115,2,0),"")</f>
        <v/>
      </c>
      <c r="J3367" s="10" t="str">
        <f>IFNA(VLOOKUP($I3367,'Промокоды'!$E$2:$F$8,2,0),"")</f>
        <v/>
      </c>
      <c r="K3367" s="10" t="str">
        <f>IFNA(VLOOKUP($H3367,'Промокоды'!$A$2:$C$115,3,0),"")</f>
        <v/>
      </c>
      <c r="L3367" s="13">
        <f t="shared" si="2"/>
        <v>0</v>
      </c>
      <c r="M3367" s="14">
        <v>3500.0</v>
      </c>
      <c r="N3367" s="14">
        <f t="shared" si="3"/>
        <v>3500</v>
      </c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  <c r="Z3367" s="9"/>
      <c r="AA3367" s="9"/>
      <c r="AB3367" s="9"/>
      <c r="AC3367" s="9"/>
    </row>
    <row r="3368" ht="15.75" customHeight="1">
      <c r="A3368" s="10">
        <v>3367.0</v>
      </c>
      <c r="B3368" s="10" t="s">
        <v>15</v>
      </c>
      <c r="C3368" s="10" t="str">
        <f>VLOOKUP($E3368,'Определяем вид'!$A$2:$B$16,2,0)</f>
        <v>Услуга</v>
      </c>
      <c r="D3368" s="10" t="s">
        <v>19</v>
      </c>
      <c r="E3368" s="10" t="s">
        <v>21</v>
      </c>
      <c r="F3368" s="11">
        <v>45774.0</v>
      </c>
      <c r="G3368" s="12">
        <f t="shared" si="1"/>
        <v>4</v>
      </c>
      <c r="H3368" s="10"/>
      <c r="I3368" s="10" t="str">
        <f>IFNA(VLOOKUP($H3368,'Промокоды'!$A$2:$B$115,2,0),"")</f>
        <v/>
      </c>
      <c r="J3368" s="10" t="str">
        <f>IFNA(VLOOKUP($I3368,'Промокоды'!$E$2:$F$8,2,0),"")</f>
        <v/>
      </c>
      <c r="K3368" s="10" t="str">
        <f>IFNA(VLOOKUP($H3368,'Промокоды'!$A$2:$C$115,3,0),"")</f>
        <v/>
      </c>
      <c r="L3368" s="13">
        <f t="shared" si="2"/>
        <v>0</v>
      </c>
      <c r="M3368" s="14">
        <v>5500.0</v>
      </c>
      <c r="N3368" s="14">
        <f t="shared" si="3"/>
        <v>5500</v>
      </c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  <c r="Z3368" s="9"/>
      <c r="AA3368" s="9"/>
      <c r="AB3368" s="9"/>
      <c r="AC3368" s="9"/>
    </row>
    <row r="3369" ht="15.75" customHeight="1">
      <c r="A3369" s="10">
        <v>3368.0</v>
      </c>
      <c r="B3369" s="10" t="s">
        <v>15</v>
      </c>
      <c r="C3369" s="10" t="str">
        <f>VLOOKUP($E3369,'Определяем вид'!$A$2:$B$16,2,0)</f>
        <v>Услуга</v>
      </c>
      <c r="D3369" s="10" t="s">
        <v>16</v>
      </c>
      <c r="E3369" s="10" t="s">
        <v>17</v>
      </c>
      <c r="F3369" s="11">
        <v>45774.0</v>
      </c>
      <c r="G3369" s="12">
        <f t="shared" si="1"/>
        <v>4</v>
      </c>
      <c r="H3369" s="10" t="s">
        <v>100</v>
      </c>
      <c r="I3369" s="10">
        <f>IFNA(VLOOKUP($H3369,'Промокоды'!$A$2:$B$115,2,0),"")</f>
        <v>5</v>
      </c>
      <c r="J3369" s="10" t="str">
        <f>IFNA(VLOOKUP($I3369,'Промокоды'!$E$2:$F$8,2,0),"")</f>
        <v>Посты в VK</v>
      </c>
      <c r="K3369" s="10">
        <f>IFNA(VLOOKUP($H3369,'Промокоды'!$A$2:$C$115,3,0),"")</f>
        <v>0.15</v>
      </c>
      <c r="L3369" s="13">
        <f t="shared" si="2"/>
        <v>675</v>
      </c>
      <c r="M3369" s="14">
        <v>4500.0</v>
      </c>
      <c r="N3369" s="14">
        <f t="shared" si="3"/>
        <v>3825</v>
      </c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  <c r="Z3369" s="9"/>
      <c r="AA3369" s="9"/>
      <c r="AB3369" s="9"/>
      <c r="AC3369" s="9"/>
    </row>
    <row r="3370" ht="15.75" customHeight="1">
      <c r="A3370" s="10">
        <v>3369.0</v>
      </c>
      <c r="B3370" s="10" t="s">
        <v>15</v>
      </c>
      <c r="C3370" s="10" t="str">
        <f>VLOOKUP($E3370,'Определяем вид'!$A$2:$B$16,2,0)</f>
        <v>Услуга</v>
      </c>
      <c r="D3370" s="10" t="s">
        <v>16</v>
      </c>
      <c r="E3370" s="10" t="s">
        <v>21</v>
      </c>
      <c r="F3370" s="11">
        <v>45774.0</v>
      </c>
      <c r="G3370" s="12">
        <f t="shared" si="1"/>
        <v>4</v>
      </c>
      <c r="H3370" s="10"/>
      <c r="I3370" s="10" t="str">
        <f>IFNA(VLOOKUP($H3370,'Промокоды'!$A$2:$B$115,2,0),"")</f>
        <v/>
      </c>
      <c r="J3370" s="10" t="str">
        <f>IFNA(VLOOKUP($I3370,'Промокоды'!$E$2:$F$8,2,0),"")</f>
        <v/>
      </c>
      <c r="K3370" s="10" t="str">
        <f>IFNA(VLOOKUP($H3370,'Промокоды'!$A$2:$C$115,3,0),"")</f>
        <v/>
      </c>
      <c r="L3370" s="13">
        <f t="shared" si="2"/>
        <v>0</v>
      </c>
      <c r="M3370" s="14">
        <v>5500.0</v>
      </c>
      <c r="N3370" s="14">
        <f t="shared" si="3"/>
        <v>5500</v>
      </c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  <c r="Z3370" s="9"/>
      <c r="AA3370" s="9"/>
      <c r="AB3370" s="9"/>
      <c r="AC3370" s="9"/>
    </row>
    <row r="3371" ht="15.75" customHeight="1">
      <c r="A3371" s="10">
        <v>3370.0</v>
      </c>
      <c r="B3371" s="10" t="s">
        <v>25</v>
      </c>
      <c r="C3371" s="10" t="str">
        <f>VLOOKUP($E3371,'Определяем вид'!$A$2:$B$16,2,0)</f>
        <v>Услуга</v>
      </c>
      <c r="D3371" s="10" t="s">
        <v>16</v>
      </c>
      <c r="E3371" s="10" t="s">
        <v>26</v>
      </c>
      <c r="F3371" s="11">
        <v>45774.0</v>
      </c>
      <c r="G3371" s="12">
        <f t="shared" si="1"/>
        <v>4</v>
      </c>
      <c r="H3371" s="10"/>
      <c r="I3371" s="10" t="str">
        <f>IFNA(VLOOKUP($H3371,'Промокоды'!$A$2:$B$115,2,0),"")</f>
        <v/>
      </c>
      <c r="J3371" s="10" t="str">
        <f>IFNA(VLOOKUP($I3371,'Промокоды'!$E$2:$F$8,2,0),"")</f>
        <v/>
      </c>
      <c r="K3371" s="10" t="str">
        <f>IFNA(VLOOKUP($H3371,'Промокоды'!$A$2:$C$115,3,0),"")</f>
        <v/>
      </c>
      <c r="L3371" s="13">
        <f t="shared" si="2"/>
        <v>0</v>
      </c>
      <c r="M3371" s="14">
        <v>50000.0</v>
      </c>
      <c r="N3371" s="14">
        <f t="shared" si="3"/>
        <v>50000</v>
      </c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  <c r="Z3371" s="9"/>
      <c r="AA3371" s="9"/>
      <c r="AB3371" s="9"/>
      <c r="AC3371" s="9"/>
    </row>
    <row r="3372" ht="15.75" customHeight="1">
      <c r="A3372" s="10">
        <v>3371.0</v>
      </c>
      <c r="B3372" s="10" t="s">
        <v>15</v>
      </c>
      <c r="C3372" s="10" t="str">
        <f>VLOOKUP($E3372,'Определяем вид'!$A$2:$B$16,2,0)</f>
        <v>Услуга</v>
      </c>
      <c r="D3372" s="10" t="s">
        <v>16</v>
      </c>
      <c r="E3372" s="10" t="s">
        <v>17</v>
      </c>
      <c r="F3372" s="11">
        <v>45774.0</v>
      </c>
      <c r="G3372" s="12">
        <f t="shared" si="1"/>
        <v>4</v>
      </c>
      <c r="H3372" s="10"/>
      <c r="I3372" s="10" t="str">
        <f>IFNA(VLOOKUP($H3372,'Промокоды'!$A$2:$B$115,2,0),"")</f>
        <v/>
      </c>
      <c r="J3372" s="10" t="str">
        <f>IFNA(VLOOKUP($I3372,'Промокоды'!$E$2:$F$8,2,0),"")</f>
        <v/>
      </c>
      <c r="K3372" s="10" t="str">
        <f>IFNA(VLOOKUP($H3372,'Промокоды'!$A$2:$C$115,3,0),"")</f>
        <v/>
      </c>
      <c r="L3372" s="13">
        <f t="shared" si="2"/>
        <v>0</v>
      </c>
      <c r="M3372" s="14">
        <v>4500.0</v>
      </c>
      <c r="N3372" s="14">
        <f t="shared" si="3"/>
        <v>4500</v>
      </c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  <c r="Z3372" s="9"/>
      <c r="AA3372" s="9"/>
      <c r="AB3372" s="9"/>
      <c r="AC3372" s="9"/>
    </row>
    <row r="3373" ht="15.75" customHeight="1">
      <c r="A3373" s="10">
        <v>3372.0</v>
      </c>
      <c r="B3373" s="10" t="s">
        <v>15</v>
      </c>
      <c r="C3373" s="10" t="str">
        <f>VLOOKUP($E3373,'Определяем вид'!$A$2:$B$16,2,0)</f>
        <v>Услуга</v>
      </c>
      <c r="D3373" s="10" t="s">
        <v>16</v>
      </c>
      <c r="E3373" s="10" t="s">
        <v>18</v>
      </c>
      <c r="F3373" s="11">
        <v>45774.0</v>
      </c>
      <c r="G3373" s="12">
        <f t="shared" si="1"/>
        <v>4</v>
      </c>
      <c r="H3373" s="10"/>
      <c r="I3373" s="10" t="str">
        <f>IFNA(VLOOKUP($H3373,'Промокоды'!$A$2:$B$115,2,0),"")</f>
        <v/>
      </c>
      <c r="J3373" s="10" t="str">
        <f>IFNA(VLOOKUP($I3373,'Промокоды'!$E$2:$F$8,2,0),"")</f>
        <v/>
      </c>
      <c r="K3373" s="10" t="str">
        <f>IFNA(VLOOKUP($H3373,'Промокоды'!$A$2:$C$115,3,0),"")</f>
        <v/>
      </c>
      <c r="L3373" s="13">
        <f t="shared" si="2"/>
        <v>0</v>
      </c>
      <c r="M3373" s="14">
        <v>3500.0</v>
      </c>
      <c r="N3373" s="14">
        <f t="shared" si="3"/>
        <v>3500</v>
      </c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  <c r="Z3373" s="9"/>
      <c r="AA3373" s="9"/>
      <c r="AB3373" s="9"/>
      <c r="AC3373" s="9"/>
    </row>
    <row r="3374" ht="15.75" customHeight="1">
      <c r="A3374" s="10">
        <v>3373.0</v>
      </c>
      <c r="B3374" s="10" t="s">
        <v>15</v>
      </c>
      <c r="C3374" s="10" t="str">
        <f>VLOOKUP($E3374,'Определяем вид'!$A$2:$B$16,2,0)</f>
        <v>Услуга</v>
      </c>
      <c r="D3374" s="10" t="s">
        <v>19</v>
      </c>
      <c r="E3374" s="10" t="s">
        <v>21</v>
      </c>
      <c r="F3374" s="11">
        <v>45775.0</v>
      </c>
      <c r="G3374" s="12">
        <f t="shared" si="1"/>
        <v>4</v>
      </c>
      <c r="H3374" s="10" t="s">
        <v>101</v>
      </c>
      <c r="I3374" s="10">
        <f>IFNA(VLOOKUP($H3374,'Промокоды'!$A$2:$B$115,2,0),"")</f>
        <v>3</v>
      </c>
      <c r="J3374" s="10" t="str">
        <f>IFNA(VLOOKUP($I3374,'Промокоды'!$E$2:$F$8,2,0),"")</f>
        <v>Поисковые запросы в Яндексе</v>
      </c>
      <c r="K3374" s="10">
        <f>IFNA(VLOOKUP($H3374,'Промокоды'!$A$2:$C$115,3,0),"")</f>
        <v>0.05</v>
      </c>
      <c r="L3374" s="13">
        <f t="shared" si="2"/>
        <v>275</v>
      </c>
      <c r="M3374" s="14">
        <v>5500.0</v>
      </c>
      <c r="N3374" s="14">
        <f t="shared" si="3"/>
        <v>5225</v>
      </c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  <c r="Z3374" s="9"/>
      <c r="AA3374" s="9"/>
      <c r="AB3374" s="9"/>
      <c r="AC3374" s="9"/>
    </row>
    <row r="3375" ht="15.75" customHeight="1">
      <c r="A3375" s="10">
        <v>3374.0</v>
      </c>
      <c r="B3375" s="10" t="s">
        <v>15</v>
      </c>
      <c r="C3375" s="10" t="str">
        <f>VLOOKUP($E3375,'Определяем вид'!$A$2:$B$16,2,0)</f>
        <v>Услуга</v>
      </c>
      <c r="D3375" s="10" t="s">
        <v>16</v>
      </c>
      <c r="E3375" s="10" t="s">
        <v>18</v>
      </c>
      <c r="F3375" s="11">
        <v>45775.0</v>
      </c>
      <c r="G3375" s="12">
        <f t="shared" si="1"/>
        <v>4</v>
      </c>
      <c r="H3375" s="10"/>
      <c r="I3375" s="10" t="str">
        <f>IFNA(VLOOKUP($H3375,'Промокоды'!$A$2:$B$115,2,0),"")</f>
        <v/>
      </c>
      <c r="J3375" s="10" t="str">
        <f>IFNA(VLOOKUP($I3375,'Промокоды'!$E$2:$F$8,2,0),"")</f>
        <v/>
      </c>
      <c r="K3375" s="10" t="str">
        <f>IFNA(VLOOKUP($H3375,'Промокоды'!$A$2:$C$115,3,0),"")</f>
        <v/>
      </c>
      <c r="L3375" s="13">
        <f t="shared" si="2"/>
        <v>0</v>
      </c>
      <c r="M3375" s="14">
        <v>3500.0</v>
      </c>
      <c r="N3375" s="14">
        <f t="shared" si="3"/>
        <v>3500</v>
      </c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  <c r="Z3375" s="9"/>
      <c r="AA3375" s="9"/>
      <c r="AB3375" s="9"/>
      <c r="AC3375" s="9"/>
    </row>
    <row r="3376" ht="15.75" customHeight="1">
      <c r="A3376" s="10">
        <v>3375.0</v>
      </c>
      <c r="B3376" s="10" t="s">
        <v>15</v>
      </c>
      <c r="C3376" s="10" t="str">
        <f>VLOOKUP($E3376,'Определяем вид'!$A$2:$B$16,2,0)</f>
        <v>Услуга</v>
      </c>
      <c r="D3376" s="10" t="s">
        <v>16</v>
      </c>
      <c r="E3376" s="10" t="s">
        <v>18</v>
      </c>
      <c r="F3376" s="11">
        <v>45775.0</v>
      </c>
      <c r="G3376" s="12">
        <f t="shared" si="1"/>
        <v>4</v>
      </c>
      <c r="H3376" s="10"/>
      <c r="I3376" s="10" t="str">
        <f>IFNA(VLOOKUP($H3376,'Промокоды'!$A$2:$B$115,2,0),"")</f>
        <v/>
      </c>
      <c r="J3376" s="10" t="str">
        <f>IFNA(VLOOKUP($I3376,'Промокоды'!$E$2:$F$8,2,0),"")</f>
        <v/>
      </c>
      <c r="K3376" s="10" t="str">
        <f>IFNA(VLOOKUP($H3376,'Промокоды'!$A$2:$C$115,3,0),"")</f>
        <v/>
      </c>
      <c r="L3376" s="13">
        <f t="shared" si="2"/>
        <v>0</v>
      </c>
      <c r="M3376" s="14">
        <v>3500.0</v>
      </c>
      <c r="N3376" s="14">
        <f t="shared" si="3"/>
        <v>3500</v>
      </c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  <c r="Z3376" s="9"/>
      <c r="AA3376" s="9"/>
      <c r="AB3376" s="9"/>
      <c r="AC3376" s="9"/>
    </row>
    <row r="3377" ht="15.75" customHeight="1">
      <c r="A3377" s="10">
        <v>3376.0</v>
      </c>
      <c r="B3377" s="10" t="s">
        <v>15</v>
      </c>
      <c r="C3377" s="10" t="str">
        <f>VLOOKUP($E3377,'Определяем вид'!$A$2:$B$16,2,0)</f>
        <v>Услуга</v>
      </c>
      <c r="D3377" s="10" t="s">
        <v>16</v>
      </c>
      <c r="E3377" s="10" t="s">
        <v>21</v>
      </c>
      <c r="F3377" s="11">
        <v>45775.0</v>
      </c>
      <c r="G3377" s="12">
        <f t="shared" si="1"/>
        <v>4</v>
      </c>
      <c r="H3377" s="10"/>
      <c r="I3377" s="10" t="str">
        <f>IFNA(VLOOKUP($H3377,'Промокоды'!$A$2:$B$115,2,0),"")</f>
        <v/>
      </c>
      <c r="J3377" s="10" t="str">
        <f>IFNA(VLOOKUP($I3377,'Промокоды'!$E$2:$F$8,2,0),"")</f>
        <v/>
      </c>
      <c r="K3377" s="10" t="str">
        <f>IFNA(VLOOKUP($H3377,'Промокоды'!$A$2:$C$115,3,0),"")</f>
        <v/>
      </c>
      <c r="L3377" s="13">
        <f t="shared" si="2"/>
        <v>0</v>
      </c>
      <c r="M3377" s="14">
        <v>5500.0</v>
      </c>
      <c r="N3377" s="14">
        <f t="shared" si="3"/>
        <v>5500</v>
      </c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  <c r="Z3377" s="9"/>
      <c r="AA3377" s="9"/>
      <c r="AB3377" s="9"/>
      <c r="AC3377" s="9"/>
    </row>
    <row r="3378" ht="15.75" customHeight="1">
      <c r="A3378" s="10">
        <v>3377.0</v>
      </c>
      <c r="B3378" s="10" t="s">
        <v>15</v>
      </c>
      <c r="C3378" s="10" t="str">
        <f>VLOOKUP($E3378,'Определяем вид'!$A$2:$B$16,2,0)</f>
        <v>Услуга</v>
      </c>
      <c r="D3378" s="10" t="s">
        <v>16</v>
      </c>
      <c r="E3378" s="10" t="s">
        <v>17</v>
      </c>
      <c r="F3378" s="11">
        <v>45775.0</v>
      </c>
      <c r="G3378" s="12">
        <f t="shared" si="1"/>
        <v>4</v>
      </c>
      <c r="H3378" s="10"/>
      <c r="I3378" s="10" t="str">
        <f>IFNA(VLOOKUP($H3378,'Промокоды'!$A$2:$B$115,2,0),"")</f>
        <v/>
      </c>
      <c r="J3378" s="10" t="str">
        <f>IFNA(VLOOKUP($I3378,'Промокоды'!$E$2:$F$8,2,0),"")</f>
        <v/>
      </c>
      <c r="K3378" s="10" t="str">
        <f>IFNA(VLOOKUP($H3378,'Промокоды'!$A$2:$C$115,3,0),"")</f>
        <v/>
      </c>
      <c r="L3378" s="13">
        <f t="shared" si="2"/>
        <v>0</v>
      </c>
      <c r="M3378" s="14">
        <v>4500.0</v>
      </c>
      <c r="N3378" s="14">
        <f t="shared" si="3"/>
        <v>4500</v>
      </c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  <c r="Z3378" s="9"/>
      <c r="AA3378" s="9"/>
      <c r="AB3378" s="9"/>
      <c r="AC3378" s="9"/>
    </row>
    <row r="3379" ht="15.75" customHeight="1">
      <c r="A3379" s="10">
        <v>3378.0</v>
      </c>
      <c r="B3379" s="10" t="s">
        <v>15</v>
      </c>
      <c r="C3379" s="10" t="str">
        <f>VLOOKUP($E3379,'Определяем вид'!$A$2:$B$16,2,0)</f>
        <v>Услуга</v>
      </c>
      <c r="D3379" s="10" t="s">
        <v>16</v>
      </c>
      <c r="E3379" s="10" t="s">
        <v>21</v>
      </c>
      <c r="F3379" s="11">
        <v>45775.0</v>
      </c>
      <c r="G3379" s="12">
        <f t="shared" si="1"/>
        <v>4</v>
      </c>
      <c r="H3379" s="10"/>
      <c r="I3379" s="10" t="str">
        <f>IFNA(VLOOKUP($H3379,'Промокоды'!$A$2:$B$115,2,0),"")</f>
        <v/>
      </c>
      <c r="J3379" s="10" t="str">
        <f>IFNA(VLOOKUP($I3379,'Промокоды'!$E$2:$F$8,2,0),"")</f>
        <v/>
      </c>
      <c r="K3379" s="10" t="str">
        <f>IFNA(VLOOKUP($H3379,'Промокоды'!$A$2:$C$115,3,0),"")</f>
        <v/>
      </c>
      <c r="L3379" s="13">
        <f t="shared" si="2"/>
        <v>0</v>
      </c>
      <c r="M3379" s="14">
        <v>5500.0</v>
      </c>
      <c r="N3379" s="14">
        <f t="shared" si="3"/>
        <v>5500</v>
      </c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  <c r="Z3379" s="9"/>
      <c r="AA3379" s="9"/>
      <c r="AB3379" s="9"/>
      <c r="AC3379" s="9"/>
    </row>
    <row r="3380" ht="15.75" customHeight="1">
      <c r="A3380" s="10">
        <v>3379.0</v>
      </c>
      <c r="B3380" s="10" t="s">
        <v>15</v>
      </c>
      <c r="C3380" s="10" t="str">
        <f>VLOOKUP($E3380,'Определяем вид'!$A$2:$B$16,2,0)</f>
        <v>Услуга</v>
      </c>
      <c r="D3380" s="10" t="s">
        <v>19</v>
      </c>
      <c r="E3380" s="10" t="s">
        <v>17</v>
      </c>
      <c r="F3380" s="11">
        <v>45775.0</v>
      </c>
      <c r="G3380" s="12">
        <f t="shared" si="1"/>
        <v>4</v>
      </c>
      <c r="H3380" s="10"/>
      <c r="I3380" s="10" t="str">
        <f>IFNA(VLOOKUP($H3380,'Промокоды'!$A$2:$B$115,2,0),"")</f>
        <v/>
      </c>
      <c r="J3380" s="10" t="str">
        <f>IFNA(VLOOKUP($I3380,'Промокоды'!$E$2:$F$8,2,0),"")</f>
        <v/>
      </c>
      <c r="K3380" s="10" t="str">
        <f>IFNA(VLOOKUP($H3380,'Промокоды'!$A$2:$C$115,3,0),"")</f>
        <v/>
      </c>
      <c r="L3380" s="13">
        <f t="shared" si="2"/>
        <v>0</v>
      </c>
      <c r="M3380" s="14">
        <v>4500.0</v>
      </c>
      <c r="N3380" s="14">
        <f t="shared" si="3"/>
        <v>4500</v>
      </c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  <c r="Z3380" s="9"/>
      <c r="AA3380" s="9"/>
      <c r="AB3380" s="9"/>
      <c r="AC3380" s="9"/>
    </row>
    <row r="3381" ht="15.75" customHeight="1">
      <c r="A3381" s="10">
        <v>3380.0</v>
      </c>
      <c r="B3381" s="10" t="s">
        <v>15</v>
      </c>
      <c r="C3381" s="10" t="str">
        <f>VLOOKUP($E3381,'Определяем вид'!$A$2:$B$16,2,0)</f>
        <v>Услуга</v>
      </c>
      <c r="D3381" s="10" t="s">
        <v>19</v>
      </c>
      <c r="E3381" s="10" t="s">
        <v>17</v>
      </c>
      <c r="F3381" s="11">
        <v>45775.0</v>
      </c>
      <c r="G3381" s="12">
        <f t="shared" si="1"/>
        <v>4</v>
      </c>
      <c r="H3381" s="10"/>
      <c r="I3381" s="10" t="str">
        <f>IFNA(VLOOKUP($H3381,'Промокоды'!$A$2:$B$115,2,0),"")</f>
        <v/>
      </c>
      <c r="J3381" s="10" t="str">
        <f>IFNA(VLOOKUP($I3381,'Промокоды'!$E$2:$F$8,2,0),"")</f>
        <v/>
      </c>
      <c r="K3381" s="10" t="str">
        <f>IFNA(VLOOKUP($H3381,'Промокоды'!$A$2:$C$115,3,0),"")</f>
        <v/>
      </c>
      <c r="L3381" s="13">
        <f t="shared" si="2"/>
        <v>0</v>
      </c>
      <c r="M3381" s="14">
        <v>4500.0</v>
      </c>
      <c r="N3381" s="14">
        <f t="shared" si="3"/>
        <v>4500</v>
      </c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  <c r="Z3381" s="9"/>
      <c r="AA3381" s="9"/>
      <c r="AB3381" s="9"/>
      <c r="AC3381" s="9"/>
    </row>
    <row r="3382" ht="15.75" customHeight="1">
      <c r="A3382" s="10">
        <v>3381.0</v>
      </c>
      <c r="B3382" s="10" t="s">
        <v>15</v>
      </c>
      <c r="C3382" s="10" t="str">
        <f>VLOOKUP($E3382,'Определяем вид'!$A$2:$B$16,2,0)</f>
        <v>Услуга</v>
      </c>
      <c r="D3382" s="10" t="s">
        <v>16</v>
      </c>
      <c r="E3382" s="10" t="s">
        <v>18</v>
      </c>
      <c r="F3382" s="11">
        <v>45775.0</v>
      </c>
      <c r="G3382" s="12">
        <f t="shared" si="1"/>
        <v>4</v>
      </c>
      <c r="H3382" s="10"/>
      <c r="I3382" s="10" t="str">
        <f>IFNA(VLOOKUP($H3382,'Промокоды'!$A$2:$B$115,2,0),"")</f>
        <v/>
      </c>
      <c r="J3382" s="10" t="str">
        <f>IFNA(VLOOKUP($I3382,'Промокоды'!$E$2:$F$8,2,0),"")</f>
        <v/>
      </c>
      <c r="K3382" s="10" t="str">
        <f>IFNA(VLOOKUP($H3382,'Промокоды'!$A$2:$C$115,3,0),"")</f>
        <v/>
      </c>
      <c r="L3382" s="13">
        <f t="shared" si="2"/>
        <v>0</v>
      </c>
      <c r="M3382" s="14">
        <v>3500.0</v>
      </c>
      <c r="N3382" s="14">
        <f t="shared" si="3"/>
        <v>3500</v>
      </c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  <c r="Z3382" s="9"/>
      <c r="AA3382" s="9"/>
      <c r="AB3382" s="9"/>
      <c r="AC3382" s="9"/>
    </row>
    <row r="3383" ht="15.75" customHeight="1">
      <c r="A3383" s="10">
        <v>3382.0</v>
      </c>
      <c r="B3383" s="10" t="s">
        <v>15</v>
      </c>
      <c r="C3383" s="10" t="str">
        <f>VLOOKUP($E3383,'Определяем вид'!$A$2:$B$16,2,0)</f>
        <v>Услуга</v>
      </c>
      <c r="D3383" s="10" t="s">
        <v>16</v>
      </c>
      <c r="E3383" s="10" t="s">
        <v>21</v>
      </c>
      <c r="F3383" s="11">
        <v>45775.0</v>
      </c>
      <c r="G3383" s="12">
        <f t="shared" si="1"/>
        <v>4</v>
      </c>
      <c r="H3383" s="10"/>
      <c r="I3383" s="10" t="str">
        <f>IFNA(VLOOKUP($H3383,'Промокоды'!$A$2:$B$115,2,0),"")</f>
        <v/>
      </c>
      <c r="J3383" s="10" t="str">
        <f>IFNA(VLOOKUP($I3383,'Промокоды'!$E$2:$F$8,2,0),"")</f>
        <v/>
      </c>
      <c r="K3383" s="10" t="str">
        <f>IFNA(VLOOKUP($H3383,'Промокоды'!$A$2:$C$115,3,0),"")</f>
        <v/>
      </c>
      <c r="L3383" s="13">
        <f t="shared" si="2"/>
        <v>0</v>
      </c>
      <c r="M3383" s="14">
        <v>5500.0</v>
      </c>
      <c r="N3383" s="14">
        <f t="shared" si="3"/>
        <v>5500</v>
      </c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  <c r="Z3383" s="9"/>
      <c r="AA3383" s="9"/>
      <c r="AB3383" s="9"/>
      <c r="AC3383" s="9"/>
    </row>
    <row r="3384" ht="15.75" customHeight="1">
      <c r="A3384" s="10">
        <v>3383.0</v>
      </c>
      <c r="B3384" s="10" t="s">
        <v>15</v>
      </c>
      <c r="C3384" s="10" t="str">
        <f>VLOOKUP($E3384,'Определяем вид'!$A$2:$B$16,2,0)</f>
        <v>Услуга</v>
      </c>
      <c r="D3384" s="10" t="s">
        <v>19</v>
      </c>
      <c r="E3384" s="10" t="s">
        <v>18</v>
      </c>
      <c r="F3384" s="11">
        <v>45775.0</v>
      </c>
      <c r="G3384" s="12">
        <f t="shared" si="1"/>
        <v>4</v>
      </c>
      <c r="H3384" s="10"/>
      <c r="I3384" s="10" t="str">
        <f>IFNA(VLOOKUP($H3384,'Промокоды'!$A$2:$B$115,2,0),"")</f>
        <v/>
      </c>
      <c r="J3384" s="10" t="str">
        <f>IFNA(VLOOKUP($I3384,'Промокоды'!$E$2:$F$8,2,0),"")</f>
        <v/>
      </c>
      <c r="K3384" s="10" t="str">
        <f>IFNA(VLOOKUP($H3384,'Промокоды'!$A$2:$C$115,3,0),"")</f>
        <v/>
      </c>
      <c r="L3384" s="13">
        <f t="shared" si="2"/>
        <v>0</v>
      </c>
      <c r="M3384" s="14">
        <v>3500.0</v>
      </c>
      <c r="N3384" s="14">
        <f t="shared" si="3"/>
        <v>3500</v>
      </c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  <c r="Z3384" s="9"/>
      <c r="AA3384" s="9"/>
      <c r="AB3384" s="9"/>
      <c r="AC3384" s="9"/>
    </row>
    <row r="3385" ht="15.75" customHeight="1">
      <c r="A3385" s="10">
        <v>3384.0</v>
      </c>
      <c r="B3385" s="10" t="s">
        <v>25</v>
      </c>
      <c r="C3385" s="10" t="str">
        <f>VLOOKUP($E3385,'Определяем вид'!$A$2:$B$16,2,0)</f>
        <v>Товар</v>
      </c>
      <c r="D3385" s="10" t="s">
        <v>16</v>
      </c>
      <c r="E3385" s="10" t="s">
        <v>33</v>
      </c>
      <c r="F3385" s="11">
        <v>45775.0</v>
      </c>
      <c r="G3385" s="12">
        <f t="shared" si="1"/>
        <v>4</v>
      </c>
      <c r="H3385" s="10"/>
      <c r="I3385" s="10" t="str">
        <f>IFNA(VLOOKUP($H3385,'Промокоды'!$A$2:$B$115,2,0),"")</f>
        <v/>
      </c>
      <c r="J3385" s="10" t="str">
        <f>IFNA(VLOOKUP($I3385,'Промокоды'!$E$2:$F$8,2,0),"")</f>
        <v/>
      </c>
      <c r="K3385" s="10" t="str">
        <f>IFNA(VLOOKUP($H3385,'Промокоды'!$A$2:$C$115,3,0),"")</f>
        <v/>
      </c>
      <c r="L3385" s="13">
        <f t="shared" si="2"/>
        <v>0</v>
      </c>
      <c r="M3385" s="14">
        <v>1000.0</v>
      </c>
      <c r="N3385" s="14">
        <f t="shared" si="3"/>
        <v>1000</v>
      </c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  <c r="Z3385" s="9"/>
      <c r="AA3385" s="9"/>
      <c r="AB3385" s="9"/>
      <c r="AC3385" s="9"/>
    </row>
    <row r="3386" ht="15.75" customHeight="1">
      <c r="A3386" s="10">
        <v>3385.0</v>
      </c>
      <c r="B3386" s="10" t="s">
        <v>25</v>
      </c>
      <c r="C3386" s="10" t="str">
        <f>VLOOKUP($E3386,'Определяем вид'!$A$2:$B$16,2,0)</f>
        <v>Товар</v>
      </c>
      <c r="D3386" s="10" t="s">
        <v>16</v>
      </c>
      <c r="E3386" s="10" t="s">
        <v>33</v>
      </c>
      <c r="F3386" s="11">
        <v>45775.0</v>
      </c>
      <c r="G3386" s="12">
        <f t="shared" si="1"/>
        <v>4</v>
      </c>
      <c r="H3386" s="10"/>
      <c r="I3386" s="10" t="str">
        <f>IFNA(VLOOKUP($H3386,'Промокоды'!$A$2:$B$115,2,0),"")</f>
        <v/>
      </c>
      <c r="J3386" s="10" t="str">
        <f>IFNA(VLOOKUP($I3386,'Промокоды'!$E$2:$F$8,2,0),"")</f>
        <v/>
      </c>
      <c r="K3386" s="10" t="str">
        <f>IFNA(VLOOKUP($H3386,'Промокоды'!$A$2:$C$115,3,0),"")</f>
        <v/>
      </c>
      <c r="L3386" s="13">
        <f t="shared" si="2"/>
        <v>0</v>
      </c>
      <c r="M3386" s="14">
        <v>1000.0</v>
      </c>
      <c r="N3386" s="14">
        <f t="shared" si="3"/>
        <v>1000</v>
      </c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  <c r="Z3386" s="9"/>
      <c r="AA3386" s="9"/>
      <c r="AB3386" s="9"/>
      <c r="AC3386" s="9"/>
    </row>
    <row r="3387" ht="15.75" customHeight="1">
      <c r="A3387" s="10">
        <v>3386.0</v>
      </c>
      <c r="B3387" s="10" t="s">
        <v>15</v>
      </c>
      <c r="C3387" s="10" t="str">
        <f>VLOOKUP($E3387,'Определяем вид'!$A$2:$B$16,2,0)</f>
        <v>Услуга</v>
      </c>
      <c r="D3387" s="10" t="s">
        <v>16</v>
      </c>
      <c r="E3387" s="10" t="s">
        <v>18</v>
      </c>
      <c r="F3387" s="11">
        <v>45775.0</v>
      </c>
      <c r="G3387" s="12">
        <f t="shared" si="1"/>
        <v>4</v>
      </c>
      <c r="H3387" s="10"/>
      <c r="I3387" s="10" t="str">
        <f>IFNA(VLOOKUP($H3387,'Промокоды'!$A$2:$B$115,2,0),"")</f>
        <v/>
      </c>
      <c r="J3387" s="10" t="str">
        <f>IFNA(VLOOKUP($I3387,'Промокоды'!$E$2:$F$8,2,0),"")</f>
        <v/>
      </c>
      <c r="K3387" s="10" t="str">
        <f>IFNA(VLOOKUP($H3387,'Промокоды'!$A$2:$C$115,3,0),"")</f>
        <v/>
      </c>
      <c r="L3387" s="13">
        <f t="shared" si="2"/>
        <v>0</v>
      </c>
      <c r="M3387" s="14">
        <v>3500.0</v>
      </c>
      <c r="N3387" s="14">
        <f t="shared" si="3"/>
        <v>3500</v>
      </c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  <c r="Z3387" s="9"/>
      <c r="AA3387" s="9"/>
      <c r="AB3387" s="9"/>
      <c r="AC3387" s="9"/>
    </row>
    <row r="3388" ht="15.75" customHeight="1">
      <c r="A3388" s="10">
        <v>3387.0</v>
      </c>
      <c r="B3388" s="10" t="s">
        <v>15</v>
      </c>
      <c r="C3388" s="10" t="str">
        <f>VLOOKUP($E3388,'Определяем вид'!$A$2:$B$16,2,0)</f>
        <v>Услуга</v>
      </c>
      <c r="D3388" s="10" t="s">
        <v>19</v>
      </c>
      <c r="E3388" s="10" t="s">
        <v>21</v>
      </c>
      <c r="F3388" s="11">
        <v>45775.0</v>
      </c>
      <c r="G3388" s="12">
        <f t="shared" si="1"/>
        <v>4</v>
      </c>
      <c r="H3388" s="10" t="s">
        <v>102</v>
      </c>
      <c r="I3388" s="10">
        <f>IFNA(VLOOKUP($H3388,'Промокоды'!$A$2:$B$115,2,0),"")</f>
        <v>5</v>
      </c>
      <c r="J3388" s="10" t="str">
        <f>IFNA(VLOOKUP($I3388,'Промокоды'!$E$2:$F$8,2,0),"")</f>
        <v>Посты в VK</v>
      </c>
      <c r="K3388" s="10">
        <f>IFNA(VLOOKUP($H3388,'Промокоды'!$A$2:$C$115,3,0),"")</f>
        <v>0.15</v>
      </c>
      <c r="L3388" s="13">
        <f t="shared" si="2"/>
        <v>825</v>
      </c>
      <c r="M3388" s="14">
        <v>5500.0</v>
      </c>
      <c r="N3388" s="14">
        <f t="shared" si="3"/>
        <v>4675</v>
      </c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  <c r="Z3388" s="9"/>
      <c r="AA3388" s="9"/>
      <c r="AB3388" s="9"/>
      <c r="AC3388" s="9"/>
    </row>
    <row r="3389" ht="15.75" customHeight="1">
      <c r="A3389" s="10">
        <v>3388.0</v>
      </c>
      <c r="B3389" s="10" t="s">
        <v>15</v>
      </c>
      <c r="C3389" s="10" t="str">
        <f>VLOOKUP($E3389,'Определяем вид'!$A$2:$B$16,2,0)</f>
        <v>Услуга</v>
      </c>
      <c r="D3389" s="10" t="s">
        <v>16</v>
      </c>
      <c r="E3389" s="10" t="s">
        <v>18</v>
      </c>
      <c r="F3389" s="11">
        <v>45775.0</v>
      </c>
      <c r="G3389" s="12">
        <f t="shared" si="1"/>
        <v>4</v>
      </c>
      <c r="H3389" s="10" t="s">
        <v>103</v>
      </c>
      <c r="I3389" s="10">
        <f>IFNA(VLOOKUP($H3389,'Промокоды'!$A$2:$B$115,2,0),"")</f>
        <v>5</v>
      </c>
      <c r="J3389" s="10" t="str">
        <f>IFNA(VLOOKUP($I3389,'Промокоды'!$E$2:$F$8,2,0),"")</f>
        <v>Посты в VK</v>
      </c>
      <c r="K3389" s="10">
        <f>IFNA(VLOOKUP($H3389,'Промокоды'!$A$2:$C$115,3,0),"")</f>
        <v>0.15</v>
      </c>
      <c r="L3389" s="13">
        <f t="shared" si="2"/>
        <v>525</v>
      </c>
      <c r="M3389" s="14">
        <v>3500.0</v>
      </c>
      <c r="N3389" s="14">
        <f t="shared" si="3"/>
        <v>2975</v>
      </c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  <c r="Z3389" s="9"/>
      <c r="AA3389" s="9"/>
      <c r="AB3389" s="9"/>
      <c r="AC3389" s="9"/>
    </row>
    <row r="3390" ht="15.75" customHeight="1">
      <c r="A3390" s="10">
        <v>3389.0</v>
      </c>
      <c r="B3390" s="10" t="s">
        <v>15</v>
      </c>
      <c r="C3390" s="10" t="str">
        <f>VLOOKUP($E3390,'Определяем вид'!$A$2:$B$16,2,0)</f>
        <v>Услуга</v>
      </c>
      <c r="D3390" s="10" t="s">
        <v>16</v>
      </c>
      <c r="E3390" s="10" t="s">
        <v>21</v>
      </c>
      <c r="F3390" s="11">
        <v>45775.0</v>
      </c>
      <c r="G3390" s="12">
        <f t="shared" si="1"/>
        <v>4</v>
      </c>
      <c r="H3390" s="10"/>
      <c r="I3390" s="10" t="str">
        <f>IFNA(VLOOKUP($H3390,'Промокоды'!$A$2:$B$115,2,0),"")</f>
        <v/>
      </c>
      <c r="J3390" s="10" t="str">
        <f>IFNA(VLOOKUP($I3390,'Промокоды'!$E$2:$F$8,2,0),"")</f>
        <v/>
      </c>
      <c r="K3390" s="10" t="str">
        <f>IFNA(VLOOKUP($H3390,'Промокоды'!$A$2:$C$115,3,0),"")</f>
        <v/>
      </c>
      <c r="L3390" s="13">
        <f t="shared" si="2"/>
        <v>0</v>
      </c>
      <c r="M3390" s="14">
        <v>5500.0</v>
      </c>
      <c r="N3390" s="14">
        <f t="shared" si="3"/>
        <v>5500</v>
      </c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  <c r="Z3390" s="9"/>
      <c r="AA3390" s="9"/>
      <c r="AB3390" s="9"/>
      <c r="AC3390" s="9"/>
    </row>
    <row r="3391" ht="15.75" customHeight="1">
      <c r="A3391" s="10">
        <v>3390.0</v>
      </c>
      <c r="B3391" s="10" t="s">
        <v>15</v>
      </c>
      <c r="C3391" s="10" t="str">
        <f>VLOOKUP($E3391,'Определяем вид'!$A$2:$B$16,2,0)</f>
        <v>Товар</v>
      </c>
      <c r="D3391" s="10" t="s">
        <v>16</v>
      </c>
      <c r="E3391" s="10" t="s">
        <v>23</v>
      </c>
      <c r="F3391" s="11">
        <v>45775.0</v>
      </c>
      <c r="G3391" s="12">
        <f t="shared" si="1"/>
        <v>4</v>
      </c>
      <c r="H3391" s="10"/>
      <c r="I3391" s="10" t="str">
        <f>IFNA(VLOOKUP($H3391,'Промокоды'!$A$2:$B$115,2,0),"")</f>
        <v/>
      </c>
      <c r="J3391" s="10" t="str">
        <f>IFNA(VLOOKUP($I3391,'Промокоды'!$E$2:$F$8,2,0),"")</f>
        <v/>
      </c>
      <c r="K3391" s="10" t="str">
        <f>IFNA(VLOOKUP($H3391,'Промокоды'!$A$2:$C$115,3,0),"")</f>
        <v/>
      </c>
      <c r="L3391" s="13">
        <f t="shared" si="2"/>
        <v>0</v>
      </c>
      <c r="M3391" s="14">
        <v>1000.0</v>
      </c>
      <c r="N3391" s="14">
        <f t="shared" si="3"/>
        <v>1000</v>
      </c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  <c r="Z3391" s="9"/>
      <c r="AA3391" s="9"/>
      <c r="AB3391" s="9"/>
      <c r="AC3391" s="9"/>
    </row>
    <row r="3392" ht="15.75" customHeight="1">
      <c r="A3392" s="10">
        <v>3391.0</v>
      </c>
      <c r="B3392" s="10" t="s">
        <v>15</v>
      </c>
      <c r="C3392" s="10" t="str">
        <f>VLOOKUP($E3392,'Определяем вид'!$A$2:$B$16,2,0)</f>
        <v>Услуга</v>
      </c>
      <c r="D3392" s="10" t="s">
        <v>19</v>
      </c>
      <c r="E3392" s="10" t="s">
        <v>18</v>
      </c>
      <c r="F3392" s="11">
        <v>45775.0</v>
      </c>
      <c r="G3392" s="12">
        <f t="shared" si="1"/>
        <v>4</v>
      </c>
      <c r="H3392" s="10"/>
      <c r="I3392" s="10" t="str">
        <f>IFNA(VLOOKUP($H3392,'Промокоды'!$A$2:$B$115,2,0),"")</f>
        <v/>
      </c>
      <c r="J3392" s="10" t="str">
        <f>IFNA(VLOOKUP($I3392,'Промокоды'!$E$2:$F$8,2,0),"")</f>
        <v/>
      </c>
      <c r="K3392" s="10" t="str">
        <f>IFNA(VLOOKUP($H3392,'Промокоды'!$A$2:$C$115,3,0),"")</f>
        <v/>
      </c>
      <c r="L3392" s="13">
        <f t="shared" si="2"/>
        <v>0</v>
      </c>
      <c r="M3392" s="14">
        <v>3500.0</v>
      </c>
      <c r="N3392" s="14">
        <f t="shared" si="3"/>
        <v>3500</v>
      </c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  <c r="Z3392" s="9"/>
      <c r="AA3392" s="9"/>
      <c r="AB3392" s="9"/>
      <c r="AC3392" s="9"/>
    </row>
    <row r="3393" ht="15.75" customHeight="1">
      <c r="A3393" s="10">
        <v>3392.0</v>
      </c>
      <c r="B3393" s="10" t="s">
        <v>15</v>
      </c>
      <c r="C3393" s="10" t="str">
        <f>VLOOKUP($E3393,'Определяем вид'!$A$2:$B$16,2,0)</f>
        <v>Услуга</v>
      </c>
      <c r="D3393" s="10" t="s">
        <v>16</v>
      </c>
      <c r="E3393" s="10" t="s">
        <v>18</v>
      </c>
      <c r="F3393" s="11">
        <v>45775.0</v>
      </c>
      <c r="G3393" s="12">
        <f t="shared" si="1"/>
        <v>4</v>
      </c>
      <c r="H3393" s="10"/>
      <c r="I3393" s="10" t="str">
        <f>IFNA(VLOOKUP($H3393,'Промокоды'!$A$2:$B$115,2,0),"")</f>
        <v/>
      </c>
      <c r="J3393" s="10" t="str">
        <f>IFNA(VLOOKUP($I3393,'Промокоды'!$E$2:$F$8,2,0),"")</f>
        <v/>
      </c>
      <c r="K3393" s="10" t="str">
        <f>IFNA(VLOOKUP($H3393,'Промокоды'!$A$2:$C$115,3,0),"")</f>
        <v/>
      </c>
      <c r="L3393" s="13">
        <f t="shared" si="2"/>
        <v>0</v>
      </c>
      <c r="M3393" s="14">
        <v>3500.0</v>
      </c>
      <c r="N3393" s="14">
        <f t="shared" si="3"/>
        <v>3500</v>
      </c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  <c r="Z3393" s="9"/>
      <c r="AA3393" s="9"/>
      <c r="AB3393" s="9"/>
      <c r="AC3393" s="9"/>
    </row>
    <row r="3394" ht="15.75" customHeight="1">
      <c r="A3394" s="10">
        <v>3393.0</v>
      </c>
      <c r="B3394" s="10" t="s">
        <v>15</v>
      </c>
      <c r="C3394" s="10" t="str">
        <f>VLOOKUP($E3394,'Определяем вид'!$A$2:$B$16,2,0)</f>
        <v>Услуга</v>
      </c>
      <c r="D3394" s="10" t="s">
        <v>16</v>
      </c>
      <c r="E3394" s="10" t="s">
        <v>18</v>
      </c>
      <c r="F3394" s="11">
        <v>45775.0</v>
      </c>
      <c r="G3394" s="12">
        <f t="shared" si="1"/>
        <v>4</v>
      </c>
      <c r="H3394" s="10"/>
      <c r="I3394" s="10" t="str">
        <f>IFNA(VLOOKUP($H3394,'Промокоды'!$A$2:$B$115,2,0),"")</f>
        <v/>
      </c>
      <c r="J3394" s="10" t="str">
        <f>IFNA(VLOOKUP($I3394,'Промокоды'!$E$2:$F$8,2,0),"")</f>
        <v/>
      </c>
      <c r="K3394" s="10" t="str">
        <f>IFNA(VLOOKUP($H3394,'Промокоды'!$A$2:$C$115,3,0),"")</f>
        <v/>
      </c>
      <c r="L3394" s="13">
        <f t="shared" si="2"/>
        <v>0</v>
      </c>
      <c r="M3394" s="14">
        <v>3500.0</v>
      </c>
      <c r="N3394" s="14">
        <f t="shared" si="3"/>
        <v>3500</v>
      </c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  <c r="Z3394" s="9"/>
      <c r="AA3394" s="9"/>
      <c r="AB3394" s="9"/>
      <c r="AC3394" s="9"/>
    </row>
    <row r="3395" ht="15.75" customHeight="1">
      <c r="A3395" s="10">
        <v>3394.0</v>
      </c>
      <c r="B3395" s="10" t="s">
        <v>15</v>
      </c>
      <c r="C3395" s="10" t="str">
        <f>VLOOKUP($E3395,'Определяем вид'!$A$2:$B$16,2,0)</f>
        <v>Услуга</v>
      </c>
      <c r="D3395" s="10" t="s">
        <v>16</v>
      </c>
      <c r="E3395" s="10" t="s">
        <v>21</v>
      </c>
      <c r="F3395" s="11">
        <v>45775.0</v>
      </c>
      <c r="G3395" s="12">
        <f t="shared" si="1"/>
        <v>4</v>
      </c>
      <c r="H3395" s="10"/>
      <c r="I3395" s="10" t="str">
        <f>IFNA(VLOOKUP($H3395,'Промокоды'!$A$2:$B$115,2,0),"")</f>
        <v/>
      </c>
      <c r="J3395" s="10" t="str">
        <f>IFNA(VLOOKUP($I3395,'Промокоды'!$E$2:$F$8,2,0),"")</f>
        <v/>
      </c>
      <c r="K3395" s="10" t="str">
        <f>IFNA(VLOOKUP($H3395,'Промокоды'!$A$2:$C$115,3,0),"")</f>
        <v/>
      </c>
      <c r="L3395" s="13">
        <f t="shared" si="2"/>
        <v>0</v>
      </c>
      <c r="M3395" s="14">
        <v>5500.0</v>
      </c>
      <c r="N3395" s="14">
        <f t="shared" si="3"/>
        <v>5500</v>
      </c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  <c r="Z3395" s="9"/>
      <c r="AA3395" s="9"/>
      <c r="AB3395" s="9"/>
      <c r="AC3395" s="9"/>
    </row>
    <row r="3396" ht="15.75" customHeight="1">
      <c r="A3396" s="10">
        <v>3395.0</v>
      </c>
      <c r="B3396" s="10" t="s">
        <v>15</v>
      </c>
      <c r="C3396" s="10" t="str">
        <f>VLOOKUP($E3396,'Определяем вид'!$A$2:$B$16,2,0)</f>
        <v>Услуга</v>
      </c>
      <c r="D3396" s="10" t="s">
        <v>16</v>
      </c>
      <c r="E3396" s="10" t="s">
        <v>18</v>
      </c>
      <c r="F3396" s="11">
        <v>45775.0</v>
      </c>
      <c r="G3396" s="12">
        <f t="shared" si="1"/>
        <v>4</v>
      </c>
      <c r="H3396" s="10"/>
      <c r="I3396" s="10" t="str">
        <f>IFNA(VLOOKUP($H3396,'Промокоды'!$A$2:$B$115,2,0),"")</f>
        <v/>
      </c>
      <c r="J3396" s="10" t="str">
        <f>IFNA(VLOOKUP($I3396,'Промокоды'!$E$2:$F$8,2,0),"")</f>
        <v/>
      </c>
      <c r="K3396" s="10" t="str">
        <f>IFNA(VLOOKUP($H3396,'Промокоды'!$A$2:$C$115,3,0),"")</f>
        <v/>
      </c>
      <c r="L3396" s="13">
        <f t="shared" si="2"/>
        <v>0</v>
      </c>
      <c r="M3396" s="14">
        <v>3500.0</v>
      </c>
      <c r="N3396" s="14">
        <f t="shared" si="3"/>
        <v>3500</v>
      </c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  <c r="Z3396" s="9"/>
      <c r="AA3396" s="9"/>
      <c r="AB3396" s="9"/>
      <c r="AC3396" s="9"/>
    </row>
    <row r="3397" ht="15.75" customHeight="1">
      <c r="A3397" s="10">
        <v>3396.0</v>
      </c>
      <c r="B3397" s="10" t="s">
        <v>15</v>
      </c>
      <c r="C3397" s="10" t="str">
        <f>VLOOKUP($E3397,'Определяем вид'!$A$2:$B$16,2,0)</f>
        <v>Услуга</v>
      </c>
      <c r="D3397" s="10" t="s">
        <v>16</v>
      </c>
      <c r="E3397" s="10" t="s">
        <v>18</v>
      </c>
      <c r="F3397" s="11">
        <v>45775.0</v>
      </c>
      <c r="G3397" s="12">
        <f t="shared" si="1"/>
        <v>4</v>
      </c>
      <c r="H3397" s="10"/>
      <c r="I3397" s="10" t="str">
        <f>IFNA(VLOOKUP($H3397,'Промокоды'!$A$2:$B$115,2,0),"")</f>
        <v/>
      </c>
      <c r="J3397" s="10" t="str">
        <f>IFNA(VLOOKUP($I3397,'Промокоды'!$E$2:$F$8,2,0),"")</f>
        <v/>
      </c>
      <c r="K3397" s="10" t="str">
        <f>IFNA(VLOOKUP($H3397,'Промокоды'!$A$2:$C$115,3,0),"")</f>
        <v/>
      </c>
      <c r="L3397" s="13">
        <f t="shared" si="2"/>
        <v>0</v>
      </c>
      <c r="M3397" s="14">
        <v>3500.0</v>
      </c>
      <c r="N3397" s="14">
        <f t="shared" si="3"/>
        <v>3500</v>
      </c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  <c r="Z3397" s="9"/>
      <c r="AA3397" s="9"/>
      <c r="AB3397" s="9"/>
      <c r="AC3397" s="9"/>
    </row>
    <row r="3398" ht="15.75" customHeight="1">
      <c r="A3398" s="10">
        <v>3397.0</v>
      </c>
      <c r="B3398" s="10" t="s">
        <v>25</v>
      </c>
      <c r="C3398" s="10" t="str">
        <f>VLOOKUP($E3398,'Определяем вид'!$A$2:$B$16,2,0)</f>
        <v>Товар</v>
      </c>
      <c r="D3398" s="10" t="s">
        <v>16</v>
      </c>
      <c r="E3398" s="10" t="s">
        <v>33</v>
      </c>
      <c r="F3398" s="11">
        <v>45775.0</v>
      </c>
      <c r="G3398" s="12">
        <f t="shared" si="1"/>
        <v>4</v>
      </c>
      <c r="H3398" s="10"/>
      <c r="I3398" s="10" t="str">
        <f>IFNA(VLOOKUP($H3398,'Промокоды'!$A$2:$B$115,2,0),"")</f>
        <v/>
      </c>
      <c r="J3398" s="10" t="str">
        <f>IFNA(VLOOKUP($I3398,'Промокоды'!$E$2:$F$8,2,0),"")</f>
        <v/>
      </c>
      <c r="K3398" s="10" t="str">
        <f>IFNA(VLOOKUP($H3398,'Промокоды'!$A$2:$C$115,3,0),"")</f>
        <v/>
      </c>
      <c r="L3398" s="13">
        <f t="shared" si="2"/>
        <v>0</v>
      </c>
      <c r="M3398" s="14">
        <v>1000.0</v>
      </c>
      <c r="N3398" s="14">
        <f t="shared" si="3"/>
        <v>1000</v>
      </c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  <c r="Z3398" s="9"/>
      <c r="AA3398" s="9"/>
      <c r="AB3398" s="9"/>
      <c r="AC3398" s="9"/>
    </row>
    <row r="3399" ht="15.75" customHeight="1">
      <c r="A3399" s="10">
        <v>3398.0</v>
      </c>
      <c r="B3399" s="10" t="s">
        <v>15</v>
      </c>
      <c r="C3399" s="10" t="str">
        <f>VLOOKUP($E3399,'Определяем вид'!$A$2:$B$16,2,0)</f>
        <v>Услуга</v>
      </c>
      <c r="D3399" s="10" t="s">
        <v>16</v>
      </c>
      <c r="E3399" s="10" t="s">
        <v>21</v>
      </c>
      <c r="F3399" s="11">
        <v>45775.0</v>
      </c>
      <c r="G3399" s="12">
        <f t="shared" si="1"/>
        <v>4</v>
      </c>
      <c r="H3399" s="10"/>
      <c r="I3399" s="10" t="str">
        <f>IFNA(VLOOKUP($H3399,'Промокоды'!$A$2:$B$115,2,0),"")</f>
        <v/>
      </c>
      <c r="J3399" s="10" t="str">
        <f>IFNA(VLOOKUP($I3399,'Промокоды'!$E$2:$F$8,2,0),"")</f>
        <v/>
      </c>
      <c r="K3399" s="10" t="str">
        <f>IFNA(VLOOKUP($H3399,'Промокоды'!$A$2:$C$115,3,0),"")</f>
        <v/>
      </c>
      <c r="L3399" s="13">
        <f t="shared" si="2"/>
        <v>0</v>
      </c>
      <c r="M3399" s="14">
        <v>5500.0</v>
      </c>
      <c r="N3399" s="14">
        <f t="shared" si="3"/>
        <v>5500</v>
      </c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  <c r="Z3399" s="9"/>
      <c r="AA3399" s="9"/>
      <c r="AB3399" s="9"/>
      <c r="AC3399" s="9"/>
    </row>
    <row r="3400" ht="15.75" customHeight="1">
      <c r="A3400" s="10">
        <v>3399.0</v>
      </c>
      <c r="B3400" s="10" t="s">
        <v>15</v>
      </c>
      <c r="C3400" s="10" t="str">
        <f>VLOOKUP($E3400,'Определяем вид'!$A$2:$B$16,2,0)</f>
        <v>Услуга</v>
      </c>
      <c r="D3400" s="10" t="s">
        <v>16</v>
      </c>
      <c r="E3400" s="10" t="s">
        <v>17</v>
      </c>
      <c r="F3400" s="11">
        <v>45776.0</v>
      </c>
      <c r="G3400" s="12">
        <f t="shared" si="1"/>
        <v>4</v>
      </c>
      <c r="H3400" s="10" t="s">
        <v>104</v>
      </c>
      <c r="I3400" s="10">
        <f>IFNA(VLOOKUP($H3400,'Промокоды'!$A$2:$B$115,2,0),"")</f>
        <v>3</v>
      </c>
      <c r="J3400" s="10" t="str">
        <f>IFNA(VLOOKUP($I3400,'Промокоды'!$E$2:$F$8,2,0),"")</f>
        <v>Поисковые запросы в Яндексе</v>
      </c>
      <c r="K3400" s="10">
        <f>IFNA(VLOOKUP($H3400,'Промокоды'!$A$2:$C$115,3,0),"")</f>
        <v>0.05</v>
      </c>
      <c r="L3400" s="13">
        <f t="shared" si="2"/>
        <v>225</v>
      </c>
      <c r="M3400" s="14">
        <v>4500.0</v>
      </c>
      <c r="N3400" s="14">
        <f t="shared" si="3"/>
        <v>4275</v>
      </c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  <c r="Z3400" s="9"/>
      <c r="AA3400" s="9"/>
      <c r="AB3400" s="9"/>
      <c r="AC3400" s="9"/>
    </row>
    <row r="3401" ht="15.75" customHeight="1">
      <c r="A3401" s="10">
        <v>3400.0</v>
      </c>
      <c r="B3401" s="10" t="s">
        <v>15</v>
      </c>
      <c r="C3401" s="10" t="str">
        <f>VLOOKUP($E3401,'Определяем вид'!$A$2:$B$16,2,0)</f>
        <v>Услуга</v>
      </c>
      <c r="D3401" s="10" t="s">
        <v>16</v>
      </c>
      <c r="E3401" s="10" t="s">
        <v>17</v>
      </c>
      <c r="F3401" s="11">
        <v>45776.0</v>
      </c>
      <c r="G3401" s="12">
        <f t="shared" si="1"/>
        <v>4</v>
      </c>
      <c r="H3401" s="10"/>
      <c r="I3401" s="10" t="str">
        <f>IFNA(VLOOKUP($H3401,'Промокоды'!$A$2:$B$115,2,0),"")</f>
        <v/>
      </c>
      <c r="J3401" s="10" t="str">
        <f>IFNA(VLOOKUP($I3401,'Промокоды'!$E$2:$F$8,2,0),"")</f>
        <v/>
      </c>
      <c r="K3401" s="10" t="str">
        <f>IFNA(VLOOKUP($H3401,'Промокоды'!$A$2:$C$115,3,0),"")</f>
        <v/>
      </c>
      <c r="L3401" s="13">
        <f t="shared" si="2"/>
        <v>0</v>
      </c>
      <c r="M3401" s="14">
        <v>4500.0</v>
      </c>
      <c r="N3401" s="14">
        <f t="shared" si="3"/>
        <v>4500</v>
      </c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  <c r="Z3401" s="9"/>
      <c r="AA3401" s="9"/>
      <c r="AB3401" s="9"/>
      <c r="AC3401" s="9"/>
    </row>
    <row r="3402" ht="15.75" customHeight="1">
      <c r="A3402" s="10">
        <v>3401.0</v>
      </c>
      <c r="B3402" s="10" t="s">
        <v>15</v>
      </c>
      <c r="C3402" s="10" t="str">
        <f>VLOOKUP($E3402,'Определяем вид'!$A$2:$B$16,2,0)</f>
        <v>Услуга</v>
      </c>
      <c r="D3402" s="10" t="s">
        <v>16</v>
      </c>
      <c r="E3402" s="10" t="s">
        <v>17</v>
      </c>
      <c r="F3402" s="11">
        <v>45776.0</v>
      </c>
      <c r="G3402" s="12">
        <f t="shared" si="1"/>
        <v>4</v>
      </c>
      <c r="H3402" s="10" t="s">
        <v>96</v>
      </c>
      <c r="I3402" s="10">
        <f>IFNA(VLOOKUP($H3402,'Промокоды'!$A$2:$B$115,2,0),"")</f>
        <v>6</v>
      </c>
      <c r="J3402" s="10" t="str">
        <f>IFNA(VLOOKUP($I3402,'Промокоды'!$E$2:$F$8,2,0),"")</f>
        <v>Реклама в VK</v>
      </c>
      <c r="K3402" s="10">
        <f>IFNA(VLOOKUP($H3402,'Промокоды'!$A$2:$C$115,3,0),"")</f>
        <v>0.2</v>
      </c>
      <c r="L3402" s="13">
        <f t="shared" si="2"/>
        <v>900</v>
      </c>
      <c r="M3402" s="14">
        <v>4500.0</v>
      </c>
      <c r="N3402" s="14">
        <f t="shared" si="3"/>
        <v>3600</v>
      </c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  <c r="Z3402" s="9"/>
      <c r="AA3402" s="9"/>
      <c r="AB3402" s="9"/>
      <c r="AC3402" s="9"/>
    </row>
    <row r="3403" ht="15.75" customHeight="1">
      <c r="A3403" s="10">
        <v>3402.0</v>
      </c>
      <c r="B3403" s="10" t="s">
        <v>15</v>
      </c>
      <c r="C3403" s="10" t="str">
        <f>VLOOKUP($E3403,'Определяем вид'!$A$2:$B$16,2,0)</f>
        <v>Услуга</v>
      </c>
      <c r="D3403" s="10" t="s">
        <v>16</v>
      </c>
      <c r="E3403" s="10" t="s">
        <v>17</v>
      </c>
      <c r="F3403" s="11">
        <v>45776.0</v>
      </c>
      <c r="G3403" s="12">
        <f t="shared" si="1"/>
        <v>4</v>
      </c>
      <c r="H3403" s="10"/>
      <c r="I3403" s="10" t="str">
        <f>IFNA(VLOOKUP($H3403,'Промокоды'!$A$2:$B$115,2,0),"")</f>
        <v/>
      </c>
      <c r="J3403" s="10" t="str">
        <f>IFNA(VLOOKUP($I3403,'Промокоды'!$E$2:$F$8,2,0),"")</f>
        <v/>
      </c>
      <c r="K3403" s="10" t="str">
        <f>IFNA(VLOOKUP($H3403,'Промокоды'!$A$2:$C$115,3,0),"")</f>
        <v/>
      </c>
      <c r="L3403" s="13">
        <f t="shared" si="2"/>
        <v>0</v>
      </c>
      <c r="M3403" s="14">
        <v>4500.0</v>
      </c>
      <c r="N3403" s="14">
        <f t="shared" si="3"/>
        <v>4500</v>
      </c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  <c r="Z3403" s="9"/>
      <c r="AA3403" s="9"/>
      <c r="AB3403" s="9"/>
      <c r="AC3403" s="9"/>
    </row>
    <row r="3404" ht="15.75" customHeight="1">
      <c r="A3404" s="10">
        <v>3403.0</v>
      </c>
      <c r="B3404" s="10" t="s">
        <v>25</v>
      </c>
      <c r="C3404" s="10" t="str">
        <f>VLOOKUP($E3404,'Определяем вид'!$A$2:$B$16,2,0)</f>
        <v>Товар</v>
      </c>
      <c r="D3404" s="10" t="s">
        <v>16</v>
      </c>
      <c r="E3404" s="10" t="s">
        <v>33</v>
      </c>
      <c r="F3404" s="11">
        <v>45776.0</v>
      </c>
      <c r="G3404" s="12">
        <f t="shared" si="1"/>
        <v>4</v>
      </c>
      <c r="H3404" s="10"/>
      <c r="I3404" s="10" t="str">
        <f>IFNA(VLOOKUP($H3404,'Промокоды'!$A$2:$B$115,2,0),"")</f>
        <v/>
      </c>
      <c r="J3404" s="10" t="str">
        <f>IFNA(VLOOKUP($I3404,'Промокоды'!$E$2:$F$8,2,0),"")</f>
        <v/>
      </c>
      <c r="K3404" s="10" t="str">
        <f>IFNA(VLOOKUP($H3404,'Промокоды'!$A$2:$C$115,3,0),"")</f>
        <v/>
      </c>
      <c r="L3404" s="13">
        <f t="shared" si="2"/>
        <v>0</v>
      </c>
      <c r="M3404" s="14">
        <v>1000.0</v>
      </c>
      <c r="N3404" s="14">
        <f t="shared" si="3"/>
        <v>1000</v>
      </c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  <c r="Z3404" s="9"/>
      <c r="AA3404" s="9"/>
      <c r="AB3404" s="9"/>
      <c r="AC3404" s="9"/>
    </row>
    <row r="3405" ht="15.75" customHeight="1">
      <c r="A3405" s="10">
        <v>3404.0</v>
      </c>
      <c r="B3405" s="10" t="s">
        <v>15</v>
      </c>
      <c r="C3405" s="10" t="str">
        <f>VLOOKUP($E3405,'Определяем вид'!$A$2:$B$16,2,0)</f>
        <v>Услуга</v>
      </c>
      <c r="D3405" s="10" t="s">
        <v>16</v>
      </c>
      <c r="E3405" s="10" t="s">
        <v>17</v>
      </c>
      <c r="F3405" s="11">
        <v>45776.0</v>
      </c>
      <c r="G3405" s="12">
        <f t="shared" si="1"/>
        <v>4</v>
      </c>
      <c r="H3405" s="10" t="s">
        <v>97</v>
      </c>
      <c r="I3405" s="10">
        <f>IFNA(VLOOKUP($H3405,'Промокоды'!$A$2:$B$115,2,0),"")</f>
        <v>5</v>
      </c>
      <c r="J3405" s="10" t="str">
        <f>IFNA(VLOOKUP($I3405,'Промокоды'!$E$2:$F$8,2,0),"")</f>
        <v>Посты в VK</v>
      </c>
      <c r="K3405" s="10">
        <f>IFNA(VLOOKUP($H3405,'Промокоды'!$A$2:$C$115,3,0),"")</f>
        <v>0.15</v>
      </c>
      <c r="L3405" s="13">
        <f t="shared" si="2"/>
        <v>675</v>
      </c>
      <c r="M3405" s="14">
        <v>4500.0</v>
      </c>
      <c r="N3405" s="14">
        <f t="shared" si="3"/>
        <v>3825</v>
      </c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  <c r="Z3405" s="9"/>
      <c r="AA3405" s="9"/>
      <c r="AB3405" s="9"/>
      <c r="AC3405" s="9"/>
    </row>
    <row r="3406" ht="15.75" customHeight="1">
      <c r="A3406" s="10">
        <v>3405.0</v>
      </c>
      <c r="B3406" s="10" t="s">
        <v>15</v>
      </c>
      <c r="C3406" s="10" t="str">
        <f>VLOOKUP($E3406,'Определяем вид'!$A$2:$B$16,2,0)</f>
        <v>Товар</v>
      </c>
      <c r="D3406" s="10" t="s">
        <v>16</v>
      </c>
      <c r="E3406" s="10" t="s">
        <v>20</v>
      </c>
      <c r="F3406" s="11">
        <v>45776.0</v>
      </c>
      <c r="G3406" s="12">
        <f t="shared" si="1"/>
        <v>4</v>
      </c>
      <c r="H3406" s="10"/>
      <c r="I3406" s="10" t="str">
        <f>IFNA(VLOOKUP($H3406,'Промокоды'!$A$2:$B$115,2,0),"")</f>
        <v/>
      </c>
      <c r="J3406" s="10" t="str">
        <f>IFNA(VLOOKUP($I3406,'Промокоды'!$E$2:$F$8,2,0),"")</f>
        <v/>
      </c>
      <c r="K3406" s="10" t="str">
        <f>IFNA(VLOOKUP($H3406,'Промокоды'!$A$2:$C$115,3,0),"")</f>
        <v/>
      </c>
      <c r="L3406" s="13">
        <f t="shared" si="2"/>
        <v>0</v>
      </c>
      <c r="M3406" s="14">
        <v>500.0</v>
      </c>
      <c r="N3406" s="14">
        <f t="shared" si="3"/>
        <v>500</v>
      </c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  <c r="Z3406" s="9"/>
      <c r="AA3406" s="9"/>
      <c r="AB3406" s="9"/>
      <c r="AC3406" s="9"/>
    </row>
    <row r="3407" ht="15.75" customHeight="1">
      <c r="A3407" s="10">
        <v>3406.0</v>
      </c>
      <c r="B3407" s="10" t="s">
        <v>15</v>
      </c>
      <c r="C3407" s="10" t="str">
        <f>VLOOKUP($E3407,'Определяем вид'!$A$2:$B$16,2,0)</f>
        <v>Услуга</v>
      </c>
      <c r="D3407" s="10" t="s">
        <v>19</v>
      </c>
      <c r="E3407" s="10" t="s">
        <v>17</v>
      </c>
      <c r="F3407" s="11">
        <v>45776.0</v>
      </c>
      <c r="G3407" s="12">
        <f t="shared" si="1"/>
        <v>4</v>
      </c>
      <c r="H3407" s="10"/>
      <c r="I3407" s="10" t="str">
        <f>IFNA(VLOOKUP($H3407,'Промокоды'!$A$2:$B$115,2,0),"")</f>
        <v/>
      </c>
      <c r="J3407" s="10" t="str">
        <f>IFNA(VLOOKUP($I3407,'Промокоды'!$E$2:$F$8,2,0),"")</f>
        <v/>
      </c>
      <c r="K3407" s="10" t="str">
        <f>IFNA(VLOOKUP($H3407,'Промокоды'!$A$2:$C$115,3,0),"")</f>
        <v/>
      </c>
      <c r="L3407" s="13">
        <f t="shared" si="2"/>
        <v>0</v>
      </c>
      <c r="M3407" s="14">
        <v>4500.0</v>
      </c>
      <c r="N3407" s="14">
        <f t="shared" si="3"/>
        <v>4500</v>
      </c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  <c r="Z3407" s="9"/>
      <c r="AA3407" s="9"/>
      <c r="AB3407" s="9"/>
      <c r="AC3407" s="9"/>
    </row>
    <row r="3408" ht="15.75" customHeight="1">
      <c r="A3408" s="10">
        <v>3407.0</v>
      </c>
      <c r="B3408" s="10" t="s">
        <v>15</v>
      </c>
      <c r="C3408" s="10" t="str">
        <f>VLOOKUP($E3408,'Определяем вид'!$A$2:$B$16,2,0)</f>
        <v>Услуга</v>
      </c>
      <c r="D3408" s="10" t="s">
        <v>16</v>
      </c>
      <c r="E3408" s="10" t="s">
        <v>21</v>
      </c>
      <c r="F3408" s="11">
        <v>45776.0</v>
      </c>
      <c r="G3408" s="12">
        <f t="shared" si="1"/>
        <v>4</v>
      </c>
      <c r="H3408" s="10"/>
      <c r="I3408" s="10" t="str">
        <f>IFNA(VLOOKUP($H3408,'Промокоды'!$A$2:$B$115,2,0),"")</f>
        <v/>
      </c>
      <c r="J3408" s="10" t="str">
        <f>IFNA(VLOOKUP($I3408,'Промокоды'!$E$2:$F$8,2,0),"")</f>
        <v/>
      </c>
      <c r="K3408" s="10" t="str">
        <f>IFNA(VLOOKUP($H3408,'Промокоды'!$A$2:$C$115,3,0),"")</f>
        <v/>
      </c>
      <c r="L3408" s="13">
        <f t="shared" si="2"/>
        <v>0</v>
      </c>
      <c r="M3408" s="14">
        <v>5500.0</v>
      </c>
      <c r="N3408" s="14">
        <f t="shared" si="3"/>
        <v>5500</v>
      </c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  <c r="Z3408" s="9"/>
      <c r="AA3408" s="9"/>
      <c r="AB3408" s="9"/>
      <c r="AC3408" s="9"/>
    </row>
    <row r="3409" ht="15.75" customHeight="1">
      <c r="A3409" s="10">
        <v>3408.0</v>
      </c>
      <c r="B3409" s="10" t="s">
        <v>15</v>
      </c>
      <c r="C3409" s="10" t="str">
        <f>VLOOKUP($E3409,'Определяем вид'!$A$2:$B$16,2,0)</f>
        <v>Товар</v>
      </c>
      <c r="D3409" s="10" t="s">
        <v>16</v>
      </c>
      <c r="E3409" s="10" t="s">
        <v>23</v>
      </c>
      <c r="F3409" s="11">
        <v>45776.0</v>
      </c>
      <c r="G3409" s="12">
        <f t="shared" si="1"/>
        <v>4</v>
      </c>
      <c r="H3409" s="10"/>
      <c r="I3409" s="10" t="str">
        <f>IFNA(VLOOKUP($H3409,'Промокоды'!$A$2:$B$115,2,0),"")</f>
        <v/>
      </c>
      <c r="J3409" s="10" t="str">
        <f>IFNA(VLOOKUP($I3409,'Промокоды'!$E$2:$F$8,2,0),"")</f>
        <v/>
      </c>
      <c r="K3409" s="10" t="str">
        <f>IFNA(VLOOKUP($H3409,'Промокоды'!$A$2:$C$115,3,0),"")</f>
        <v/>
      </c>
      <c r="L3409" s="13">
        <f t="shared" si="2"/>
        <v>0</v>
      </c>
      <c r="M3409" s="14">
        <v>1000.0</v>
      </c>
      <c r="N3409" s="14">
        <f t="shared" si="3"/>
        <v>1000</v>
      </c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  <c r="Z3409" s="9"/>
      <c r="AA3409" s="9"/>
      <c r="AB3409" s="9"/>
      <c r="AC3409" s="9"/>
    </row>
    <row r="3410" ht="15.75" customHeight="1">
      <c r="A3410" s="10">
        <v>3409.0</v>
      </c>
      <c r="B3410" s="10" t="s">
        <v>15</v>
      </c>
      <c r="C3410" s="10" t="str">
        <f>VLOOKUP($E3410,'Определяем вид'!$A$2:$B$16,2,0)</f>
        <v>Услуга</v>
      </c>
      <c r="D3410" s="10" t="s">
        <v>16</v>
      </c>
      <c r="E3410" s="10" t="s">
        <v>18</v>
      </c>
      <c r="F3410" s="11">
        <v>45776.0</v>
      </c>
      <c r="G3410" s="12">
        <f t="shared" si="1"/>
        <v>4</v>
      </c>
      <c r="H3410" s="10"/>
      <c r="I3410" s="10" t="str">
        <f>IFNA(VLOOKUP($H3410,'Промокоды'!$A$2:$B$115,2,0),"")</f>
        <v/>
      </c>
      <c r="J3410" s="10" t="str">
        <f>IFNA(VLOOKUP($I3410,'Промокоды'!$E$2:$F$8,2,0),"")</f>
        <v/>
      </c>
      <c r="K3410" s="10" t="str">
        <f>IFNA(VLOOKUP($H3410,'Промокоды'!$A$2:$C$115,3,0),"")</f>
        <v/>
      </c>
      <c r="L3410" s="13">
        <f t="shared" si="2"/>
        <v>0</v>
      </c>
      <c r="M3410" s="14">
        <v>3500.0</v>
      </c>
      <c r="N3410" s="14">
        <f t="shared" si="3"/>
        <v>3500</v>
      </c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  <c r="Z3410" s="9"/>
      <c r="AA3410" s="9"/>
      <c r="AB3410" s="9"/>
      <c r="AC3410" s="9"/>
    </row>
    <row r="3411" ht="15.75" customHeight="1">
      <c r="A3411" s="10">
        <v>3410.0</v>
      </c>
      <c r="B3411" s="10" t="s">
        <v>15</v>
      </c>
      <c r="C3411" s="10" t="str">
        <f>VLOOKUP($E3411,'Определяем вид'!$A$2:$B$16,2,0)</f>
        <v>Услуга</v>
      </c>
      <c r="D3411" s="10" t="s">
        <v>16</v>
      </c>
      <c r="E3411" s="10" t="s">
        <v>17</v>
      </c>
      <c r="F3411" s="11">
        <v>45776.0</v>
      </c>
      <c r="G3411" s="12">
        <f t="shared" si="1"/>
        <v>4</v>
      </c>
      <c r="H3411" s="10"/>
      <c r="I3411" s="10" t="str">
        <f>IFNA(VLOOKUP($H3411,'Промокоды'!$A$2:$B$115,2,0),"")</f>
        <v/>
      </c>
      <c r="J3411" s="10" t="str">
        <f>IFNA(VLOOKUP($I3411,'Промокоды'!$E$2:$F$8,2,0),"")</f>
        <v/>
      </c>
      <c r="K3411" s="10" t="str">
        <f>IFNA(VLOOKUP($H3411,'Промокоды'!$A$2:$C$115,3,0),"")</f>
        <v/>
      </c>
      <c r="L3411" s="13">
        <f t="shared" si="2"/>
        <v>0</v>
      </c>
      <c r="M3411" s="14">
        <v>4500.0</v>
      </c>
      <c r="N3411" s="14">
        <f t="shared" si="3"/>
        <v>4500</v>
      </c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  <c r="Z3411" s="9"/>
      <c r="AA3411" s="9"/>
      <c r="AB3411" s="9"/>
      <c r="AC3411" s="9"/>
    </row>
    <row r="3412" ht="15.75" customHeight="1">
      <c r="A3412" s="10">
        <v>3411.0</v>
      </c>
      <c r="B3412" s="10" t="s">
        <v>25</v>
      </c>
      <c r="C3412" s="10" t="str">
        <f>VLOOKUP($E3412,'Определяем вид'!$A$2:$B$16,2,0)</f>
        <v>Товар</v>
      </c>
      <c r="D3412" s="10" t="s">
        <v>16</v>
      </c>
      <c r="E3412" s="10" t="s">
        <v>30</v>
      </c>
      <c r="F3412" s="11">
        <v>45776.0</v>
      </c>
      <c r="G3412" s="12">
        <f t="shared" si="1"/>
        <v>4</v>
      </c>
      <c r="H3412" s="10"/>
      <c r="I3412" s="10" t="str">
        <f>IFNA(VLOOKUP($H3412,'Промокоды'!$A$2:$B$115,2,0),"")</f>
        <v/>
      </c>
      <c r="J3412" s="10" t="str">
        <f>IFNA(VLOOKUP($I3412,'Промокоды'!$E$2:$F$8,2,0),"")</f>
        <v/>
      </c>
      <c r="K3412" s="10" t="str">
        <f>IFNA(VLOOKUP($H3412,'Промокоды'!$A$2:$C$115,3,0),"")</f>
        <v/>
      </c>
      <c r="L3412" s="13">
        <f t="shared" si="2"/>
        <v>0</v>
      </c>
      <c r="M3412" s="14">
        <v>300.0</v>
      </c>
      <c r="N3412" s="14">
        <f t="shared" si="3"/>
        <v>300</v>
      </c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  <c r="Z3412" s="9"/>
      <c r="AA3412" s="9"/>
      <c r="AB3412" s="9"/>
      <c r="AC3412" s="9"/>
    </row>
    <row r="3413" ht="15.75" customHeight="1">
      <c r="A3413" s="10">
        <v>3412.0</v>
      </c>
      <c r="B3413" s="10" t="s">
        <v>15</v>
      </c>
      <c r="C3413" s="10" t="str">
        <f>VLOOKUP($E3413,'Определяем вид'!$A$2:$B$16,2,0)</f>
        <v>Услуга</v>
      </c>
      <c r="D3413" s="10" t="s">
        <v>16</v>
      </c>
      <c r="E3413" s="10" t="s">
        <v>21</v>
      </c>
      <c r="F3413" s="11">
        <v>45776.0</v>
      </c>
      <c r="G3413" s="12">
        <f t="shared" si="1"/>
        <v>4</v>
      </c>
      <c r="H3413" s="10"/>
      <c r="I3413" s="10" t="str">
        <f>IFNA(VLOOKUP($H3413,'Промокоды'!$A$2:$B$115,2,0),"")</f>
        <v/>
      </c>
      <c r="J3413" s="10" t="str">
        <f>IFNA(VLOOKUP($I3413,'Промокоды'!$E$2:$F$8,2,0),"")</f>
        <v/>
      </c>
      <c r="K3413" s="10" t="str">
        <f>IFNA(VLOOKUP($H3413,'Промокоды'!$A$2:$C$115,3,0),"")</f>
        <v/>
      </c>
      <c r="L3413" s="13">
        <f t="shared" si="2"/>
        <v>0</v>
      </c>
      <c r="M3413" s="14">
        <v>5500.0</v>
      </c>
      <c r="N3413" s="14">
        <f t="shared" si="3"/>
        <v>5500</v>
      </c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  <c r="Z3413" s="9"/>
      <c r="AA3413" s="9"/>
      <c r="AB3413" s="9"/>
      <c r="AC3413" s="9"/>
    </row>
    <row r="3414" ht="15.75" customHeight="1">
      <c r="A3414" s="10">
        <v>3413.0</v>
      </c>
      <c r="B3414" s="10" t="s">
        <v>15</v>
      </c>
      <c r="C3414" s="10" t="str">
        <f>VLOOKUP($E3414,'Определяем вид'!$A$2:$B$16,2,0)</f>
        <v>Услуга</v>
      </c>
      <c r="D3414" s="10" t="s">
        <v>16</v>
      </c>
      <c r="E3414" s="10" t="s">
        <v>17</v>
      </c>
      <c r="F3414" s="11">
        <v>45776.0</v>
      </c>
      <c r="G3414" s="12">
        <f t="shared" si="1"/>
        <v>4</v>
      </c>
      <c r="H3414" s="10"/>
      <c r="I3414" s="10" t="str">
        <f>IFNA(VLOOKUP($H3414,'Промокоды'!$A$2:$B$115,2,0),"")</f>
        <v/>
      </c>
      <c r="J3414" s="10" t="str">
        <f>IFNA(VLOOKUP($I3414,'Промокоды'!$E$2:$F$8,2,0),"")</f>
        <v/>
      </c>
      <c r="K3414" s="10" t="str">
        <f>IFNA(VLOOKUP($H3414,'Промокоды'!$A$2:$C$115,3,0),"")</f>
        <v/>
      </c>
      <c r="L3414" s="13">
        <f t="shared" si="2"/>
        <v>0</v>
      </c>
      <c r="M3414" s="14">
        <v>4500.0</v>
      </c>
      <c r="N3414" s="14">
        <f t="shared" si="3"/>
        <v>4500</v>
      </c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  <c r="Z3414" s="9"/>
      <c r="AA3414" s="9"/>
      <c r="AB3414" s="9"/>
      <c r="AC3414" s="9"/>
    </row>
    <row r="3415" ht="15.75" customHeight="1">
      <c r="A3415" s="10">
        <v>3414.0</v>
      </c>
      <c r="B3415" s="10" t="s">
        <v>25</v>
      </c>
      <c r="C3415" s="10" t="str">
        <f>VLOOKUP($E3415,'Определяем вид'!$A$2:$B$16,2,0)</f>
        <v>Товар</v>
      </c>
      <c r="D3415" s="10" t="s">
        <v>16</v>
      </c>
      <c r="E3415" s="10" t="s">
        <v>33</v>
      </c>
      <c r="F3415" s="11">
        <v>45776.0</v>
      </c>
      <c r="G3415" s="12">
        <f t="shared" si="1"/>
        <v>4</v>
      </c>
      <c r="H3415" s="10"/>
      <c r="I3415" s="10" t="str">
        <f>IFNA(VLOOKUP($H3415,'Промокоды'!$A$2:$B$115,2,0),"")</f>
        <v/>
      </c>
      <c r="J3415" s="10" t="str">
        <f>IFNA(VLOOKUP($I3415,'Промокоды'!$E$2:$F$8,2,0),"")</f>
        <v/>
      </c>
      <c r="K3415" s="10" t="str">
        <f>IFNA(VLOOKUP($H3415,'Промокоды'!$A$2:$C$115,3,0),"")</f>
        <v/>
      </c>
      <c r="L3415" s="13">
        <f t="shared" si="2"/>
        <v>0</v>
      </c>
      <c r="M3415" s="14">
        <v>1000.0</v>
      </c>
      <c r="N3415" s="14">
        <f t="shared" si="3"/>
        <v>1000</v>
      </c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  <c r="Z3415" s="9"/>
      <c r="AA3415" s="9"/>
      <c r="AB3415" s="9"/>
      <c r="AC3415" s="9"/>
    </row>
    <row r="3416" ht="15.75" customHeight="1">
      <c r="A3416" s="10">
        <v>3415.0</v>
      </c>
      <c r="B3416" s="10" t="s">
        <v>15</v>
      </c>
      <c r="C3416" s="10" t="str">
        <f>VLOOKUP($E3416,'Определяем вид'!$A$2:$B$16,2,0)</f>
        <v>Услуга</v>
      </c>
      <c r="D3416" s="10" t="s">
        <v>16</v>
      </c>
      <c r="E3416" s="10" t="s">
        <v>21</v>
      </c>
      <c r="F3416" s="11">
        <v>45776.0</v>
      </c>
      <c r="G3416" s="12">
        <f t="shared" si="1"/>
        <v>4</v>
      </c>
      <c r="H3416" s="10"/>
      <c r="I3416" s="10" t="str">
        <f>IFNA(VLOOKUP($H3416,'Промокоды'!$A$2:$B$115,2,0),"")</f>
        <v/>
      </c>
      <c r="J3416" s="10" t="str">
        <f>IFNA(VLOOKUP($I3416,'Промокоды'!$E$2:$F$8,2,0),"")</f>
        <v/>
      </c>
      <c r="K3416" s="10" t="str">
        <f>IFNA(VLOOKUP($H3416,'Промокоды'!$A$2:$C$115,3,0),"")</f>
        <v/>
      </c>
      <c r="L3416" s="13">
        <f t="shared" si="2"/>
        <v>0</v>
      </c>
      <c r="M3416" s="14">
        <v>5500.0</v>
      </c>
      <c r="N3416" s="14">
        <f t="shared" si="3"/>
        <v>5500</v>
      </c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  <c r="Z3416" s="9"/>
      <c r="AA3416" s="9"/>
      <c r="AB3416" s="9"/>
      <c r="AC3416" s="9"/>
    </row>
    <row r="3417" ht="15.75" customHeight="1">
      <c r="A3417" s="10">
        <v>3416.0</v>
      </c>
      <c r="B3417" s="10" t="s">
        <v>15</v>
      </c>
      <c r="C3417" s="10" t="str">
        <f>VLOOKUP($E3417,'Определяем вид'!$A$2:$B$16,2,0)</f>
        <v>Услуга</v>
      </c>
      <c r="D3417" s="10" t="s">
        <v>19</v>
      </c>
      <c r="E3417" s="10" t="s">
        <v>17</v>
      </c>
      <c r="F3417" s="11">
        <v>45776.0</v>
      </c>
      <c r="G3417" s="12">
        <f t="shared" si="1"/>
        <v>4</v>
      </c>
      <c r="H3417" s="10"/>
      <c r="I3417" s="10" t="str">
        <f>IFNA(VLOOKUP($H3417,'Промокоды'!$A$2:$B$115,2,0),"")</f>
        <v/>
      </c>
      <c r="J3417" s="10" t="str">
        <f>IFNA(VLOOKUP($I3417,'Промокоды'!$E$2:$F$8,2,0),"")</f>
        <v/>
      </c>
      <c r="K3417" s="10" t="str">
        <f>IFNA(VLOOKUP($H3417,'Промокоды'!$A$2:$C$115,3,0),"")</f>
        <v/>
      </c>
      <c r="L3417" s="13">
        <f t="shared" si="2"/>
        <v>0</v>
      </c>
      <c r="M3417" s="14">
        <v>4500.0</v>
      </c>
      <c r="N3417" s="14">
        <f t="shared" si="3"/>
        <v>4500</v>
      </c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  <c r="Z3417" s="9"/>
      <c r="AA3417" s="9"/>
      <c r="AB3417" s="9"/>
      <c r="AC3417" s="9"/>
    </row>
    <row r="3418" ht="15.75" customHeight="1">
      <c r="A3418" s="10">
        <v>3417.0</v>
      </c>
      <c r="B3418" s="10" t="s">
        <v>15</v>
      </c>
      <c r="C3418" s="10" t="str">
        <f>VLOOKUP($E3418,'Определяем вид'!$A$2:$B$16,2,0)</f>
        <v>Услуга</v>
      </c>
      <c r="D3418" s="10" t="s">
        <v>16</v>
      </c>
      <c r="E3418" s="10" t="s">
        <v>17</v>
      </c>
      <c r="F3418" s="11">
        <v>45776.0</v>
      </c>
      <c r="G3418" s="12">
        <f t="shared" si="1"/>
        <v>4</v>
      </c>
      <c r="H3418" s="10"/>
      <c r="I3418" s="10" t="str">
        <f>IFNA(VLOOKUP($H3418,'Промокоды'!$A$2:$B$115,2,0),"")</f>
        <v/>
      </c>
      <c r="J3418" s="10" t="str">
        <f>IFNA(VLOOKUP($I3418,'Промокоды'!$E$2:$F$8,2,0),"")</f>
        <v/>
      </c>
      <c r="K3418" s="10" t="str">
        <f>IFNA(VLOOKUP($H3418,'Промокоды'!$A$2:$C$115,3,0),"")</f>
        <v/>
      </c>
      <c r="L3418" s="13">
        <f t="shared" si="2"/>
        <v>0</v>
      </c>
      <c r="M3418" s="14">
        <v>4500.0</v>
      </c>
      <c r="N3418" s="14">
        <f t="shared" si="3"/>
        <v>4500</v>
      </c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  <c r="Z3418" s="9"/>
      <c r="AA3418" s="9"/>
      <c r="AB3418" s="9"/>
      <c r="AC3418" s="9"/>
    </row>
    <row r="3419" ht="15.75" customHeight="1">
      <c r="A3419" s="10">
        <v>3418.0</v>
      </c>
      <c r="B3419" s="10" t="s">
        <v>15</v>
      </c>
      <c r="C3419" s="10" t="str">
        <f>VLOOKUP($E3419,'Определяем вид'!$A$2:$B$16,2,0)</f>
        <v>Услуга</v>
      </c>
      <c r="D3419" s="10" t="s">
        <v>16</v>
      </c>
      <c r="E3419" s="10" t="s">
        <v>17</v>
      </c>
      <c r="F3419" s="11">
        <v>45776.0</v>
      </c>
      <c r="G3419" s="12">
        <f t="shared" si="1"/>
        <v>4</v>
      </c>
      <c r="H3419" s="10"/>
      <c r="I3419" s="10" t="str">
        <f>IFNA(VLOOKUP($H3419,'Промокоды'!$A$2:$B$115,2,0),"")</f>
        <v/>
      </c>
      <c r="J3419" s="10" t="str">
        <f>IFNA(VLOOKUP($I3419,'Промокоды'!$E$2:$F$8,2,0),"")</f>
        <v/>
      </c>
      <c r="K3419" s="10" t="str">
        <f>IFNA(VLOOKUP($H3419,'Промокоды'!$A$2:$C$115,3,0),"")</f>
        <v/>
      </c>
      <c r="L3419" s="13">
        <f t="shared" si="2"/>
        <v>0</v>
      </c>
      <c r="M3419" s="14">
        <v>4500.0</v>
      </c>
      <c r="N3419" s="14">
        <f t="shared" si="3"/>
        <v>4500</v>
      </c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  <c r="Z3419" s="9"/>
      <c r="AA3419" s="9"/>
      <c r="AB3419" s="9"/>
      <c r="AC3419" s="9"/>
    </row>
    <row r="3420" ht="15.75" customHeight="1">
      <c r="A3420" s="10">
        <v>3419.0</v>
      </c>
      <c r="B3420" s="10" t="s">
        <v>15</v>
      </c>
      <c r="C3420" s="10" t="str">
        <f>VLOOKUP($E3420,'Определяем вид'!$A$2:$B$16,2,0)</f>
        <v>Услуга</v>
      </c>
      <c r="D3420" s="10" t="s">
        <v>19</v>
      </c>
      <c r="E3420" s="10" t="s">
        <v>21</v>
      </c>
      <c r="F3420" s="11">
        <v>45776.0</v>
      </c>
      <c r="G3420" s="12">
        <f t="shared" si="1"/>
        <v>4</v>
      </c>
      <c r="H3420" s="10"/>
      <c r="I3420" s="10" t="str">
        <f>IFNA(VLOOKUP($H3420,'Промокоды'!$A$2:$B$115,2,0),"")</f>
        <v/>
      </c>
      <c r="J3420" s="10" t="str">
        <f>IFNA(VLOOKUP($I3420,'Промокоды'!$E$2:$F$8,2,0),"")</f>
        <v/>
      </c>
      <c r="K3420" s="10" t="str">
        <f>IFNA(VLOOKUP($H3420,'Промокоды'!$A$2:$C$115,3,0),"")</f>
        <v/>
      </c>
      <c r="L3420" s="13">
        <f t="shared" si="2"/>
        <v>0</v>
      </c>
      <c r="M3420" s="14">
        <v>5500.0</v>
      </c>
      <c r="N3420" s="14">
        <f t="shared" si="3"/>
        <v>5500</v>
      </c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  <c r="Z3420" s="9"/>
      <c r="AA3420" s="9"/>
      <c r="AB3420" s="9"/>
      <c r="AC3420" s="9"/>
    </row>
    <row r="3421" ht="15.75" customHeight="1">
      <c r="A3421" s="10">
        <v>3420.0</v>
      </c>
      <c r="B3421" s="10" t="s">
        <v>15</v>
      </c>
      <c r="C3421" s="10" t="str">
        <f>VLOOKUP($E3421,'Определяем вид'!$A$2:$B$16,2,0)</f>
        <v>Услуга</v>
      </c>
      <c r="D3421" s="10" t="s">
        <v>19</v>
      </c>
      <c r="E3421" s="10" t="s">
        <v>18</v>
      </c>
      <c r="F3421" s="11">
        <v>45776.0</v>
      </c>
      <c r="G3421" s="12">
        <f t="shared" si="1"/>
        <v>4</v>
      </c>
      <c r="H3421" s="10" t="s">
        <v>98</v>
      </c>
      <c r="I3421" s="10">
        <f>IFNA(VLOOKUP($H3421,'Промокоды'!$A$2:$B$115,2,0),"")</f>
        <v>1</v>
      </c>
      <c r="J3421" s="10" t="str">
        <f>IFNA(VLOOKUP($I3421,'Промокоды'!$E$2:$F$8,2,0),"")</f>
        <v>Обещаем скидки</v>
      </c>
      <c r="K3421" s="10">
        <f>IFNA(VLOOKUP($H3421,'Промокоды'!$A$2:$C$115,3,0),"")</f>
        <v>0.1</v>
      </c>
      <c r="L3421" s="13">
        <f t="shared" si="2"/>
        <v>350</v>
      </c>
      <c r="M3421" s="14">
        <v>3500.0</v>
      </c>
      <c r="N3421" s="14">
        <f t="shared" si="3"/>
        <v>3150</v>
      </c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  <c r="Z3421" s="9"/>
      <c r="AA3421" s="9"/>
      <c r="AB3421" s="9"/>
      <c r="AC3421" s="9"/>
    </row>
    <row r="3422" ht="15.75" customHeight="1">
      <c r="A3422" s="10">
        <v>3421.0</v>
      </c>
      <c r="B3422" s="10" t="s">
        <v>15</v>
      </c>
      <c r="C3422" s="10" t="str">
        <f>VLOOKUP($E3422,'Определяем вид'!$A$2:$B$16,2,0)</f>
        <v>Услуга</v>
      </c>
      <c r="D3422" s="10" t="s">
        <v>16</v>
      </c>
      <c r="E3422" s="10" t="s">
        <v>21</v>
      </c>
      <c r="F3422" s="11">
        <v>45776.0</v>
      </c>
      <c r="G3422" s="12">
        <f t="shared" si="1"/>
        <v>4</v>
      </c>
      <c r="H3422" s="10"/>
      <c r="I3422" s="10" t="str">
        <f>IFNA(VLOOKUP($H3422,'Промокоды'!$A$2:$B$115,2,0),"")</f>
        <v/>
      </c>
      <c r="J3422" s="10" t="str">
        <f>IFNA(VLOOKUP($I3422,'Промокоды'!$E$2:$F$8,2,0),"")</f>
        <v/>
      </c>
      <c r="K3422" s="10" t="str">
        <f>IFNA(VLOOKUP($H3422,'Промокоды'!$A$2:$C$115,3,0),"")</f>
        <v/>
      </c>
      <c r="L3422" s="13">
        <f t="shared" si="2"/>
        <v>0</v>
      </c>
      <c r="M3422" s="14">
        <v>5500.0</v>
      </c>
      <c r="N3422" s="14">
        <f t="shared" si="3"/>
        <v>5500</v>
      </c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  <c r="Z3422" s="9"/>
      <c r="AA3422" s="9"/>
      <c r="AB3422" s="9"/>
      <c r="AC3422" s="9"/>
    </row>
    <row r="3423" ht="15.75" customHeight="1">
      <c r="A3423" s="10">
        <v>3422.0</v>
      </c>
      <c r="B3423" s="10" t="s">
        <v>15</v>
      </c>
      <c r="C3423" s="10" t="str">
        <f>VLOOKUP($E3423,'Определяем вид'!$A$2:$B$16,2,0)</f>
        <v>Товар</v>
      </c>
      <c r="D3423" s="10" t="s">
        <v>19</v>
      </c>
      <c r="E3423" s="10" t="s">
        <v>23</v>
      </c>
      <c r="F3423" s="11">
        <v>45776.0</v>
      </c>
      <c r="G3423" s="12">
        <f t="shared" si="1"/>
        <v>4</v>
      </c>
      <c r="H3423" s="10"/>
      <c r="I3423" s="10" t="str">
        <f>IFNA(VLOOKUP($H3423,'Промокоды'!$A$2:$B$115,2,0),"")</f>
        <v/>
      </c>
      <c r="J3423" s="10" t="str">
        <f>IFNA(VLOOKUP($I3423,'Промокоды'!$E$2:$F$8,2,0),"")</f>
        <v/>
      </c>
      <c r="K3423" s="10" t="str">
        <f>IFNA(VLOOKUP($H3423,'Промокоды'!$A$2:$C$115,3,0),"")</f>
        <v/>
      </c>
      <c r="L3423" s="13">
        <f t="shared" si="2"/>
        <v>0</v>
      </c>
      <c r="M3423" s="14">
        <v>1000.0</v>
      </c>
      <c r="N3423" s="14">
        <f t="shared" si="3"/>
        <v>1000</v>
      </c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  <c r="Z3423" s="9"/>
      <c r="AA3423" s="9"/>
      <c r="AB3423" s="9"/>
      <c r="AC3423" s="9"/>
    </row>
    <row r="3424" ht="15.75" customHeight="1">
      <c r="A3424" s="10">
        <v>3423.0</v>
      </c>
      <c r="B3424" s="10" t="s">
        <v>25</v>
      </c>
      <c r="C3424" s="10" t="str">
        <f>VLOOKUP($E3424,'Определяем вид'!$A$2:$B$16,2,0)</f>
        <v>Товар</v>
      </c>
      <c r="D3424" s="10" t="s">
        <v>16</v>
      </c>
      <c r="E3424" s="10" t="s">
        <v>35</v>
      </c>
      <c r="F3424" s="11">
        <v>45776.0</v>
      </c>
      <c r="G3424" s="12">
        <f t="shared" si="1"/>
        <v>4</v>
      </c>
      <c r="H3424" s="10"/>
      <c r="I3424" s="10" t="str">
        <f>IFNA(VLOOKUP($H3424,'Промокоды'!$A$2:$B$115,2,0),"")</f>
        <v/>
      </c>
      <c r="J3424" s="10" t="str">
        <f>IFNA(VLOOKUP($I3424,'Промокоды'!$E$2:$F$8,2,0),"")</f>
        <v/>
      </c>
      <c r="K3424" s="10" t="str">
        <f>IFNA(VLOOKUP($H3424,'Промокоды'!$A$2:$C$115,3,0),"")</f>
        <v/>
      </c>
      <c r="L3424" s="13">
        <f t="shared" si="2"/>
        <v>0</v>
      </c>
      <c r="M3424" s="14">
        <v>500.0</v>
      </c>
      <c r="N3424" s="14">
        <f t="shared" si="3"/>
        <v>500</v>
      </c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  <c r="Z3424" s="9"/>
      <c r="AA3424" s="9"/>
      <c r="AB3424" s="9"/>
      <c r="AC3424" s="9"/>
    </row>
    <row r="3425" ht="15.75" customHeight="1">
      <c r="A3425" s="10">
        <v>3424.0</v>
      </c>
      <c r="B3425" s="10" t="s">
        <v>25</v>
      </c>
      <c r="C3425" s="10" t="str">
        <f>VLOOKUP($E3425,'Определяем вид'!$A$2:$B$16,2,0)</f>
        <v>Товар</v>
      </c>
      <c r="D3425" s="10" t="s">
        <v>16</v>
      </c>
      <c r="E3425" s="10" t="s">
        <v>30</v>
      </c>
      <c r="F3425" s="11">
        <v>45776.0</v>
      </c>
      <c r="G3425" s="12">
        <f t="shared" si="1"/>
        <v>4</v>
      </c>
      <c r="H3425" s="10"/>
      <c r="I3425" s="10" t="str">
        <f>IFNA(VLOOKUP($H3425,'Промокоды'!$A$2:$B$115,2,0),"")</f>
        <v/>
      </c>
      <c r="J3425" s="10" t="str">
        <f>IFNA(VLOOKUP($I3425,'Промокоды'!$E$2:$F$8,2,0),"")</f>
        <v/>
      </c>
      <c r="K3425" s="10" t="str">
        <f>IFNA(VLOOKUP($H3425,'Промокоды'!$A$2:$C$115,3,0),"")</f>
        <v/>
      </c>
      <c r="L3425" s="13">
        <f t="shared" si="2"/>
        <v>0</v>
      </c>
      <c r="M3425" s="14">
        <v>300.0</v>
      </c>
      <c r="N3425" s="14">
        <f t="shared" si="3"/>
        <v>300</v>
      </c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  <c r="Z3425" s="9"/>
      <c r="AA3425" s="9"/>
      <c r="AB3425" s="9"/>
      <c r="AC3425" s="9"/>
    </row>
    <row r="3426" ht="15.75" customHeight="1">
      <c r="A3426" s="10">
        <v>3425.0</v>
      </c>
      <c r="B3426" s="10" t="s">
        <v>15</v>
      </c>
      <c r="C3426" s="10" t="str">
        <f>VLOOKUP($E3426,'Определяем вид'!$A$2:$B$16,2,0)</f>
        <v>Услуга</v>
      </c>
      <c r="D3426" s="10" t="s">
        <v>16</v>
      </c>
      <c r="E3426" s="10" t="s">
        <v>21</v>
      </c>
      <c r="F3426" s="11">
        <v>45777.0</v>
      </c>
      <c r="G3426" s="12">
        <f t="shared" si="1"/>
        <v>4</v>
      </c>
      <c r="H3426" s="10"/>
      <c r="I3426" s="10" t="str">
        <f>IFNA(VLOOKUP($H3426,'Промокоды'!$A$2:$B$115,2,0),"")</f>
        <v/>
      </c>
      <c r="J3426" s="10" t="str">
        <f>IFNA(VLOOKUP($I3426,'Промокоды'!$E$2:$F$8,2,0),"")</f>
        <v/>
      </c>
      <c r="K3426" s="10" t="str">
        <f>IFNA(VLOOKUP($H3426,'Промокоды'!$A$2:$C$115,3,0),"")</f>
        <v/>
      </c>
      <c r="L3426" s="13">
        <f t="shared" si="2"/>
        <v>0</v>
      </c>
      <c r="M3426" s="14">
        <v>5500.0</v>
      </c>
      <c r="N3426" s="14">
        <f t="shared" si="3"/>
        <v>5500</v>
      </c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  <c r="Z3426" s="9"/>
      <c r="AA3426" s="9"/>
      <c r="AB3426" s="9"/>
      <c r="AC3426" s="9"/>
    </row>
    <row r="3427" ht="15.75" customHeight="1">
      <c r="A3427" s="10">
        <v>3426.0</v>
      </c>
      <c r="B3427" s="10" t="s">
        <v>15</v>
      </c>
      <c r="C3427" s="10" t="str">
        <f>VLOOKUP($E3427,'Определяем вид'!$A$2:$B$16,2,0)</f>
        <v>Услуга</v>
      </c>
      <c r="D3427" s="10" t="s">
        <v>16</v>
      </c>
      <c r="E3427" s="10" t="s">
        <v>18</v>
      </c>
      <c r="F3427" s="11">
        <v>45777.0</v>
      </c>
      <c r="G3427" s="12">
        <f t="shared" si="1"/>
        <v>4</v>
      </c>
      <c r="H3427" s="10"/>
      <c r="I3427" s="10" t="str">
        <f>IFNA(VLOOKUP($H3427,'Промокоды'!$A$2:$B$115,2,0),"")</f>
        <v/>
      </c>
      <c r="J3427" s="10" t="str">
        <f>IFNA(VLOOKUP($I3427,'Промокоды'!$E$2:$F$8,2,0),"")</f>
        <v/>
      </c>
      <c r="K3427" s="10" t="str">
        <f>IFNA(VLOOKUP($H3427,'Промокоды'!$A$2:$C$115,3,0),"")</f>
        <v/>
      </c>
      <c r="L3427" s="13">
        <f t="shared" si="2"/>
        <v>0</v>
      </c>
      <c r="M3427" s="14">
        <v>3500.0</v>
      </c>
      <c r="N3427" s="14">
        <f t="shared" si="3"/>
        <v>3500</v>
      </c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  <c r="Z3427" s="9"/>
      <c r="AA3427" s="9"/>
      <c r="AB3427" s="9"/>
      <c r="AC3427" s="9"/>
    </row>
    <row r="3428" ht="15.75" customHeight="1">
      <c r="A3428" s="10">
        <v>3427.0</v>
      </c>
      <c r="B3428" s="10" t="s">
        <v>15</v>
      </c>
      <c r="C3428" s="10" t="str">
        <f>VLOOKUP($E3428,'Определяем вид'!$A$2:$B$16,2,0)</f>
        <v>Товар</v>
      </c>
      <c r="D3428" s="10" t="s">
        <v>16</v>
      </c>
      <c r="E3428" s="10" t="s">
        <v>23</v>
      </c>
      <c r="F3428" s="11">
        <v>45777.0</v>
      </c>
      <c r="G3428" s="12">
        <f t="shared" si="1"/>
        <v>4</v>
      </c>
      <c r="H3428" s="10"/>
      <c r="I3428" s="10" t="str">
        <f>IFNA(VLOOKUP($H3428,'Промокоды'!$A$2:$B$115,2,0),"")</f>
        <v/>
      </c>
      <c r="J3428" s="10" t="str">
        <f>IFNA(VLOOKUP($I3428,'Промокоды'!$E$2:$F$8,2,0),"")</f>
        <v/>
      </c>
      <c r="K3428" s="10" t="str">
        <f>IFNA(VLOOKUP($H3428,'Промокоды'!$A$2:$C$115,3,0),"")</f>
        <v/>
      </c>
      <c r="L3428" s="13">
        <f t="shared" si="2"/>
        <v>0</v>
      </c>
      <c r="M3428" s="14">
        <v>1000.0</v>
      </c>
      <c r="N3428" s="14">
        <f t="shared" si="3"/>
        <v>1000</v>
      </c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  <c r="Z3428" s="9"/>
      <c r="AA3428" s="9"/>
      <c r="AB3428" s="9"/>
      <c r="AC3428" s="9"/>
    </row>
    <row r="3429" ht="15.75" customHeight="1">
      <c r="A3429" s="10">
        <v>3428.0</v>
      </c>
      <c r="B3429" s="10" t="s">
        <v>15</v>
      </c>
      <c r="C3429" s="10" t="str">
        <f>VLOOKUP($E3429,'Определяем вид'!$A$2:$B$16,2,0)</f>
        <v>Услуга</v>
      </c>
      <c r="D3429" s="10" t="s">
        <v>16</v>
      </c>
      <c r="E3429" s="10" t="s">
        <v>21</v>
      </c>
      <c r="F3429" s="11">
        <v>45777.0</v>
      </c>
      <c r="G3429" s="12">
        <f t="shared" si="1"/>
        <v>4</v>
      </c>
      <c r="H3429" s="10"/>
      <c r="I3429" s="10" t="str">
        <f>IFNA(VLOOKUP($H3429,'Промокоды'!$A$2:$B$115,2,0),"")</f>
        <v/>
      </c>
      <c r="J3429" s="10" t="str">
        <f>IFNA(VLOOKUP($I3429,'Промокоды'!$E$2:$F$8,2,0),"")</f>
        <v/>
      </c>
      <c r="K3429" s="10" t="str">
        <f>IFNA(VLOOKUP($H3429,'Промокоды'!$A$2:$C$115,3,0),"")</f>
        <v/>
      </c>
      <c r="L3429" s="13">
        <f t="shared" si="2"/>
        <v>0</v>
      </c>
      <c r="M3429" s="14">
        <v>5500.0</v>
      </c>
      <c r="N3429" s="14">
        <f t="shared" si="3"/>
        <v>5500</v>
      </c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  <c r="Z3429" s="9"/>
      <c r="AA3429" s="9"/>
      <c r="AB3429" s="9"/>
      <c r="AC3429" s="9"/>
    </row>
    <row r="3430" ht="15.75" customHeight="1">
      <c r="A3430" s="10">
        <v>3429.0</v>
      </c>
      <c r="B3430" s="10" t="s">
        <v>15</v>
      </c>
      <c r="C3430" s="10" t="str">
        <f>VLOOKUP($E3430,'Определяем вид'!$A$2:$B$16,2,0)</f>
        <v>Услуга</v>
      </c>
      <c r="D3430" s="10" t="s">
        <v>16</v>
      </c>
      <c r="E3430" s="10" t="s">
        <v>18</v>
      </c>
      <c r="F3430" s="11">
        <v>45777.0</v>
      </c>
      <c r="G3430" s="12">
        <f t="shared" si="1"/>
        <v>4</v>
      </c>
      <c r="H3430" s="10"/>
      <c r="I3430" s="10" t="str">
        <f>IFNA(VLOOKUP($H3430,'Промокоды'!$A$2:$B$115,2,0),"")</f>
        <v/>
      </c>
      <c r="J3430" s="10" t="str">
        <f>IFNA(VLOOKUP($I3430,'Промокоды'!$E$2:$F$8,2,0),"")</f>
        <v/>
      </c>
      <c r="K3430" s="10" t="str">
        <f>IFNA(VLOOKUP($H3430,'Промокоды'!$A$2:$C$115,3,0),"")</f>
        <v/>
      </c>
      <c r="L3430" s="13">
        <f t="shared" si="2"/>
        <v>0</v>
      </c>
      <c r="M3430" s="14">
        <v>3500.0</v>
      </c>
      <c r="N3430" s="14">
        <f t="shared" si="3"/>
        <v>3500</v>
      </c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  <c r="Z3430" s="9"/>
      <c r="AA3430" s="9"/>
      <c r="AB3430" s="9"/>
      <c r="AC3430" s="9"/>
    </row>
    <row r="3431" ht="15.75" customHeight="1">
      <c r="A3431" s="10">
        <v>3430.0</v>
      </c>
      <c r="B3431" s="10" t="s">
        <v>15</v>
      </c>
      <c r="C3431" s="10" t="str">
        <f>VLOOKUP($E3431,'Определяем вид'!$A$2:$B$16,2,0)</f>
        <v>Услуга</v>
      </c>
      <c r="D3431" s="10" t="s">
        <v>16</v>
      </c>
      <c r="E3431" s="10" t="s">
        <v>21</v>
      </c>
      <c r="F3431" s="11">
        <v>45777.0</v>
      </c>
      <c r="G3431" s="12">
        <f t="shared" si="1"/>
        <v>4</v>
      </c>
      <c r="H3431" s="10"/>
      <c r="I3431" s="10" t="str">
        <f>IFNA(VLOOKUP($H3431,'Промокоды'!$A$2:$B$115,2,0),"")</f>
        <v/>
      </c>
      <c r="J3431" s="10" t="str">
        <f>IFNA(VLOOKUP($I3431,'Промокоды'!$E$2:$F$8,2,0),"")</f>
        <v/>
      </c>
      <c r="K3431" s="10" t="str">
        <f>IFNA(VLOOKUP($H3431,'Промокоды'!$A$2:$C$115,3,0),"")</f>
        <v/>
      </c>
      <c r="L3431" s="13">
        <f t="shared" si="2"/>
        <v>0</v>
      </c>
      <c r="M3431" s="14">
        <v>5500.0</v>
      </c>
      <c r="N3431" s="14">
        <f t="shared" si="3"/>
        <v>5500</v>
      </c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  <c r="Z3431" s="9"/>
      <c r="AA3431" s="9"/>
      <c r="AB3431" s="9"/>
      <c r="AC3431" s="9"/>
    </row>
    <row r="3432" ht="15.75" customHeight="1">
      <c r="A3432" s="10">
        <v>3431.0</v>
      </c>
      <c r="B3432" s="10" t="s">
        <v>15</v>
      </c>
      <c r="C3432" s="10" t="str">
        <f>VLOOKUP($E3432,'Определяем вид'!$A$2:$B$16,2,0)</f>
        <v>Товар</v>
      </c>
      <c r="D3432" s="10" t="s">
        <v>16</v>
      </c>
      <c r="E3432" s="10" t="s">
        <v>28</v>
      </c>
      <c r="F3432" s="11">
        <v>45777.0</v>
      </c>
      <c r="G3432" s="12">
        <f t="shared" si="1"/>
        <v>4</v>
      </c>
      <c r="H3432" s="10" t="s">
        <v>99</v>
      </c>
      <c r="I3432" s="10">
        <f>IFNA(VLOOKUP($H3432,'Промокоды'!$A$2:$B$115,2,0),"")</f>
        <v>3</v>
      </c>
      <c r="J3432" s="10" t="str">
        <f>IFNA(VLOOKUP($I3432,'Промокоды'!$E$2:$F$8,2,0),"")</f>
        <v>Поисковые запросы в Яндексе</v>
      </c>
      <c r="K3432" s="10">
        <f>IFNA(VLOOKUP($H3432,'Промокоды'!$A$2:$C$115,3,0),"")</f>
        <v>0.05</v>
      </c>
      <c r="L3432" s="13">
        <f t="shared" si="2"/>
        <v>15</v>
      </c>
      <c r="M3432" s="14">
        <v>300.0</v>
      </c>
      <c r="N3432" s="14">
        <f t="shared" si="3"/>
        <v>285</v>
      </c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  <c r="Z3432" s="9"/>
      <c r="AA3432" s="9"/>
      <c r="AB3432" s="9"/>
      <c r="AC3432" s="9"/>
    </row>
    <row r="3433" ht="15.75" customHeight="1">
      <c r="A3433" s="10">
        <v>3432.0</v>
      </c>
      <c r="B3433" s="10" t="s">
        <v>15</v>
      </c>
      <c r="C3433" s="10" t="str">
        <f>VLOOKUP($E3433,'Определяем вид'!$A$2:$B$16,2,0)</f>
        <v>Услуга</v>
      </c>
      <c r="D3433" s="10" t="s">
        <v>16</v>
      </c>
      <c r="E3433" s="10" t="s">
        <v>18</v>
      </c>
      <c r="F3433" s="11">
        <v>45777.0</v>
      </c>
      <c r="G3433" s="12">
        <f t="shared" si="1"/>
        <v>4</v>
      </c>
      <c r="H3433" s="10" t="s">
        <v>100</v>
      </c>
      <c r="I3433" s="10">
        <f>IFNA(VLOOKUP($H3433,'Промокоды'!$A$2:$B$115,2,0),"")</f>
        <v>5</v>
      </c>
      <c r="J3433" s="10" t="str">
        <f>IFNA(VLOOKUP($I3433,'Промокоды'!$E$2:$F$8,2,0),"")</f>
        <v>Посты в VK</v>
      </c>
      <c r="K3433" s="10">
        <f>IFNA(VLOOKUP($H3433,'Промокоды'!$A$2:$C$115,3,0),"")</f>
        <v>0.15</v>
      </c>
      <c r="L3433" s="13">
        <f t="shared" si="2"/>
        <v>525</v>
      </c>
      <c r="M3433" s="14">
        <v>3500.0</v>
      </c>
      <c r="N3433" s="14">
        <f t="shared" si="3"/>
        <v>2975</v>
      </c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  <c r="Z3433" s="9"/>
      <c r="AA3433" s="9"/>
      <c r="AB3433" s="9"/>
      <c r="AC3433" s="9"/>
    </row>
    <row r="3434" ht="15.75" customHeight="1">
      <c r="A3434" s="10">
        <v>3433.0</v>
      </c>
      <c r="B3434" s="10" t="s">
        <v>15</v>
      </c>
      <c r="C3434" s="10" t="str">
        <f>VLOOKUP($E3434,'Определяем вид'!$A$2:$B$16,2,0)</f>
        <v>Услуга</v>
      </c>
      <c r="D3434" s="10" t="s">
        <v>16</v>
      </c>
      <c r="E3434" s="10" t="s">
        <v>17</v>
      </c>
      <c r="F3434" s="11">
        <v>45777.0</v>
      </c>
      <c r="G3434" s="12">
        <f t="shared" si="1"/>
        <v>4</v>
      </c>
      <c r="H3434" s="10" t="s">
        <v>101</v>
      </c>
      <c r="I3434" s="10">
        <f>IFNA(VLOOKUP($H3434,'Промокоды'!$A$2:$B$115,2,0),"")</f>
        <v>3</v>
      </c>
      <c r="J3434" s="10" t="str">
        <f>IFNA(VLOOKUP($I3434,'Промокоды'!$E$2:$F$8,2,0),"")</f>
        <v>Поисковые запросы в Яндексе</v>
      </c>
      <c r="K3434" s="10">
        <f>IFNA(VLOOKUP($H3434,'Промокоды'!$A$2:$C$115,3,0),"")</f>
        <v>0.05</v>
      </c>
      <c r="L3434" s="13">
        <f t="shared" si="2"/>
        <v>225</v>
      </c>
      <c r="M3434" s="14">
        <v>4500.0</v>
      </c>
      <c r="N3434" s="14">
        <f t="shared" si="3"/>
        <v>4275</v>
      </c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  <c r="Z3434" s="9"/>
      <c r="AA3434" s="9"/>
      <c r="AB3434" s="9"/>
      <c r="AC3434" s="9"/>
    </row>
    <row r="3435" ht="15.75" customHeight="1">
      <c r="A3435" s="10">
        <v>3434.0</v>
      </c>
      <c r="B3435" s="10" t="s">
        <v>15</v>
      </c>
      <c r="C3435" s="10" t="str">
        <f>VLOOKUP($E3435,'Определяем вид'!$A$2:$B$16,2,0)</f>
        <v>Услуга</v>
      </c>
      <c r="D3435" s="10" t="s">
        <v>16</v>
      </c>
      <c r="E3435" s="10" t="s">
        <v>18</v>
      </c>
      <c r="F3435" s="11">
        <v>45777.0</v>
      </c>
      <c r="G3435" s="12">
        <f t="shared" si="1"/>
        <v>4</v>
      </c>
      <c r="H3435" s="10"/>
      <c r="I3435" s="10" t="str">
        <f>IFNA(VLOOKUP($H3435,'Промокоды'!$A$2:$B$115,2,0),"")</f>
        <v/>
      </c>
      <c r="J3435" s="10" t="str">
        <f>IFNA(VLOOKUP($I3435,'Промокоды'!$E$2:$F$8,2,0),"")</f>
        <v/>
      </c>
      <c r="K3435" s="10" t="str">
        <f>IFNA(VLOOKUP($H3435,'Промокоды'!$A$2:$C$115,3,0),"")</f>
        <v/>
      </c>
      <c r="L3435" s="13">
        <f t="shared" si="2"/>
        <v>0</v>
      </c>
      <c r="M3435" s="14">
        <v>3500.0</v>
      </c>
      <c r="N3435" s="14">
        <f t="shared" si="3"/>
        <v>3500</v>
      </c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  <c r="Z3435" s="9"/>
      <c r="AA3435" s="9"/>
      <c r="AB3435" s="9"/>
      <c r="AC3435" s="9"/>
    </row>
    <row r="3436" ht="15.75" customHeight="1">
      <c r="A3436" s="10">
        <v>3435.0</v>
      </c>
      <c r="B3436" s="10" t="s">
        <v>15</v>
      </c>
      <c r="C3436" s="10" t="str">
        <f>VLOOKUP($E3436,'Определяем вид'!$A$2:$B$16,2,0)</f>
        <v>Услуга</v>
      </c>
      <c r="D3436" s="10" t="s">
        <v>19</v>
      </c>
      <c r="E3436" s="10" t="s">
        <v>21</v>
      </c>
      <c r="F3436" s="11">
        <v>45777.0</v>
      </c>
      <c r="G3436" s="12">
        <f t="shared" si="1"/>
        <v>4</v>
      </c>
      <c r="H3436" s="10"/>
      <c r="I3436" s="10" t="str">
        <f>IFNA(VLOOKUP($H3436,'Промокоды'!$A$2:$B$115,2,0),"")</f>
        <v/>
      </c>
      <c r="J3436" s="10" t="str">
        <f>IFNA(VLOOKUP($I3436,'Промокоды'!$E$2:$F$8,2,0),"")</f>
        <v/>
      </c>
      <c r="K3436" s="10" t="str">
        <f>IFNA(VLOOKUP($H3436,'Промокоды'!$A$2:$C$115,3,0),"")</f>
        <v/>
      </c>
      <c r="L3436" s="13">
        <f t="shared" si="2"/>
        <v>0</v>
      </c>
      <c r="M3436" s="14">
        <v>5500.0</v>
      </c>
      <c r="N3436" s="14">
        <f t="shared" si="3"/>
        <v>5500</v>
      </c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  <c r="Z3436" s="9"/>
      <c r="AA3436" s="9"/>
      <c r="AB3436" s="9"/>
      <c r="AC3436" s="9"/>
    </row>
    <row r="3437" ht="15.75" customHeight="1">
      <c r="A3437" s="10">
        <v>3436.0</v>
      </c>
      <c r="B3437" s="10" t="s">
        <v>25</v>
      </c>
      <c r="C3437" s="10" t="str">
        <f>VLOOKUP($E3437,'Определяем вид'!$A$2:$B$16,2,0)</f>
        <v>Товар</v>
      </c>
      <c r="D3437" s="10" t="s">
        <v>16</v>
      </c>
      <c r="E3437" s="10" t="s">
        <v>30</v>
      </c>
      <c r="F3437" s="11">
        <v>45777.0</v>
      </c>
      <c r="G3437" s="12">
        <f t="shared" si="1"/>
        <v>4</v>
      </c>
      <c r="H3437" s="10"/>
      <c r="I3437" s="10" t="str">
        <f>IFNA(VLOOKUP($H3437,'Промокоды'!$A$2:$B$115,2,0),"")</f>
        <v/>
      </c>
      <c r="J3437" s="10" t="str">
        <f>IFNA(VLOOKUP($I3437,'Промокоды'!$E$2:$F$8,2,0),"")</f>
        <v/>
      </c>
      <c r="K3437" s="10" t="str">
        <f>IFNA(VLOOKUP($H3437,'Промокоды'!$A$2:$C$115,3,0),"")</f>
        <v/>
      </c>
      <c r="L3437" s="13">
        <f t="shared" si="2"/>
        <v>0</v>
      </c>
      <c r="M3437" s="14">
        <v>300.0</v>
      </c>
      <c r="N3437" s="14">
        <f t="shared" si="3"/>
        <v>300</v>
      </c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  <c r="Z3437" s="9"/>
      <c r="AA3437" s="9"/>
      <c r="AB3437" s="9"/>
      <c r="AC3437" s="9"/>
    </row>
    <row r="3438" ht="15.75" customHeight="1">
      <c r="A3438" s="10">
        <v>3437.0</v>
      </c>
      <c r="B3438" s="10" t="s">
        <v>15</v>
      </c>
      <c r="C3438" s="10" t="str">
        <f>VLOOKUP($E3438,'Определяем вид'!$A$2:$B$16,2,0)</f>
        <v>Услуга</v>
      </c>
      <c r="D3438" s="10" t="s">
        <v>19</v>
      </c>
      <c r="E3438" s="10" t="s">
        <v>21</v>
      </c>
      <c r="F3438" s="11">
        <v>45777.0</v>
      </c>
      <c r="G3438" s="12">
        <f t="shared" si="1"/>
        <v>4</v>
      </c>
      <c r="H3438" s="10" t="s">
        <v>102</v>
      </c>
      <c r="I3438" s="10">
        <f>IFNA(VLOOKUP($H3438,'Промокоды'!$A$2:$B$115,2,0),"")</f>
        <v>5</v>
      </c>
      <c r="J3438" s="10" t="str">
        <f>IFNA(VLOOKUP($I3438,'Промокоды'!$E$2:$F$8,2,0),"")</f>
        <v>Посты в VK</v>
      </c>
      <c r="K3438" s="10">
        <f>IFNA(VLOOKUP($H3438,'Промокоды'!$A$2:$C$115,3,0),"")</f>
        <v>0.15</v>
      </c>
      <c r="L3438" s="13">
        <f t="shared" si="2"/>
        <v>825</v>
      </c>
      <c r="M3438" s="14">
        <v>5500.0</v>
      </c>
      <c r="N3438" s="14">
        <f t="shared" si="3"/>
        <v>4675</v>
      </c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  <c r="Z3438" s="9"/>
      <c r="AA3438" s="9"/>
      <c r="AB3438" s="9"/>
      <c r="AC3438" s="9"/>
    </row>
    <row r="3439" ht="15.75" customHeight="1">
      <c r="A3439" s="10">
        <v>3438.0</v>
      </c>
      <c r="B3439" s="10" t="s">
        <v>15</v>
      </c>
      <c r="C3439" s="10" t="str">
        <f>VLOOKUP($E3439,'Определяем вид'!$A$2:$B$16,2,0)</f>
        <v>Услуга</v>
      </c>
      <c r="D3439" s="10" t="s">
        <v>19</v>
      </c>
      <c r="E3439" s="10" t="s">
        <v>18</v>
      </c>
      <c r="F3439" s="11">
        <v>45777.0</v>
      </c>
      <c r="G3439" s="12">
        <f t="shared" si="1"/>
        <v>4</v>
      </c>
      <c r="H3439" s="10"/>
      <c r="I3439" s="10" t="str">
        <f>IFNA(VLOOKUP($H3439,'Промокоды'!$A$2:$B$115,2,0),"")</f>
        <v/>
      </c>
      <c r="J3439" s="10" t="str">
        <f>IFNA(VLOOKUP($I3439,'Промокоды'!$E$2:$F$8,2,0),"")</f>
        <v/>
      </c>
      <c r="K3439" s="10" t="str">
        <f>IFNA(VLOOKUP($H3439,'Промокоды'!$A$2:$C$115,3,0),"")</f>
        <v/>
      </c>
      <c r="L3439" s="13">
        <f t="shared" si="2"/>
        <v>0</v>
      </c>
      <c r="M3439" s="14">
        <v>3500.0</v>
      </c>
      <c r="N3439" s="14">
        <f t="shared" si="3"/>
        <v>3500</v>
      </c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  <c r="Z3439" s="9"/>
      <c r="AA3439" s="9"/>
      <c r="AB3439" s="9"/>
      <c r="AC3439" s="9"/>
    </row>
    <row r="3440" ht="15.75" customHeight="1">
      <c r="A3440" s="10">
        <v>3439.0</v>
      </c>
      <c r="B3440" s="10" t="s">
        <v>15</v>
      </c>
      <c r="C3440" s="10" t="str">
        <f>VLOOKUP($E3440,'Определяем вид'!$A$2:$B$16,2,0)</f>
        <v>Товар</v>
      </c>
      <c r="D3440" s="10" t="s">
        <v>19</v>
      </c>
      <c r="E3440" s="10" t="s">
        <v>23</v>
      </c>
      <c r="F3440" s="11">
        <v>45777.0</v>
      </c>
      <c r="G3440" s="12">
        <f t="shared" si="1"/>
        <v>4</v>
      </c>
      <c r="H3440" s="10" t="s">
        <v>103</v>
      </c>
      <c r="I3440" s="10">
        <f>IFNA(VLOOKUP($H3440,'Промокоды'!$A$2:$B$115,2,0),"")</f>
        <v>5</v>
      </c>
      <c r="J3440" s="10" t="str">
        <f>IFNA(VLOOKUP($I3440,'Промокоды'!$E$2:$F$8,2,0),"")</f>
        <v>Посты в VK</v>
      </c>
      <c r="K3440" s="10">
        <f>IFNA(VLOOKUP($H3440,'Промокоды'!$A$2:$C$115,3,0),"")</f>
        <v>0.15</v>
      </c>
      <c r="L3440" s="13">
        <f t="shared" si="2"/>
        <v>150</v>
      </c>
      <c r="M3440" s="14">
        <v>1000.0</v>
      </c>
      <c r="N3440" s="14">
        <f t="shared" si="3"/>
        <v>850</v>
      </c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  <c r="Z3440" s="9"/>
      <c r="AA3440" s="9"/>
      <c r="AB3440" s="9"/>
      <c r="AC3440" s="9"/>
    </row>
    <row r="3441" ht="15.75" customHeight="1">
      <c r="A3441" s="10">
        <v>3440.0</v>
      </c>
      <c r="B3441" s="10" t="s">
        <v>15</v>
      </c>
      <c r="C3441" s="10" t="str">
        <f>VLOOKUP($E3441,'Определяем вид'!$A$2:$B$16,2,0)</f>
        <v>Услуга</v>
      </c>
      <c r="D3441" s="10" t="s">
        <v>16</v>
      </c>
      <c r="E3441" s="10" t="s">
        <v>21</v>
      </c>
      <c r="F3441" s="11">
        <v>45777.0</v>
      </c>
      <c r="G3441" s="12">
        <f t="shared" si="1"/>
        <v>4</v>
      </c>
      <c r="H3441" s="10"/>
      <c r="I3441" s="10" t="str">
        <f>IFNA(VLOOKUP($H3441,'Промокоды'!$A$2:$B$115,2,0),"")</f>
        <v/>
      </c>
      <c r="J3441" s="10" t="str">
        <f>IFNA(VLOOKUP($I3441,'Промокоды'!$E$2:$F$8,2,0),"")</f>
        <v/>
      </c>
      <c r="K3441" s="10" t="str">
        <f>IFNA(VLOOKUP($H3441,'Промокоды'!$A$2:$C$115,3,0),"")</f>
        <v/>
      </c>
      <c r="L3441" s="13">
        <f t="shared" si="2"/>
        <v>0</v>
      </c>
      <c r="M3441" s="14">
        <v>5500.0</v>
      </c>
      <c r="N3441" s="14">
        <f t="shared" si="3"/>
        <v>5500</v>
      </c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  <c r="Z3441" s="9"/>
      <c r="AA3441" s="9"/>
      <c r="AB3441" s="9"/>
      <c r="AC3441" s="9"/>
    </row>
    <row r="3442" ht="15.75" customHeight="1">
      <c r="A3442" s="10">
        <v>3441.0</v>
      </c>
      <c r="B3442" s="10" t="s">
        <v>15</v>
      </c>
      <c r="C3442" s="10" t="str">
        <f>VLOOKUP($E3442,'Определяем вид'!$A$2:$B$16,2,0)</f>
        <v>Услуга</v>
      </c>
      <c r="D3442" s="10" t="s">
        <v>16</v>
      </c>
      <c r="E3442" s="10" t="s">
        <v>17</v>
      </c>
      <c r="F3442" s="11">
        <v>45777.0</v>
      </c>
      <c r="G3442" s="12">
        <f t="shared" si="1"/>
        <v>4</v>
      </c>
      <c r="H3442" s="10"/>
      <c r="I3442" s="10" t="str">
        <f>IFNA(VLOOKUP($H3442,'Промокоды'!$A$2:$B$115,2,0),"")</f>
        <v/>
      </c>
      <c r="J3442" s="10" t="str">
        <f>IFNA(VLOOKUP($I3442,'Промокоды'!$E$2:$F$8,2,0),"")</f>
        <v/>
      </c>
      <c r="K3442" s="10" t="str">
        <f>IFNA(VLOOKUP($H3442,'Промокоды'!$A$2:$C$115,3,0),"")</f>
        <v/>
      </c>
      <c r="L3442" s="13">
        <f t="shared" si="2"/>
        <v>0</v>
      </c>
      <c r="M3442" s="14">
        <v>4500.0</v>
      </c>
      <c r="N3442" s="14">
        <f t="shared" si="3"/>
        <v>4500</v>
      </c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  <c r="Z3442" s="9"/>
      <c r="AA3442" s="9"/>
      <c r="AB3442" s="9"/>
      <c r="AC3442" s="9"/>
    </row>
    <row r="3443" ht="15.75" customHeight="1">
      <c r="A3443" s="10">
        <v>3442.0</v>
      </c>
      <c r="B3443" s="10" t="s">
        <v>15</v>
      </c>
      <c r="C3443" s="10" t="str">
        <f>VLOOKUP($E3443,'Определяем вид'!$A$2:$B$16,2,0)</f>
        <v>Услуга</v>
      </c>
      <c r="D3443" s="10" t="s">
        <v>19</v>
      </c>
      <c r="E3443" s="10" t="s">
        <v>17</v>
      </c>
      <c r="F3443" s="11">
        <v>45777.0</v>
      </c>
      <c r="G3443" s="12">
        <f t="shared" si="1"/>
        <v>4</v>
      </c>
      <c r="H3443" s="10"/>
      <c r="I3443" s="10" t="str">
        <f>IFNA(VLOOKUP($H3443,'Промокоды'!$A$2:$B$115,2,0),"")</f>
        <v/>
      </c>
      <c r="J3443" s="10" t="str">
        <f>IFNA(VLOOKUP($I3443,'Промокоды'!$E$2:$F$8,2,0),"")</f>
        <v/>
      </c>
      <c r="K3443" s="10" t="str">
        <f>IFNA(VLOOKUP($H3443,'Промокоды'!$A$2:$C$115,3,0),"")</f>
        <v/>
      </c>
      <c r="L3443" s="13">
        <f t="shared" si="2"/>
        <v>0</v>
      </c>
      <c r="M3443" s="14">
        <v>4500.0</v>
      </c>
      <c r="N3443" s="14">
        <f t="shared" si="3"/>
        <v>4500</v>
      </c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  <c r="Z3443" s="9"/>
      <c r="AA3443" s="9"/>
      <c r="AB3443" s="9"/>
      <c r="AC3443" s="9"/>
    </row>
    <row r="3444" ht="15.75" customHeight="1">
      <c r="A3444" s="10">
        <v>3443.0</v>
      </c>
      <c r="B3444" s="10" t="s">
        <v>25</v>
      </c>
      <c r="C3444" s="10" t="str">
        <f>VLOOKUP($E3444,'Определяем вид'!$A$2:$B$16,2,0)</f>
        <v>Товар</v>
      </c>
      <c r="D3444" s="10" t="s">
        <v>16</v>
      </c>
      <c r="E3444" s="10" t="s">
        <v>35</v>
      </c>
      <c r="F3444" s="11">
        <v>45777.0</v>
      </c>
      <c r="G3444" s="12">
        <f t="shared" si="1"/>
        <v>4</v>
      </c>
      <c r="H3444" s="10"/>
      <c r="I3444" s="10" t="str">
        <f>IFNA(VLOOKUP($H3444,'Промокоды'!$A$2:$B$115,2,0),"")</f>
        <v/>
      </c>
      <c r="J3444" s="10" t="str">
        <f>IFNA(VLOOKUP($I3444,'Промокоды'!$E$2:$F$8,2,0),"")</f>
        <v/>
      </c>
      <c r="K3444" s="10" t="str">
        <f>IFNA(VLOOKUP($H3444,'Промокоды'!$A$2:$C$115,3,0),"")</f>
        <v/>
      </c>
      <c r="L3444" s="13">
        <f t="shared" si="2"/>
        <v>0</v>
      </c>
      <c r="M3444" s="14">
        <v>500.0</v>
      </c>
      <c r="N3444" s="14">
        <f t="shared" si="3"/>
        <v>500</v>
      </c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  <c r="Z3444" s="9"/>
      <c r="AA3444" s="9"/>
      <c r="AB3444" s="9"/>
      <c r="AC3444" s="9"/>
    </row>
    <row r="3445" ht="15.75" customHeight="1">
      <c r="A3445" s="10">
        <v>3444.0</v>
      </c>
      <c r="B3445" s="10" t="s">
        <v>15</v>
      </c>
      <c r="C3445" s="10" t="str">
        <f>VLOOKUP($E3445,'Определяем вид'!$A$2:$B$16,2,0)</f>
        <v>Услуга</v>
      </c>
      <c r="D3445" s="10" t="s">
        <v>16</v>
      </c>
      <c r="E3445" s="10" t="s">
        <v>18</v>
      </c>
      <c r="F3445" s="11">
        <v>45777.0</v>
      </c>
      <c r="G3445" s="12">
        <f t="shared" si="1"/>
        <v>4</v>
      </c>
      <c r="H3445" s="10"/>
      <c r="I3445" s="10" t="str">
        <f>IFNA(VLOOKUP($H3445,'Промокоды'!$A$2:$B$115,2,0),"")</f>
        <v/>
      </c>
      <c r="J3445" s="10" t="str">
        <f>IFNA(VLOOKUP($I3445,'Промокоды'!$E$2:$F$8,2,0),"")</f>
        <v/>
      </c>
      <c r="K3445" s="10" t="str">
        <f>IFNA(VLOOKUP($H3445,'Промокоды'!$A$2:$C$115,3,0),"")</f>
        <v/>
      </c>
      <c r="L3445" s="13">
        <f t="shared" si="2"/>
        <v>0</v>
      </c>
      <c r="M3445" s="14">
        <v>3500.0</v>
      </c>
      <c r="N3445" s="14">
        <f t="shared" si="3"/>
        <v>3500</v>
      </c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  <c r="Z3445" s="9"/>
      <c r="AA3445" s="9"/>
      <c r="AB3445" s="9"/>
      <c r="AC3445" s="9"/>
    </row>
    <row r="3446" ht="15.75" customHeight="1">
      <c r="A3446" s="10">
        <v>3445.0</v>
      </c>
      <c r="B3446" s="10" t="s">
        <v>15</v>
      </c>
      <c r="C3446" s="10" t="str">
        <f>VLOOKUP($E3446,'Определяем вид'!$A$2:$B$16,2,0)</f>
        <v>Услуга</v>
      </c>
      <c r="D3446" s="10" t="s">
        <v>16</v>
      </c>
      <c r="E3446" s="10" t="s">
        <v>17</v>
      </c>
      <c r="F3446" s="11">
        <v>45777.0</v>
      </c>
      <c r="G3446" s="12">
        <f t="shared" si="1"/>
        <v>4</v>
      </c>
      <c r="H3446" s="10"/>
      <c r="I3446" s="10" t="str">
        <f>IFNA(VLOOKUP($H3446,'Промокоды'!$A$2:$B$115,2,0),"")</f>
        <v/>
      </c>
      <c r="J3446" s="10" t="str">
        <f>IFNA(VLOOKUP($I3446,'Промокоды'!$E$2:$F$8,2,0),"")</f>
        <v/>
      </c>
      <c r="K3446" s="10" t="str">
        <f>IFNA(VLOOKUP($H3446,'Промокоды'!$A$2:$C$115,3,0),"")</f>
        <v/>
      </c>
      <c r="L3446" s="13">
        <f t="shared" si="2"/>
        <v>0</v>
      </c>
      <c r="M3446" s="14">
        <v>4500.0</v>
      </c>
      <c r="N3446" s="14">
        <f t="shared" si="3"/>
        <v>4500</v>
      </c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  <c r="Z3446" s="9"/>
      <c r="AA3446" s="9"/>
      <c r="AB3446" s="9"/>
      <c r="AC3446" s="9"/>
    </row>
    <row r="3447" ht="15.75" customHeight="1">
      <c r="A3447" s="10">
        <v>3446.0</v>
      </c>
      <c r="B3447" s="10" t="s">
        <v>15</v>
      </c>
      <c r="C3447" s="10" t="str">
        <f>VLOOKUP($E3447,'Определяем вид'!$A$2:$B$16,2,0)</f>
        <v>Товар</v>
      </c>
      <c r="D3447" s="10" t="s">
        <v>16</v>
      </c>
      <c r="E3447" s="10" t="s">
        <v>23</v>
      </c>
      <c r="F3447" s="11">
        <v>45777.0</v>
      </c>
      <c r="G3447" s="12">
        <f t="shared" si="1"/>
        <v>4</v>
      </c>
      <c r="H3447" s="10"/>
      <c r="I3447" s="10" t="str">
        <f>IFNA(VLOOKUP($H3447,'Промокоды'!$A$2:$B$115,2,0),"")</f>
        <v/>
      </c>
      <c r="J3447" s="10" t="str">
        <f>IFNA(VLOOKUP($I3447,'Промокоды'!$E$2:$F$8,2,0),"")</f>
        <v/>
      </c>
      <c r="K3447" s="10" t="str">
        <f>IFNA(VLOOKUP($H3447,'Промокоды'!$A$2:$C$115,3,0),"")</f>
        <v/>
      </c>
      <c r="L3447" s="13">
        <f t="shared" si="2"/>
        <v>0</v>
      </c>
      <c r="M3447" s="14">
        <v>1000.0</v>
      </c>
      <c r="N3447" s="14">
        <f t="shared" si="3"/>
        <v>1000</v>
      </c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  <c r="Z3447" s="9"/>
      <c r="AA3447" s="9"/>
      <c r="AB3447" s="9"/>
      <c r="AC3447" s="9"/>
    </row>
    <row r="3448" ht="15.75" customHeight="1">
      <c r="A3448" s="10">
        <v>3447.0</v>
      </c>
      <c r="B3448" s="10" t="s">
        <v>15</v>
      </c>
      <c r="C3448" s="10" t="str">
        <f>VLOOKUP($E3448,'Определяем вид'!$A$2:$B$16,2,0)</f>
        <v>Услуга</v>
      </c>
      <c r="D3448" s="10" t="s">
        <v>16</v>
      </c>
      <c r="E3448" s="10" t="s">
        <v>17</v>
      </c>
      <c r="F3448" s="11">
        <v>45777.0</v>
      </c>
      <c r="G3448" s="12">
        <f t="shared" si="1"/>
        <v>4</v>
      </c>
      <c r="H3448" s="10"/>
      <c r="I3448" s="10" t="str">
        <f>IFNA(VLOOKUP($H3448,'Промокоды'!$A$2:$B$115,2,0),"")</f>
        <v/>
      </c>
      <c r="J3448" s="10" t="str">
        <f>IFNA(VLOOKUP($I3448,'Промокоды'!$E$2:$F$8,2,0),"")</f>
        <v/>
      </c>
      <c r="K3448" s="10" t="str">
        <f>IFNA(VLOOKUP($H3448,'Промокоды'!$A$2:$C$115,3,0),"")</f>
        <v/>
      </c>
      <c r="L3448" s="13">
        <f t="shared" si="2"/>
        <v>0</v>
      </c>
      <c r="M3448" s="14">
        <v>4500.0</v>
      </c>
      <c r="N3448" s="14">
        <f t="shared" si="3"/>
        <v>4500</v>
      </c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  <c r="Z3448" s="9"/>
      <c r="AA3448" s="9"/>
      <c r="AB3448" s="9"/>
      <c r="AC3448" s="9"/>
    </row>
    <row r="3449" ht="15.75" customHeight="1">
      <c r="A3449" s="10">
        <v>3448.0</v>
      </c>
      <c r="B3449" s="10" t="s">
        <v>15</v>
      </c>
      <c r="C3449" s="10" t="str">
        <f>VLOOKUP($E3449,'Определяем вид'!$A$2:$B$16,2,0)</f>
        <v>Услуга</v>
      </c>
      <c r="D3449" s="10" t="s">
        <v>16</v>
      </c>
      <c r="E3449" s="10" t="s">
        <v>17</v>
      </c>
      <c r="F3449" s="11">
        <v>45777.0</v>
      </c>
      <c r="G3449" s="12">
        <f t="shared" si="1"/>
        <v>4</v>
      </c>
      <c r="H3449" s="10"/>
      <c r="I3449" s="10" t="str">
        <f>IFNA(VLOOKUP($H3449,'Промокоды'!$A$2:$B$115,2,0),"")</f>
        <v/>
      </c>
      <c r="J3449" s="10" t="str">
        <f>IFNA(VLOOKUP($I3449,'Промокоды'!$E$2:$F$8,2,0),"")</f>
        <v/>
      </c>
      <c r="K3449" s="10" t="str">
        <f>IFNA(VLOOKUP($H3449,'Промокоды'!$A$2:$C$115,3,0),"")</f>
        <v/>
      </c>
      <c r="L3449" s="13">
        <f t="shared" si="2"/>
        <v>0</v>
      </c>
      <c r="M3449" s="14">
        <v>4500.0</v>
      </c>
      <c r="N3449" s="14">
        <f t="shared" si="3"/>
        <v>4500</v>
      </c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  <c r="Z3449" s="9"/>
      <c r="AA3449" s="9"/>
      <c r="AB3449" s="9"/>
      <c r="AC3449" s="9"/>
    </row>
    <row r="3450" ht="15.75" customHeight="1">
      <c r="A3450" s="10">
        <v>3449.0</v>
      </c>
      <c r="B3450" s="10" t="s">
        <v>15</v>
      </c>
      <c r="C3450" s="10" t="str">
        <f>VLOOKUP($E3450,'Определяем вид'!$A$2:$B$16,2,0)</f>
        <v>Услуга</v>
      </c>
      <c r="D3450" s="10" t="s">
        <v>16</v>
      </c>
      <c r="E3450" s="10" t="s">
        <v>18</v>
      </c>
      <c r="F3450" s="11">
        <v>45777.0</v>
      </c>
      <c r="G3450" s="12">
        <f t="shared" si="1"/>
        <v>4</v>
      </c>
      <c r="H3450" s="10"/>
      <c r="I3450" s="10" t="str">
        <f>IFNA(VLOOKUP($H3450,'Промокоды'!$A$2:$B$115,2,0),"")</f>
        <v/>
      </c>
      <c r="J3450" s="10" t="str">
        <f>IFNA(VLOOKUP($I3450,'Промокоды'!$E$2:$F$8,2,0),"")</f>
        <v/>
      </c>
      <c r="K3450" s="10" t="str">
        <f>IFNA(VLOOKUP($H3450,'Промокоды'!$A$2:$C$115,3,0),"")</f>
        <v/>
      </c>
      <c r="L3450" s="13">
        <f t="shared" si="2"/>
        <v>0</v>
      </c>
      <c r="M3450" s="14">
        <v>3500.0</v>
      </c>
      <c r="N3450" s="14">
        <f t="shared" si="3"/>
        <v>3500</v>
      </c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  <c r="Z3450" s="9"/>
      <c r="AA3450" s="9"/>
      <c r="AB3450" s="9"/>
      <c r="AC3450" s="9"/>
    </row>
    <row r="3451" ht="15.75" customHeight="1">
      <c r="A3451" s="10">
        <v>3450.0</v>
      </c>
      <c r="B3451" s="10" t="s">
        <v>15</v>
      </c>
      <c r="C3451" s="10" t="str">
        <f>VLOOKUP($E3451,'Определяем вид'!$A$2:$B$16,2,0)</f>
        <v>Услуга</v>
      </c>
      <c r="D3451" s="10" t="s">
        <v>16</v>
      </c>
      <c r="E3451" s="10" t="s">
        <v>18</v>
      </c>
      <c r="F3451" s="11">
        <v>45778.0</v>
      </c>
      <c r="G3451" s="12">
        <f t="shared" si="1"/>
        <v>5</v>
      </c>
      <c r="H3451" s="10"/>
      <c r="I3451" s="10" t="str">
        <f>IFNA(VLOOKUP($H3451,'Промокоды'!$A$2:$B$115,2,0),"")</f>
        <v/>
      </c>
      <c r="J3451" s="10" t="str">
        <f>IFNA(VLOOKUP($I3451,'Промокоды'!$E$2:$F$8,2,0),"")</f>
        <v/>
      </c>
      <c r="K3451" s="10" t="str">
        <f>IFNA(VLOOKUP($H3451,'Промокоды'!$A$2:$C$115,3,0),"")</f>
        <v/>
      </c>
      <c r="L3451" s="13">
        <f t="shared" si="2"/>
        <v>0</v>
      </c>
      <c r="M3451" s="14">
        <v>3500.0</v>
      </c>
      <c r="N3451" s="14">
        <f t="shared" si="3"/>
        <v>3500</v>
      </c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  <c r="Z3451" s="9"/>
      <c r="AA3451" s="9"/>
      <c r="AB3451" s="9"/>
      <c r="AC3451" s="9"/>
    </row>
    <row r="3452" ht="15.75" customHeight="1">
      <c r="A3452" s="10">
        <v>3451.0</v>
      </c>
      <c r="B3452" s="10" t="s">
        <v>25</v>
      </c>
      <c r="C3452" s="10" t="str">
        <f>VLOOKUP($E3452,'Определяем вид'!$A$2:$B$16,2,0)</f>
        <v>Товар</v>
      </c>
      <c r="D3452" s="10" t="s">
        <v>19</v>
      </c>
      <c r="E3452" s="10" t="s">
        <v>35</v>
      </c>
      <c r="F3452" s="11">
        <v>45778.0</v>
      </c>
      <c r="G3452" s="12">
        <f t="shared" si="1"/>
        <v>5</v>
      </c>
      <c r="H3452" s="10"/>
      <c r="I3452" s="10" t="str">
        <f>IFNA(VLOOKUP($H3452,'Промокоды'!$A$2:$B$115,2,0),"")</f>
        <v/>
      </c>
      <c r="J3452" s="10" t="str">
        <f>IFNA(VLOOKUP($I3452,'Промокоды'!$E$2:$F$8,2,0),"")</f>
        <v/>
      </c>
      <c r="K3452" s="10" t="str">
        <f>IFNA(VLOOKUP($H3452,'Промокоды'!$A$2:$C$115,3,0),"")</f>
        <v/>
      </c>
      <c r="L3452" s="13">
        <f t="shared" si="2"/>
        <v>0</v>
      </c>
      <c r="M3452" s="14">
        <v>500.0</v>
      </c>
      <c r="N3452" s="14">
        <f t="shared" si="3"/>
        <v>500</v>
      </c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  <c r="Z3452" s="9"/>
      <c r="AA3452" s="9"/>
      <c r="AB3452" s="9"/>
      <c r="AC3452" s="9"/>
    </row>
    <row r="3453" ht="15.75" customHeight="1">
      <c r="A3453" s="10">
        <v>3452.0</v>
      </c>
      <c r="B3453" s="10" t="s">
        <v>15</v>
      </c>
      <c r="C3453" s="10" t="str">
        <f>VLOOKUP($E3453,'Определяем вид'!$A$2:$B$16,2,0)</f>
        <v>Услуга</v>
      </c>
      <c r="D3453" s="10" t="s">
        <v>16</v>
      </c>
      <c r="E3453" s="10" t="s">
        <v>18</v>
      </c>
      <c r="F3453" s="11">
        <v>45778.0</v>
      </c>
      <c r="G3453" s="12">
        <f t="shared" si="1"/>
        <v>5</v>
      </c>
      <c r="H3453" s="10"/>
      <c r="I3453" s="10" t="str">
        <f>IFNA(VLOOKUP($H3453,'Промокоды'!$A$2:$B$115,2,0),"")</f>
        <v/>
      </c>
      <c r="J3453" s="10" t="str">
        <f>IFNA(VLOOKUP($I3453,'Промокоды'!$E$2:$F$8,2,0),"")</f>
        <v/>
      </c>
      <c r="K3453" s="10" t="str">
        <f>IFNA(VLOOKUP($H3453,'Промокоды'!$A$2:$C$115,3,0),"")</f>
        <v/>
      </c>
      <c r="L3453" s="13">
        <f t="shared" si="2"/>
        <v>0</v>
      </c>
      <c r="M3453" s="14">
        <v>3500.0</v>
      </c>
      <c r="N3453" s="14">
        <f t="shared" si="3"/>
        <v>3500</v>
      </c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  <c r="Z3453" s="9"/>
      <c r="AA3453" s="9"/>
      <c r="AB3453" s="9"/>
      <c r="AC3453" s="9"/>
    </row>
    <row r="3454" ht="15.75" customHeight="1">
      <c r="A3454" s="10">
        <v>3453.0</v>
      </c>
      <c r="B3454" s="10" t="s">
        <v>15</v>
      </c>
      <c r="C3454" s="10" t="str">
        <f>VLOOKUP($E3454,'Определяем вид'!$A$2:$B$16,2,0)</f>
        <v>Услуга</v>
      </c>
      <c r="D3454" s="10" t="s">
        <v>16</v>
      </c>
      <c r="E3454" s="10" t="s">
        <v>21</v>
      </c>
      <c r="F3454" s="11">
        <v>45778.0</v>
      </c>
      <c r="G3454" s="12">
        <f t="shared" si="1"/>
        <v>5</v>
      </c>
      <c r="H3454" s="10"/>
      <c r="I3454" s="10" t="str">
        <f>IFNA(VLOOKUP($H3454,'Промокоды'!$A$2:$B$115,2,0),"")</f>
        <v/>
      </c>
      <c r="J3454" s="10" t="str">
        <f>IFNA(VLOOKUP($I3454,'Промокоды'!$E$2:$F$8,2,0),"")</f>
        <v/>
      </c>
      <c r="K3454" s="10" t="str">
        <f>IFNA(VLOOKUP($H3454,'Промокоды'!$A$2:$C$115,3,0),"")</f>
        <v/>
      </c>
      <c r="L3454" s="13">
        <f t="shared" si="2"/>
        <v>0</v>
      </c>
      <c r="M3454" s="14">
        <v>5500.0</v>
      </c>
      <c r="N3454" s="14">
        <f t="shared" si="3"/>
        <v>5500</v>
      </c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  <c r="Z3454" s="9"/>
      <c r="AA3454" s="9"/>
      <c r="AB3454" s="9"/>
      <c r="AC3454" s="9"/>
    </row>
    <row r="3455" ht="15.75" customHeight="1">
      <c r="A3455" s="10">
        <v>3454.0</v>
      </c>
      <c r="B3455" s="10" t="s">
        <v>15</v>
      </c>
      <c r="C3455" s="10" t="str">
        <f>VLOOKUP($E3455,'Определяем вид'!$A$2:$B$16,2,0)</f>
        <v>Услуга</v>
      </c>
      <c r="D3455" s="10" t="s">
        <v>16</v>
      </c>
      <c r="E3455" s="10" t="s">
        <v>21</v>
      </c>
      <c r="F3455" s="11">
        <v>45778.0</v>
      </c>
      <c r="G3455" s="12">
        <f t="shared" si="1"/>
        <v>5</v>
      </c>
      <c r="H3455" s="10"/>
      <c r="I3455" s="10" t="str">
        <f>IFNA(VLOOKUP($H3455,'Промокоды'!$A$2:$B$115,2,0),"")</f>
        <v/>
      </c>
      <c r="J3455" s="10" t="str">
        <f>IFNA(VLOOKUP($I3455,'Промокоды'!$E$2:$F$8,2,0),"")</f>
        <v/>
      </c>
      <c r="K3455" s="10" t="str">
        <f>IFNA(VLOOKUP($H3455,'Промокоды'!$A$2:$C$115,3,0),"")</f>
        <v/>
      </c>
      <c r="L3455" s="13">
        <f t="shared" si="2"/>
        <v>0</v>
      </c>
      <c r="M3455" s="14">
        <v>5500.0</v>
      </c>
      <c r="N3455" s="14">
        <f t="shared" si="3"/>
        <v>5500</v>
      </c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  <c r="Z3455" s="9"/>
      <c r="AA3455" s="9"/>
      <c r="AB3455" s="9"/>
      <c r="AC3455" s="9"/>
    </row>
    <row r="3456" ht="15.75" customHeight="1">
      <c r="A3456" s="10">
        <v>3455.0</v>
      </c>
      <c r="B3456" s="10" t="s">
        <v>25</v>
      </c>
      <c r="C3456" s="10" t="str">
        <f>VLOOKUP($E3456,'Определяем вид'!$A$2:$B$16,2,0)</f>
        <v>Товар</v>
      </c>
      <c r="D3456" s="10" t="s">
        <v>19</v>
      </c>
      <c r="E3456" s="10" t="s">
        <v>35</v>
      </c>
      <c r="F3456" s="11">
        <v>45778.0</v>
      </c>
      <c r="G3456" s="12">
        <f t="shared" si="1"/>
        <v>5</v>
      </c>
      <c r="H3456" s="10"/>
      <c r="I3456" s="10" t="str">
        <f>IFNA(VLOOKUP($H3456,'Промокоды'!$A$2:$B$115,2,0),"")</f>
        <v/>
      </c>
      <c r="J3456" s="10" t="str">
        <f>IFNA(VLOOKUP($I3456,'Промокоды'!$E$2:$F$8,2,0),"")</f>
        <v/>
      </c>
      <c r="K3456" s="10" t="str">
        <f>IFNA(VLOOKUP($H3456,'Промокоды'!$A$2:$C$115,3,0),"")</f>
        <v/>
      </c>
      <c r="L3456" s="13">
        <f t="shared" si="2"/>
        <v>0</v>
      </c>
      <c r="M3456" s="14">
        <v>500.0</v>
      </c>
      <c r="N3456" s="14">
        <f t="shared" si="3"/>
        <v>500</v>
      </c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  <c r="Z3456" s="9"/>
      <c r="AA3456" s="9"/>
      <c r="AB3456" s="9"/>
      <c r="AC3456" s="9"/>
    </row>
    <row r="3457" ht="15.75" customHeight="1">
      <c r="A3457" s="10">
        <v>3456.0</v>
      </c>
      <c r="B3457" s="10" t="s">
        <v>15</v>
      </c>
      <c r="C3457" s="10" t="str">
        <f>VLOOKUP($E3457,'Определяем вид'!$A$2:$B$16,2,0)</f>
        <v>Услуга</v>
      </c>
      <c r="D3457" s="10" t="s">
        <v>19</v>
      </c>
      <c r="E3457" s="10" t="s">
        <v>18</v>
      </c>
      <c r="F3457" s="11">
        <v>45778.0</v>
      </c>
      <c r="G3457" s="12">
        <f t="shared" si="1"/>
        <v>5</v>
      </c>
      <c r="H3457" s="10"/>
      <c r="I3457" s="10" t="str">
        <f>IFNA(VLOOKUP($H3457,'Промокоды'!$A$2:$B$115,2,0),"")</f>
        <v/>
      </c>
      <c r="J3457" s="10" t="str">
        <f>IFNA(VLOOKUP($I3457,'Промокоды'!$E$2:$F$8,2,0),"")</f>
        <v/>
      </c>
      <c r="K3457" s="10" t="str">
        <f>IFNA(VLOOKUP($H3457,'Промокоды'!$A$2:$C$115,3,0),"")</f>
        <v/>
      </c>
      <c r="L3457" s="13">
        <f t="shared" si="2"/>
        <v>0</v>
      </c>
      <c r="M3457" s="14">
        <v>3500.0</v>
      </c>
      <c r="N3457" s="14">
        <f t="shared" si="3"/>
        <v>3500</v>
      </c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  <c r="Z3457" s="9"/>
      <c r="AA3457" s="9"/>
      <c r="AB3457" s="9"/>
      <c r="AC3457" s="9"/>
    </row>
    <row r="3458" ht="15.75" customHeight="1">
      <c r="A3458" s="10">
        <v>3457.0</v>
      </c>
      <c r="B3458" s="10" t="s">
        <v>15</v>
      </c>
      <c r="C3458" s="10" t="str">
        <f>VLOOKUP($E3458,'Определяем вид'!$A$2:$B$16,2,0)</f>
        <v>Услуга</v>
      </c>
      <c r="D3458" s="10" t="s">
        <v>16</v>
      </c>
      <c r="E3458" s="10" t="s">
        <v>18</v>
      </c>
      <c r="F3458" s="11">
        <v>45778.0</v>
      </c>
      <c r="G3458" s="12">
        <f t="shared" si="1"/>
        <v>5</v>
      </c>
      <c r="H3458" s="10"/>
      <c r="I3458" s="10" t="str">
        <f>IFNA(VLOOKUP($H3458,'Промокоды'!$A$2:$B$115,2,0),"")</f>
        <v/>
      </c>
      <c r="J3458" s="10" t="str">
        <f>IFNA(VLOOKUP($I3458,'Промокоды'!$E$2:$F$8,2,0),"")</f>
        <v/>
      </c>
      <c r="K3458" s="10" t="str">
        <f>IFNA(VLOOKUP($H3458,'Промокоды'!$A$2:$C$115,3,0),"")</f>
        <v/>
      </c>
      <c r="L3458" s="13">
        <f t="shared" si="2"/>
        <v>0</v>
      </c>
      <c r="M3458" s="14">
        <v>3500.0</v>
      </c>
      <c r="N3458" s="14">
        <f t="shared" si="3"/>
        <v>3500</v>
      </c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  <c r="Z3458" s="9"/>
      <c r="AA3458" s="9"/>
      <c r="AB3458" s="9"/>
      <c r="AC3458" s="9"/>
    </row>
    <row r="3459" ht="15.75" customHeight="1">
      <c r="A3459" s="10">
        <v>3458.0</v>
      </c>
      <c r="B3459" s="10" t="s">
        <v>15</v>
      </c>
      <c r="C3459" s="10" t="str">
        <f>VLOOKUP($E3459,'Определяем вид'!$A$2:$B$16,2,0)</f>
        <v>Услуга</v>
      </c>
      <c r="D3459" s="10" t="s">
        <v>19</v>
      </c>
      <c r="E3459" s="10" t="s">
        <v>17</v>
      </c>
      <c r="F3459" s="11">
        <v>45778.0</v>
      </c>
      <c r="G3459" s="12">
        <f t="shared" si="1"/>
        <v>5</v>
      </c>
      <c r="H3459" s="10"/>
      <c r="I3459" s="10" t="str">
        <f>IFNA(VLOOKUP($H3459,'Промокоды'!$A$2:$B$115,2,0),"")</f>
        <v/>
      </c>
      <c r="J3459" s="10" t="str">
        <f>IFNA(VLOOKUP($I3459,'Промокоды'!$E$2:$F$8,2,0),"")</f>
        <v/>
      </c>
      <c r="K3459" s="10" t="str">
        <f>IFNA(VLOOKUP($H3459,'Промокоды'!$A$2:$C$115,3,0),"")</f>
        <v/>
      </c>
      <c r="L3459" s="13">
        <f t="shared" si="2"/>
        <v>0</v>
      </c>
      <c r="M3459" s="14">
        <v>4500.0</v>
      </c>
      <c r="N3459" s="14">
        <f t="shared" si="3"/>
        <v>4500</v>
      </c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  <c r="Z3459" s="9"/>
      <c r="AA3459" s="9"/>
      <c r="AB3459" s="9"/>
      <c r="AC3459" s="9"/>
    </row>
    <row r="3460" ht="15.75" customHeight="1">
      <c r="A3460" s="10">
        <v>3459.0</v>
      </c>
      <c r="B3460" s="10" t="s">
        <v>15</v>
      </c>
      <c r="C3460" s="10" t="str">
        <f>VLOOKUP($E3460,'Определяем вид'!$A$2:$B$16,2,0)</f>
        <v>Услуга</v>
      </c>
      <c r="D3460" s="10" t="s">
        <v>16</v>
      </c>
      <c r="E3460" s="10" t="s">
        <v>21</v>
      </c>
      <c r="F3460" s="11">
        <v>45778.0</v>
      </c>
      <c r="G3460" s="12">
        <f t="shared" si="1"/>
        <v>5</v>
      </c>
      <c r="H3460" s="10"/>
      <c r="I3460" s="10" t="str">
        <f>IFNA(VLOOKUP($H3460,'Промокоды'!$A$2:$B$115,2,0),"")</f>
        <v/>
      </c>
      <c r="J3460" s="10" t="str">
        <f>IFNA(VLOOKUP($I3460,'Промокоды'!$E$2:$F$8,2,0),"")</f>
        <v/>
      </c>
      <c r="K3460" s="10" t="str">
        <f>IFNA(VLOOKUP($H3460,'Промокоды'!$A$2:$C$115,3,0),"")</f>
        <v/>
      </c>
      <c r="L3460" s="13">
        <f t="shared" si="2"/>
        <v>0</v>
      </c>
      <c r="M3460" s="14">
        <v>5500.0</v>
      </c>
      <c r="N3460" s="14">
        <f t="shared" si="3"/>
        <v>5500</v>
      </c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  <c r="Z3460" s="9"/>
      <c r="AA3460" s="9"/>
      <c r="AB3460" s="9"/>
      <c r="AC3460" s="9"/>
    </row>
    <row r="3461" ht="15.75" customHeight="1">
      <c r="A3461" s="10">
        <v>3460.0</v>
      </c>
      <c r="B3461" s="10" t="s">
        <v>15</v>
      </c>
      <c r="C3461" s="10" t="str">
        <f>VLOOKUP($E3461,'Определяем вид'!$A$2:$B$16,2,0)</f>
        <v>Услуга</v>
      </c>
      <c r="D3461" s="10" t="s">
        <v>16</v>
      </c>
      <c r="E3461" s="10" t="s">
        <v>21</v>
      </c>
      <c r="F3461" s="11">
        <v>45778.0</v>
      </c>
      <c r="G3461" s="12">
        <f t="shared" si="1"/>
        <v>5</v>
      </c>
      <c r="H3461" s="10"/>
      <c r="I3461" s="10" t="str">
        <f>IFNA(VLOOKUP($H3461,'Промокоды'!$A$2:$B$115,2,0),"")</f>
        <v/>
      </c>
      <c r="J3461" s="10" t="str">
        <f>IFNA(VLOOKUP($I3461,'Промокоды'!$E$2:$F$8,2,0),"")</f>
        <v/>
      </c>
      <c r="K3461" s="10" t="str">
        <f>IFNA(VLOOKUP($H3461,'Промокоды'!$A$2:$C$115,3,0),"")</f>
        <v/>
      </c>
      <c r="L3461" s="13">
        <f t="shared" si="2"/>
        <v>0</v>
      </c>
      <c r="M3461" s="14">
        <v>5500.0</v>
      </c>
      <c r="N3461" s="14">
        <f t="shared" si="3"/>
        <v>5500</v>
      </c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  <c r="Z3461" s="9"/>
      <c r="AA3461" s="9"/>
      <c r="AB3461" s="9"/>
      <c r="AC3461" s="9"/>
    </row>
    <row r="3462" ht="15.75" customHeight="1">
      <c r="A3462" s="10">
        <v>3461.0</v>
      </c>
      <c r="B3462" s="10" t="s">
        <v>25</v>
      </c>
      <c r="C3462" s="10" t="str">
        <f>VLOOKUP($E3462,'Определяем вид'!$A$2:$B$16,2,0)</f>
        <v>Товар</v>
      </c>
      <c r="D3462" s="10" t="s">
        <v>16</v>
      </c>
      <c r="E3462" s="10" t="s">
        <v>35</v>
      </c>
      <c r="F3462" s="11">
        <v>45778.0</v>
      </c>
      <c r="G3462" s="12">
        <f t="shared" si="1"/>
        <v>5</v>
      </c>
      <c r="H3462" s="10"/>
      <c r="I3462" s="10" t="str">
        <f>IFNA(VLOOKUP($H3462,'Промокоды'!$A$2:$B$115,2,0),"")</f>
        <v/>
      </c>
      <c r="J3462" s="10" t="str">
        <f>IFNA(VLOOKUP($I3462,'Промокоды'!$E$2:$F$8,2,0),"")</f>
        <v/>
      </c>
      <c r="K3462" s="10" t="str">
        <f>IFNA(VLOOKUP($H3462,'Промокоды'!$A$2:$C$115,3,0),"")</f>
        <v/>
      </c>
      <c r="L3462" s="13">
        <f t="shared" si="2"/>
        <v>0</v>
      </c>
      <c r="M3462" s="14">
        <v>500.0</v>
      </c>
      <c r="N3462" s="14">
        <f t="shared" si="3"/>
        <v>500</v>
      </c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  <c r="Z3462" s="9"/>
      <c r="AA3462" s="9"/>
      <c r="AB3462" s="9"/>
      <c r="AC3462" s="9"/>
    </row>
    <row r="3463" ht="15.75" customHeight="1">
      <c r="A3463" s="10">
        <v>3462.0</v>
      </c>
      <c r="B3463" s="10" t="s">
        <v>15</v>
      </c>
      <c r="C3463" s="10" t="str">
        <f>VLOOKUP($E3463,'Определяем вид'!$A$2:$B$16,2,0)</f>
        <v>Услуга</v>
      </c>
      <c r="D3463" s="10" t="s">
        <v>19</v>
      </c>
      <c r="E3463" s="10" t="s">
        <v>17</v>
      </c>
      <c r="F3463" s="11">
        <v>45778.0</v>
      </c>
      <c r="G3463" s="12">
        <f t="shared" si="1"/>
        <v>5</v>
      </c>
      <c r="H3463" s="10"/>
      <c r="I3463" s="10" t="str">
        <f>IFNA(VLOOKUP($H3463,'Промокоды'!$A$2:$B$115,2,0),"")</f>
        <v/>
      </c>
      <c r="J3463" s="10" t="str">
        <f>IFNA(VLOOKUP($I3463,'Промокоды'!$E$2:$F$8,2,0),"")</f>
        <v/>
      </c>
      <c r="K3463" s="10" t="str">
        <f>IFNA(VLOOKUP($H3463,'Промокоды'!$A$2:$C$115,3,0),"")</f>
        <v/>
      </c>
      <c r="L3463" s="13">
        <f t="shared" si="2"/>
        <v>0</v>
      </c>
      <c r="M3463" s="14">
        <v>4500.0</v>
      </c>
      <c r="N3463" s="14">
        <f t="shared" si="3"/>
        <v>4500</v>
      </c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  <c r="Z3463" s="9"/>
      <c r="AA3463" s="9"/>
      <c r="AB3463" s="9"/>
      <c r="AC3463" s="9"/>
    </row>
    <row r="3464" ht="15.75" customHeight="1">
      <c r="A3464" s="10">
        <v>3463.0</v>
      </c>
      <c r="B3464" s="10" t="s">
        <v>15</v>
      </c>
      <c r="C3464" s="10" t="str">
        <f>VLOOKUP($E3464,'Определяем вид'!$A$2:$B$16,2,0)</f>
        <v>Услуга</v>
      </c>
      <c r="D3464" s="10" t="s">
        <v>16</v>
      </c>
      <c r="E3464" s="10" t="s">
        <v>17</v>
      </c>
      <c r="F3464" s="11">
        <v>45778.0</v>
      </c>
      <c r="G3464" s="12">
        <f t="shared" si="1"/>
        <v>5</v>
      </c>
      <c r="H3464" s="10"/>
      <c r="I3464" s="10" t="str">
        <f>IFNA(VLOOKUP($H3464,'Промокоды'!$A$2:$B$115,2,0),"")</f>
        <v/>
      </c>
      <c r="J3464" s="10" t="str">
        <f>IFNA(VLOOKUP($I3464,'Промокоды'!$E$2:$F$8,2,0),"")</f>
        <v/>
      </c>
      <c r="K3464" s="10" t="str">
        <f>IFNA(VLOOKUP($H3464,'Промокоды'!$A$2:$C$115,3,0),"")</f>
        <v/>
      </c>
      <c r="L3464" s="13">
        <f t="shared" si="2"/>
        <v>0</v>
      </c>
      <c r="M3464" s="14">
        <v>4500.0</v>
      </c>
      <c r="N3464" s="14">
        <f t="shared" si="3"/>
        <v>4500</v>
      </c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  <c r="Z3464" s="9"/>
      <c r="AA3464" s="9"/>
      <c r="AB3464" s="9"/>
      <c r="AC3464" s="9"/>
    </row>
    <row r="3465" ht="15.75" customHeight="1">
      <c r="A3465" s="10">
        <v>3464.0</v>
      </c>
      <c r="B3465" s="10" t="s">
        <v>15</v>
      </c>
      <c r="C3465" s="10" t="str">
        <f>VLOOKUP($E3465,'Определяем вид'!$A$2:$B$16,2,0)</f>
        <v>Услуга</v>
      </c>
      <c r="D3465" s="10" t="s">
        <v>16</v>
      </c>
      <c r="E3465" s="10" t="s">
        <v>18</v>
      </c>
      <c r="F3465" s="11">
        <v>45778.0</v>
      </c>
      <c r="G3465" s="12">
        <f t="shared" si="1"/>
        <v>5</v>
      </c>
      <c r="H3465" s="10"/>
      <c r="I3465" s="10" t="str">
        <f>IFNA(VLOOKUP($H3465,'Промокоды'!$A$2:$B$115,2,0),"")</f>
        <v/>
      </c>
      <c r="J3465" s="10" t="str">
        <f>IFNA(VLOOKUP($I3465,'Промокоды'!$E$2:$F$8,2,0),"")</f>
        <v/>
      </c>
      <c r="K3465" s="10" t="str">
        <f>IFNA(VLOOKUP($H3465,'Промокоды'!$A$2:$C$115,3,0),"")</f>
        <v/>
      </c>
      <c r="L3465" s="13">
        <f t="shared" si="2"/>
        <v>0</v>
      </c>
      <c r="M3465" s="14">
        <v>3500.0</v>
      </c>
      <c r="N3465" s="14">
        <f t="shared" si="3"/>
        <v>3500</v>
      </c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  <c r="Z3465" s="9"/>
      <c r="AA3465" s="9"/>
      <c r="AB3465" s="9"/>
      <c r="AC3465" s="9"/>
    </row>
    <row r="3466" ht="15.75" customHeight="1">
      <c r="A3466" s="10">
        <v>3465.0</v>
      </c>
      <c r="B3466" s="10" t="s">
        <v>25</v>
      </c>
      <c r="C3466" s="10" t="str">
        <f>VLOOKUP($E3466,'Определяем вид'!$A$2:$B$16,2,0)</f>
        <v>Товар</v>
      </c>
      <c r="D3466" s="10" t="s">
        <v>16</v>
      </c>
      <c r="E3466" s="10" t="s">
        <v>33</v>
      </c>
      <c r="F3466" s="11">
        <v>45778.0</v>
      </c>
      <c r="G3466" s="12">
        <f t="shared" si="1"/>
        <v>5</v>
      </c>
      <c r="H3466" s="10"/>
      <c r="I3466" s="10" t="str">
        <f>IFNA(VLOOKUP($H3466,'Промокоды'!$A$2:$B$115,2,0),"")</f>
        <v/>
      </c>
      <c r="J3466" s="10" t="str">
        <f>IFNA(VLOOKUP($I3466,'Промокоды'!$E$2:$F$8,2,0),"")</f>
        <v/>
      </c>
      <c r="K3466" s="10" t="str">
        <f>IFNA(VLOOKUP($H3466,'Промокоды'!$A$2:$C$115,3,0),"")</f>
        <v/>
      </c>
      <c r="L3466" s="13">
        <f t="shared" si="2"/>
        <v>0</v>
      </c>
      <c r="M3466" s="14">
        <v>1000.0</v>
      </c>
      <c r="N3466" s="14">
        <f t="shared" si="3"/>
        <v>1000</v>
      </c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  <c r="Z3466" s="9"/>
      <c r="AA3466" s="9"/>
      <c r="AB3466" s="9"/>
      <c r="AC3466" s="9"/>
    </row>
    <row r="3467" ht="15.75" customHeight="1">
      <c r="A3467" s="10">
        <v>3466.0</v>
      </c>
      <c r="B3467" s="10" t="s">
        <v>15</v>
      </c>
      <c r="C3467" s="10" t="str">
        <f>VLOOKUP($E3467,'Определяем вид'!$A$2:$B$16,2,0)</f>
        <v>Услуга</v>
      </c>
      <c r="D3467" s="10" t="s">
        <v>19</v>
      </c>
      <c r="E3467" s="10" t="s">
        <v>17</v>
      </c>
      <c r="F3467" s="11">
        <v>45778.0</v>
      </c>
      <c r="G3467" s="12">
        <f t="shared" si="1"/>
        <v>5</v>
      </c>
      <c r="H3467" s="10"/>
      <c r="I3467" s="10" t="str">
        <f>IFNA(VLOOKUP($H3467,'Промокоды'!$A$2:$B$115,2,0),"")</f>
        <v/>
      </c>
      <c r="J3467" s="10" t="str">
        <f>IFNA(VLOOKUP($I3467,'Промокоды'!$E$2:$F$8,2,0),"")</f>
        <v/>
      </c>
      <c r="K3467" s="10" t="str">
        <f>IFNA(VLOOKUP($H3467,'Промокоды'!$A$2:$C$115,3,0),"")</f>
        <v/>
      </c>
      <c r="L3467" s="13">
        <f t="shared" si="2"/>
        <v>0</v>
      </c>
      <c r="M3467" s="14">
        <v>4500.0</v>
      </c>
      <c r="N3467" s="14">
        <f t="shared" si="3"/>
        <v>4500</v>
      </c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  <c r="Z3467" s="9"/>
      <c r="AA3467" s="9"/>
      <c r="AB3467" s="9"/>
      <c r="AC3467" s="9"/>
    </row>
    <row r="3468" ht="15.75" customHeight="1">
      <c r="A3468" s="10">
        <v>3467.0</v>
      </c>
      <c r="B3468" s="10" t="s">
        <v>15</v>
      </c>
      <c r="C3468" s="10" t="str">
        <f>VLOOKUP($E3468,'Определяем вид'!$A$2:$B$16,2,0)</f>
        <v>Товар</v>
      </c>
      <c r="D3468" s="10" t="s">
        <v>16</v>
      </c>
      <c r="E3468" s="10" t="s">
        <v>20</v>
      </c>
      <c r="F3468" s="11">
        <v>45778.0</v>
      </c>
      <c r="G3468" s="12">
        <f t="shared" si="1"/>
        <v>5</v>
      </c>
      <c r="H3468" s="10"/>
      <c r="I3468" s="10" t="str">
        <f>IFNA(VLOOKUP($H3468,'Промокоды'!$A$2:$B$115,2,0),"")</f>
        <v/>
      </c>
      <c r="J3468" s="10" t="str">
        <f>IFNA(VLOOKUP($I3468,'Промокоды'!$E$2:$F$8,2,0),"")</f>
        <v/>
      </c>
      <c r="K3468" s="10" t="str">
        <f>IFNA(VLOOKUP($H3468,'Промокоды'!$A$2:$C$115,3,0),"")</f>
        <v/>
      </c>
      <c r="L3468" s="13">
        <f t="shared" si="2"/>
        <v>0</v>
      </c>
      <c r="M3468" s="14">
        <v>500.0</v>
      </c>
      <c r="N3468" s="14">
        <f t="shared" si="3"/>
        <v>500</v>
      </c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  <c r="Z3468" s="9"/>
      <c r="AA3468" s="9"/>
      <c r="AB3468" s="9"/>
      <c r="AC3468" s="9"/>
    </row>
    <row r="3469" ht="15.75" customHeight="1">
      <c r="A3469" s="10">
        <v>3468.0</v>
      </c>
      <c r="B3469" s="10" t="s">
        <v>25</v>
      </c>
      <c r="C3469" s="10" t="str">
        <f>VLOOKUP($E3469,'Определяем вид'!$A$2:$B$16,2,0)</f>
        <v>Товар</v>
      </c>
      <c r="D3469" s="10" t="s">
        <v>16</v>
      </c>
      <c r="E3469" s="10" t="s">
        <v>33</v>
      </c>
      <c r="F3469" s="11">
        <v>45778.0</v>
      </c>
      <c r="G3469" s="12">
        <f t="shared" si="1"/>
        <v>5</v>
      </c>
      <c r="H3469" s="10"/>
      <c r="I3469" s="10" t="str">
        <f>IFNA(VLOOKUP($H3469,'Промокоды'!$A$2:$B$115,2,0),"")</f>
        <v/>
      </c>
      <c r="J3469" s="10" t="str">
        <f>IFNA(VLOOKUP($I3469,'Промокоды'!$E$2:$F$8,2,0),"")</f>
        <v/>
      </c>
      <c r="K3469" s="10" t="str">
        <f>IFNA(VLOOKUP($H3469,'Промокоды'!$A$2:$C$115,3,0),"")</f>
        <v/>
      </c>
      <c r="L3469" s="13">
        <f t="shared" si="2"/>
        <v>0</v>
      </c>
      <c r="M3469" s="14">
        <v>1000.0</v>
      </c>
      <c r="N3469" s="14">
        <f t="shared" si="3"/>
        <v>1000</v>
      </c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  <c r="Z3469" s="9"/>
      <c r="AA3469" s="9"/>
      <c r="AB3469" s="9"/>
      <c r="AC3469" s="9"/>
    </row>
    <row r="3470" ht="15.75" customHeight="1">
      <c r="A3470" s="10">
        <v>3469.0</v>
      </c>
      <c r="B3470" s="10" t="s">
        <v>25</v>
      </c>
      <c r="C3470" s="10" t="str">
        <f>VLOOKUP($E3470,'Определяем вид'!$A$2:$B$16,2,0)</f>
        <v>Товар</v>
      </c>
      <c r="D3470" s="10" t="s">
        <v>16</v>
      </c>
      <c r="E3470" s="10" t="s">
        <v>33</v>
      </c>
      <c r="F3470" s="11">
        <v>45778.0</v>
      </c>
      <c r="G3470" s="12">
        <f t="shared" si="1"/>
        <v>5</v>
      </c>
      <c r="H3470" s="10"/>
      <c r="I3470" s="10" t="str">
        <f>IFNA(VLOOKUP($H3470,'Промокоды'!$A$2:$B$115,2,0),"")</f>
        <v/>
      </c>
      <c r="J3470" s="10" t="str">
        <f>IFNA(VLOOKUP($I3470,'Промокоды'!$E$2:$F$8,2,0),"")</f>
        <v/>
      </c>
      <c r="K3470" s="10" t="str">
        <f>IFNA(VLOOKUP($H3470,'Промокоды'!$A$2:$C$115,3,0),"")</f>
        <v/>
      </c>
      <c r="L3470" s="13">
        <f t="shared" si="2"/>
        <v>0</v>
      </c>
      <c r="M3470" s="14">
        <v>1000.0</v>
      </c>
      <c r="N3470" s="14">
        <f t="shared" si="3"/>
        <v>1000</v>
      </c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  <c r="Z3470" s="9"/>
      <c r="AA3470" s="9"/>
      <c r="AB3470" s="9"/>
      <c r="AC3470" s="9"/>
    </row>
    <row r="3471" ht="15.75" customHeight="1">
      <c r="A3471" s="10">
        <v>3470.0</v>
      </c>
      <c r="B3471" s="10" t="s">
        <v>15</v>
      </c>
      <c r="C3471" s="10" t="str">
        <f>VLOOKUP($E3471,'Определяем вид'!$A$2:$B$16,2,0)</f>
        <v>Услуга</v>
      </c>
      <c r="D3471" s="10" t="s">
        <v>19</v>
      </c>
      <c r="E3471" s="10" t="s">
        <v>18</v>
      </c>
      <c r="F3471" s="11">
        <v>45778.0</v>
      </c>
      <c r="G3471" s="12">
        <f t="shared" si="1"/>
        <v>5</v>
      </c>
      <c r="H3471" s="10"/>
      <c r="I3471" s="10" t="str">
        <f>IFNA(VLOOKUP($H3471,'Промокоды'!$A$2:$B$115,2,0),"")</f>
        <v/>
      </c>
      <c r="J3471" s="10" t="str">
        <f>IFNA(VLOOKUP($I3471,'Промокоды'!$E$2:$F$8,2,0),"")</f>
        <v/>
      </c>
      <c r="K3471" s="10" t="str">
        <f>IFNA(VLOOKUP($H3471,'Промокоды'!$A$2:$C$115,3,0),"")</f>
        <v/>
      </c>
      <c r="L3471" s="13">
        <f t="shared" si="2"/>
        <v>0</v>
      </c>
      <c r="M3471" s="14">
        <v>3500.0</v>
      </c>
      <c r="N3471" s="14">
        <f t="shared" si="3"/>
        <v>3500</v>
      </c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  <c r="Z3471" s="9"/>
      <c r="AA3471" s="9"/>
      <c r="AB3471" s="9"/>
      <c r="AC3471" s="9"/>
    </row>
    <row r="3472" ht="15.75" customHeight="1">
      <c r="A3472" s="10">
        <v>3471.0</v>
      </c>
      <c r="B3472" s="10" t="s">
        <v>15</v>
      </c>
      <c r="C3472" s="10" t="str">
        <f>VLOOKUP($E3472,'Определяем вид'!$A$2:$B$16,2,0)</f>
        <v>Услуга</v>
      </c>
      <c r="D3472" s="10" t="s">
        <v>19</v>
      </c>
      <c r="E3472" s="10" t="s">
        <v>21</v>
      </c>
      <c r="F3472" s="11">
        <v>45778.0</v>
      </c>
      <c r="G3472" s="12">
        <f t="shared" si="1"/>
        <v>5</v>
      </c>
      <c r="H3472" s="10"/>
      <c r="I3472" s="10" t="str">
        <f>IFNA(VLOOKUP($H3472,'Промокоды'!$A$2:$B$115,2,0),"")</f>
        <v/>
      </c>
      <c r="J3472" s="10" t="str">
        <f>IFNA(VLOOKUP($I3472,'Промокоды'!$E$2:$F$8,2,0),"")</f>
        <v/>
      </c>
      <c r="K3472" s="10" t="str">
        <f>IFNA(VLOOKUP($H3472,'Промокоды'!$A$2:$C$115,3,0),"")</f>
        <v/>
      </c>
      <c r="L3472" s="13">
        <f t="shared" si="2"/>
        <v>0</v>
      </c>
      <c r="M3472" s="14">
        <v>5500.0</v>
      </c>
      <c r="N3472" s="14">
        <f t="shared" si="3"/>
        <v>5500</v>
      </c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  <c r="Z3472" s="9"/>
      <c r="AA3472" s="9"/>
      <c r="AB3472" s="9"/>
      <c r="AC3472" s="9"/>
    </row>
    <row r="3473" ht="15.75" customHeight="1">
      <c r="A3473" s="10">
        <v>3472.0</v>
      </c>
      <c r="B3473" s="10" t="s">
        <v>15</v>
      </c>
      <c r="C3473" s="10" t="str">
        <f>VLOOKUP($E3473,'Определяем вид'!$A$2:$B$16,2,0)</f>
        <v>Услуга</v>
      </c>
      <c r="D3473" s="10" t="s">
        <v>19</v>
      </c>
      <c r="E3473" s="10" t="s">
        <v>21</v>
      </c>
      <c r="F3473" s="11">
        <v>45778.0</v>
      </c>
      <c r="G3473" s="12">
        <f t="shared" si="1"/>
        <v>5</v>
      </c>
      <c r="H3473" s="10"/>
      <c r="I3473" s="10" t="str">
        <f>IFNA(VLOOKUP($H3473,'Промокоды'!$A$2:$B$115,2,0),"")</f>
        <v/>
      </c>
      <c r="J3473" s="10" t="str">
        <f>IFNA(VLOOKUP($I3473,'Промокоды'!$E$2:$F$8,2,0),"")</f>
        <v/>
      </c>
      <c r="K3473" s="10" t="str">
        <f>IFNA(VLOOKUP($H3473,'Промокоды'!$A$2:$C$115,3,0),"")</f>
        <v/>
      </c>
      <c r="L3473" s="13">
        <f t="shared" si="2"/>
        <v>0</v>
      </c>
      <c r="M3473" s="14">
        <v>5500.0</v>
      </c>
      <c r="N3473" s="14">
        <f t="shared" si="3"/>
        <v>5500</v>
      </c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  <c r="Z3473" s="9"/>
      <c r="AA3473" s="9"/>
      <c r="AB3473" s="9"/>
      <c r="AC3473" s="9"/>
    </row>
    <row r="3474" ht="15.75" customHeight="1">
      <c r="A3474" s="10">
        <v>3473.0</v>
      </c>
      <c r="B3474" s="10" t="s">
        <v>15</v>
      </c>
      <c r="C3474" s="10" t="str">
        <f>VLOOKUP($E3474,'Определяем вид'!$A$2:$B$16,2,0)</f>
        <v>Услуга</v>
      </c>
      <c r="D3474" s="10" t="s">
        <v>16</v>
      </c>
      <c r="E3474" s="10" t="s">
        <v>17</v>
      </c>
      <c r="F3474" s="11">
        <v>45778.0</v>
      </c>
      <c r="G3474" s="12">
        <f t="shared" si="1"/>
        <v>5</v>
      </c>
      <c r="H3474" s="10"/>
      <c r="I3474" s="10" t="str">
        <f>IFNA(VLOOKUP($H3474,'Промокоды'!$A$2:$B$115,2,0),"")</f>
        <v/>
      </c>
      <c r="J3474" s="10" t="str">
        <f>IFNA(VLOOKUP($I3474,'Промокоды'!$E$2:$F$8,2,0),"")</f>
        <v/>
      </c>
      <c r="K3474" s="10" t="str">
        <f>IFNA(VLOOKUP($H3474,'Промокоды'!$A$2:$C$115,3,0),"")</f>
        <v/>
      </c>
      <c r="L3474" s="13">
        <f t="shared" si="2"/>
        <v>0</v>
      </c>
      <c r="M3474" s="14">
        <v>4500.0</v>
      </c>
      <c r="N3474" s="14">
        <f t="shared" si="3"/>
        <v>4500</v>
      </c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  <c r="Z3474" s="9"/>
      <c r="AA3474" s="9"/>
      <c r="AB3474" s="9"/>
      <c r="AC3474" s="9"/>
    </row>
    <row r="3475" ht="15.75" customHeight="1">
      <c r="A3475" s="10">
        <v>3474.0</v>
      </c>
      <c r="B3475" s="10" t="s">
        <v>15</v>
      </c>
      <c r="C3475" s="10" t="str">
        <f>VLOOKUP($E3475,'Определяем вид'!$A$2:$B$16,2,0)</f>
        <v>Услуга</v>
      </c>
      <c r="D3475" s="10" t="s">
        <v>16</v>
      </c>
      <c r="E3475" s="10" t="s">
        <v>21</v>
      </c>
      <c r="F3475" s="11">
        <v>45778.0</v>
      </c>
      <c r="G3475" s="12">
        <f t="shared" si="1"/>
        <v>5</v>
      </c>
      <c r="H3475" s="10"/>
      <c r="I3475" s="10" t="str">
        <f>IFNA(VLOOKUP($H3475,'Промокоды'!$A$2:$B$115,2,0),"")</f>
        <v/>
      </c>
      <c r="J3475" s="10" t="str">
        <f>IFNA(VLOOKUP($I3475,'Промокоды'!$E$2:$F$8,2,0),"")</f>
        <v/>
      </c>
      <c r="K3475" s="10" t="str">
        <f>IFNA(VLOOKUP($H3475,'Промокоды'!$A$2:$C$115,3,0),"")</f>
        <v/>
      </c>
      <c r="L3475" s="13">
        <f t="shared" si="2"/>
        <v>0</v>
      </c>
      <c r="M3475" s="14">
        <v>5500.0</v>
      </c>
      <c r="N3475" s="14">
        <f t="shared" si="3"/>
        <v>5500</v>
      </c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  <c r="Z3475" s="9"/>
      <c r="AA3475" s="9"/>
      <c r="AB3475" s="9"/>
      <c r="AC3475" s="9"/>
    </row>
    <row r="3476" ht="15.75" customHeight="1">
      <c r="A3476" s="10">
        <v>3475.0</v>
      </c>
      <c r="B3476" s="10" t="s">
        <v>15</v>
      </c>
      <c r="C3476" s="10" t="str">
        <f>VLOOKUP($E3476,'Определяем вид'!$A$2:$B$16,2,0)</f>
        <v>Услуга</v>
      </c>
      <c r="D3476" s="10" t="s">
        <v>16</v>
      </c>
      <c r="E3476" s="10" t="s">
        <v>21</v>
      </c>
      <c r="F3476" s="11">
        <v>45778.0</v>
      </c>
      <c r="G3476" s="12">
        <f t="shared" si="1"/>
        <v>5</v>
      </c>
      <c r="H3476" s="10"/>
      <c r="I3476" s="10" t="str">
        <f>IFNA(VLOOKUP($H3476,'Промокоды'!$A$2:$B$115,2,0),"")</f>
        <v/>
      </c>
      <c r="J3476" s="10" t="str">
        <f>IFNA(VLOOKUP($I3476,'Промокоды'!$E$2:$F$8,2,0),"")</f>
        <v/>
      </c>
      <c r="K3476" s="10" t="str">
        <f>IFNA(VLOOKUP($H3476,'Промокоды'!$A$2:$C$115,3,0),"")</f>
        <v/>
      </c>
      <c r="L3476" s="13">
        <f t="shared" si="2"/>
        <v>0</v>
      </c>
      <c r="M3476" s="14">
        <v>5500.0</v>
      </c>
      <c r="N3476" s="14">
        <f t="shared" si="3"/>
        <v>5500</v>
      </c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  <c r="Z3476" s="9"/>
      <c r="AA3476" s="9"/>
      <c r="AB3476" s="9"/>
      <c r="AC3476" s="9"/>
    </row>
    <row r="3477" ht="15.75" customHeight="1">
      <c r="A3477" s="10">
        <v>3476.0</v>
      </c>
      <c r="B3477" s="10" t="s">
        <v>15</v>
      </c>
      <c r="C3477" s="10" t="str">
        <f>VLOOKUP($E3477,'Определяем вид'!$A$2:$B$16,2,0)</f>
        <v>Услуга</v>
      </c>
      <c r="D3477" s="10" t="s">
        <v>16</v>
      </c>
      <c r="E3477" s="10" t="s">
        <v>18</v>
      </c>
      <c r="F3477" s="11">
        <v>45779.0</v>
      </c>
      <c r="G3477" s="12">
        <f t="shared" si="1"/>
        <v>5</v>
      </c>
      <c r="H3477" s="10"/>
      <c r="I3477" s="10" t="str">
        <f>IFNA(VLOOKUP($H3477,'Промокоды'!$A$2:$B$115,2,0),"")</f>
        <v/>
      </c>
      <c r="J3477" s="10" t="str">
        <f>IFNA(VLOOKUP($I3477,'Промокоды'!$E$2:$F$8,2,0),"")</f>
        <v/>
      </c>
      <c r="K3477" s="10" t="str">
        <f>IFNA(VLOOKUP($H3477,'Промокоды'!$A$2:$C$115,3,0),"")</f>
        <v/>
      </c>
      <c r="L3477" s="13">
        <f t="shared" si="2"/>
        <v>0</v>
      </c>
      <c r="M3477" s="14">
        <v>3500.0</v>
      </c>
      <c r="N3477" s="14">
        <f t="shared" si="3"/>
        <v>3500</v>
      </c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  <c r="Z3477" s="9"/>
      <c r="AA3477" s="9"/>
      <c r="AB3477" s="9"/>
      <c r="AC3477" s="9"/>
    </row>
    <row r="3478" ht="15.75" customHeight="1">
      <c r="A3478" s="10">
        <v>3477.0</v>
      </c>
      <c r="B3478" s="10" t="s">
        <v>15</v>
      </c>
      <c r="C3478" s="10" t="str">
        <f>VLOOKUP($E3478,'Определяем вид'!$A$2:$B$16,2,0)</f>
        <v>Товар</v>
      </c>
      <c r="D3478" s="10" t="s">
        <v>16</v>
      </c>
      <c r="E3478" s="10" t="s">
        <v>28</v>
      </c>
      <c r="F3478" s="11">
        <v>45779.0</v>
      </c>
      <c r="G3478" s="12">
        <f t="shared" si="1"/>
        <v>5</v>
      </c>
      <c r="H3478" s="10"/>
      <c r="I3478" s="10" t="str">
        <f>IFNA(VLOOKUP($H3478,'Промокоды'!$A$2:$B$115,2,0),"")</f>
        <v/>
      </c>
      <c r="J3478" s="10" t="str">
        <f>IFNA(VLOOKUP($I3478,'Промокоды'!$E$2:$F$8,2,0),"")</f>
        <v/>
      </c>
      <c r="K3478" s="10" t="str">
        <f>IFNA(VLOOKUP($H3478,'Промокоды'!$A$2:$C$115,3,0),"")</f>
        <v/>
      </c>
      <c r="L3478" s="13">
        <f t="shared" si="2"/>
        <v>0</v>
      </c>
      <c r="M3478" s="14">
        <v>300.0</v>
      </c>
      <c r="N3478" s="14">
        <f t="shared" si="3"/>
        <v>300</v>
      </c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  <c r="Z3478" s="9"/>
      <c r="AA3478" s="9"/>
      <c r="AB3478" s="9"/>
      <c r="AC3478" s="9"/>
    </row>
    <row r="3479" ht="15.75" customHeight="1">
      <c r="A3479" s="10">
        <v>3478.0</v>
      </c>
      <c r="B3479" s="10" t="s">
        <v>15</v>
      </c>
      <c r="C3479" s="10" t="str">
        <f>VLOOKUP($E3479,'Определяем вид'!$A$2:$B$16,2,0)</f>
        <v>Товар</v>
      </c>
      <c r="D3479" s="10" t="s">
        <v>16</v>
      </c>
      <c r="E3479" s="10" t="s">
        <v>23</v>
      </c>
      <c r="F3479" s="11">
        <v>45779.0</v>
      </c>
      <c r="G3479" s="12">
        <f t="shared" si="1"/>
        <v>5</v>
      </c>
      <c r="H3479" s="10"/>
      <c r="I3479" s="10" t="str">
        <f>IFNA(VLOOKUP($H3479,'Промокоды'!$A$2:$B$115,2,0),"")</f>
        <v/>
      </c>
      <c r="J3479" s="10" t="str">
        <f>IFNA(VLOOKUP($I3479,'Промокоды'!$E$2:$F$8,2,0),"")</f>
        <v/>
      </c>
      <c r="K3479" s="10" t="str">
        <f>IFNA(VLOOKUP($H3479,'Промокоды'!$A$2:$C$115,3,0),"")</f>
        <v/>
      </c>
      <c r="L3479" s="13">
        <f t="shared" si="2"/>
        <v>0</v>
      </c>
      <c r="M3479" s="14">
        <v>1000.0</v>
      </c>
      <c r="N3479" s="14">
        <f t="shared" si="3"/>
        <v>1000</v>
      </c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  <c r="Z3479" s="9"/>
      <c r="AA3479" s="9"/>
      <c r="AB3479" s="9"/>
      <c r="AC3479" s="9"/>
    </row>
    <row r="3480" ht="15.75" customHeight="1">
      <c r="A3480" s="10">
        <v>3479.0</v>
      </c>
      <c r="B3480" s="10" t="s">
        <v>15</v>
      </c>
      <c r="C3480" s="10" t="str">
        <f>VLOOKUP($E3480,'Определяем вид'!$A$2:$B$16,2,0)</f>
        <v>Товар</v>
      </c>
      <c r="D3480" s="10" t="s">
        <v>16</v>
      </c>
      <c r="E3480" s="10" t="s">
        <v>23</v>
      </c>
      <c r="F3480" s="11">
        <v>45779.0</v>
      </c>
      <c r="G3480" s="12">
        <f t="shared" si="1"/>
        <v>5</v>
      </c>
      <c r="H3480" s="10"/>
      <c r="I3480" s="10" t="str">
        <f>IFNA(VLOOKUP($H3480,'Промокоды'!$A$2:$B$115,2,0),"")</f>
        <v/>
      </c>
      <c r="J3480" s="10" t="str">
        <f>IFNA(VLOOKUP($I3480,'Промокоды'!$E$2:$F$8,2,0),"")</f>
        <v/>
      </c>
      <c r="K3480" s="10" t="str">
        <f>IFNA(VLOOKUP($H3480,'Промокоды'!$A$2:$C$115,3,0),"")</f>
        <v/>
      </c>
      <c r="L3480" s="13">
        <f t="shared" si="2"/>
        <v>0</v>
      </c>
      <c r="M3480" s="14">
        <v>1000.0</v>
      </c>
      <c r="N3480" s="14">
        <f t="shared" si="3"/>
        <v>1000</v>
      </c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  <c r="Z3480" s="9"/>
      <c r="AA3480" s="9"/>
      <c r="AB3480" s="9"/>
      <c r="AC3480" s="9"/>
    </row>
    <row r="3481" ht="15.75" customHeight="1">
      <c r="A3481" s="10">
        <v>3480.0</v>
      </c>
      <c r="B3481" s="10" t="s">
        <v>15</v>
      </c>
      <c r="C3481" s="10" t="str">
        <f>VLOOKUP($E3481,'Определяем вид'!$A$2:$B$16,2,0)</f>
        <v>Услуга</v>
      </c>
      <c r="D3481" s="10" t="s">
        <v>19</v>
      </c>
      <c r="E3481" s="10" t="s">
        <v>17</v>
      </c>
      <c r="F3481" s="11">
        <v>45779.0</v>
      </c>
      <c r="G3481" s="12">
        <f t="shared" si="1"/>
        <v>5</v>
      </c>
      <c r="H3481" s="10"/>
      <c r="I3481" s="10" t="str">
        <f>IFNA(VLOOKUP($H3481,'Промокоды'!$A$2:$B$115,2,0),"")</f>
        <v/>
      </c>
      <c r="J3481" s="10" t="str">
        <f>IFNA(VLOOKUP($I3481,'Промокоды'!$E$2:$F$8,2,0),"")</f>
        <v/>
      </c>
      <c r="K3481" s="10" t="str">
        <f>IFNA(VLOOKUP($H3481,'Промокоды'!$A$2:$C$115,3,0),"")</f>
        <v/>
      </c>
      <c r="L3481" s="13">
        <f t="shared" si="2"/>
        <v>0</v>
      </c>
      <c r="M3481" s="14">
        <v>4500.0</v>
      </c>
      <c r="N3481" s="14">
        <f t="shared" si="3"/>
        <v>4500</v>
      </c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  <c r="Z3481" s="9"/>
      <c r="AA3481" s="9"/>
      <c r="AB3481" s="9"/>
      <c r="AC3481" s="9"/>
    </row>
    <row r="3482" ht="15.75" customHeight="1">
      <c r="A3482" s="10">
        <v>3481.0</v>
      </c>
      <c r="B3482" s="10" t="s">
        <v>15</v>
      </c>
      <c r="C3482" s="10" t="str">
        <f>VLOOKUP($E3482,'Определяем вид'!$A$2:$B$16,2,0)</f>
        <v>Услуга</v>
      </c>
      <c r="D3482" s="10" t="s">
        <v>16</v>
      </c>
      <c r="E3482" s="10" t="s">
        <v>17</v>
      </c>
      <c r="F3482" s="11">
        <v>45779.0</v>
      </c>
      <c r="G3482" s="12">
        <f t="shared" si="1"/>
        <v>5</v>
      </c>
      <c r="H3482" s="10"/>
      <c r="I3482" s="10" t="str">
        <f>IFNA(VLOOKUP($H3482,'Промокоды'!$A$2:$B$115,2,0),"")</f>
        <v/>
      </c>
      <c r="J3482" s="10" t="str">
        <f>IFNA(VLOOKUP($I3482,'Промокоды'!$E$2:$F$8,2,0),"")</f>
        <v/>
      </c>
      <c r="K3482" s="10" t="str">
        <f>IFNA(VLOOKUP($H3482,'Промокоды'!$A$2:$C$115,3,0),"")</f>
        <v/>
      </c>
      <c r="L3482" s="13">
        <f t="shared" si="2"/>
        <v>0</v>
      </c>
      <c r="M3482" s="14">
        <v>4500.0</v>
      </c>
      <c r="N3482" s="14">
        <f t="shared" si="3"/>
        <v>4500</v>
      </c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  <c r="Z3482" s="9"/>
      <c r="AA3482" s="9"/>
      <c r="AB3482" s="9"/>
      <c r="AC3482" s="9"/>
    </row>
    <row r="3483" ht="15.75" customHeight="1">
      <c r="A3483" s="10">
        <v>3482.0</v>
      </c>
      <c r="B3483" s="10" t="s">
        <v>15</v>
      </c>
      <c r="C3483" s="10" t="str">
        <f>VLOOKUP($E3483,'Определяем вид'!$A$2:$B$16,2,0)</f>
        <v>Услуга</v>
      </c>
      <c r="D3483" s="10" t="s">
        <v>16</v>
      </c>
      <c r="E3483" s="10" t="s">
        <v>17</v>
      </c>
      <c r="F3483" s="11">
        <v>45779.0</v>
      </c>
      <c r="G3483" s="12">
        <f t="shared" si="1"/>
        <v>5</v>
      </c>
      <c r="H3483" s="10"/>
      <c r="I3483" s="10" t="str">
        <f>IFNA(VLOOKUP($H3483,'Промокоды'!$A$2:$B$115,2,0),"")</f>
        <v/>
      </c>
      <c r="J3483" s="10" t="str">
        <f>IFNA(VLOOKUP($I3483,'Промокоды'!$E$2:$F$8,2,0),"")</f>
        <v/>
      </c>
      <c r="K3483" s="10" t="str">
        <f>IFNA(VLOOKUP($H3483,'Промокоды'!$A$2:$C$115,3,0),"")</f>
        <v/>
      </c>
      <c r="L3483" s="13">
        <f t="shared" si="2"/>
        <v>0</v>
      </c>
      <c r="M3483" s="14">
        <v>4500.0</v>
      </c>
      <c r="N3483" s="14">
        <f t="shared" si="3"/>
        <v>4500</v>
      </c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  <c r="Z3483" s="9"/>
      <c r="AA3483" s="9"/>
      <c r="AB3483" s="9"/>
      <c r="AC3483" s="9"/>
    </row>
    <row r="3484" ht="15.75" customHeight="1">
      <c r="A3484" s="10">
        <v>3483.0</v>
      </c>
      <c r="B3484" s="10" t="s">
        <v>15</v>
      </c>
      <c r="C3484" s="10" t="str">
        <f>VLOOKUP($E3484,'Определяем вид'!$A$2:$B$16,2,0)</f>
        <v>Услуга</v>
      </c>
      <c r="D3484" s="10" t="s">
        <v>16</v>
      </c>
      <c r="E3484" s="10" t="s">
        <v>21</v>
      </c>
      <c r="F3484" s="11">
        <v>45779.0</v>
      </c>
      <c r="G3484" s="12">
        <f t="shared" si="1"/>
        <v>5</v>
      </c>
      <c r="H3484" s="10"/>
      <c r="I3484" s="10" t="str">
        <f>IFNA(VLOOKUP($H3484,'Промокоды'!$A$2:$B$115,2,0),"")</f>
        <v/>
      </c>
      <c r="J3484" s="10" t="str">
        <f>IFNA(VLOOKUP($I3484,'Промокоды'!$E$2:$F$8,2,0),"")</f>
        <v/>
      </c>
      <c r="K3484" s="10" t="str">
        <f>IFNA(VLOOKUP($H3484,'Промокоды'!$A$2:$C$115,3,0),"")</f>
        <v/>
      </c>
      <c r="L3484" s="13">
        <f t="shared" si="2"/>
        <v>0</v>
      </c>
      <c r="M3484" s="14">
        <v>5500.0</v>
      </c>
      <c r="N3484" s="14">
        <f t="shared" si="3"/>
        <v>5500</v>
      </c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  <c r="Z3484" s="9"/>
      <c r="AA3484" s="9"/>
      <c r="AB3484" s="9"/>
      <c r="AC3484" s="9"/>
    </row>
    <row r="3485" ht="15.75" customHeight="1">
      <c r="A3485" s="10">
        <v>3484.0</v>
      </c>
      <c r="B3485" s="10" t="s">
        <v>15</v>
      </c>
      <c r="C3485" s="10" t="str">
        <f>VLOOKUP($E3485,'Определяем вид'!$A$2:$B$16,2,0)</f>
        <v>Товар</v>
      </c>
      <c r="D3485" s="10" t="s">
        <v>16</v>
      </c>
      <c r="E3485" s="10" t="s">
        <v>28</v>
      </c>
      <c r="F3485" s="11">
        <v>45779.0</v>
      </c>
      <c r="G3485" s="12">
        <f t="shared" si="1"/>
        <v>5</v>
      </c>
      <c r="H3485" s="10"/>
      <c r="I3485" s="10" t="str">
        <f>IFNA(VLOOKUP($H3485,'Промокоды'!$A$2:$B$115,2,0),"")</f>
        <v/>
      </c>
      <c r="J3485" s="10" t="str">
        <f>IFNA(VLOOKUP($I3485,'Промокоды'!$E$2:$F$8,2,0),"")</f>
        <v/>
      </c>
      <c r="K3485" s="10" t="str">
        <f>IFNA(VLOOKUP($H3485,'Промокоды'!$A$2:$C$115,3,0),"")</f>
        <v/>
      </c>
      <c r="L3485" s="13">
        <f t="shared" si="2"/>
        <v>0</v>
      </c>
      <c r="M3485" s="14">
        <v>300.0</v>
      </c>
      <c r="N3485" s="14">
        <f t="shared" si="3"/>
        <v>300</v>
      </c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  <c r="Z3485" s="9"/>
      <c r="AA3485" s="9"/>
      <c r="AB3485" s="9"/>
      <c r="AC3485" s="9"/>
    </row>
    <row r="3486" ht="15.75" customHeight="1">
      <c r="A3486" s="10">
        <v>3485.0</v>
      </c>
      <c r="B3486" s="10" t="s">
        <v>15</v>
      </c>
      <c r="C3486" s="10" t="str">
        <f>VLOOKUP($E3486,'Определяем вид'!$A$2:$B$16,2,0)</f>
        <v>Услуга</v>
      </c>
      <c r="D3486" s="10" t="s">
        <v>19</v>
      </c>
      <c r="E3486" s="10" t="s">
        <v>21</v>
      </c>
      <c r="F3486" s="11">
        <v>45779.0</v>
      </c>
      <c r="G3486" s="12">
        <f t="shared" si="1"/>
        <v>5</v>
      </c>
      <c r="H3486" s="10"/>
      <c r="I3486" s="10" t="str">
        <f>IFNA(VLOOKUP($H3486,'Промокоды'!$A$2:$B$115,2,0),"")</f>
        <v/>
      </c>
      <c r="J3486" s="10" t="str">
        <f>IFNA(VLOOKUP($I3486,'Промокоды'!$E$2:$F$8,2,0),"")</f>
        <v/>
      </c>
      <c r="K3486" s="10" t="str">
        <f>IFNA(VLOOKUP($H3486,'Промокоды'!$A$2:$C$115,3,0),"")</f>
        <v/>
      </c>
      <c r="L3486" s="13">
        <f t="shared" si="2"/>
        <v>0</v>
      </c>
      <c r="M3486" s="14">
        <v>5500.0</v>
      </c>
      <c r="N3486" s="14">
        <f t="shared" si="3"/>
        <v>5500</v>
      </c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  <c r="Z3486" s="9"/>
      <c r="AA3486" s="9"/>
      <c r="AB3486" s="9"/>
      <c r="AC3486" s="9"/>
    </row>
    <row r="3487" ht="15.75" customHeight="1">
      <c r="A3487" s="10">
        <v>3486.0</v>
      </c>
      <c r="B3487" s="10" t="s">
        <v>15</v>
      </c>
      <c r="C3487" s="10" t="str">
        <f>VLOOKUP($E3487,'Определяем вид'!$A$2:$B$16,2,0)</f>
        <v>Услуга</v>
      </c>
      <c r="D3487" s="10" t="s">
        <v>19</v>
      </c>
      <c r="E3487" s="10" t="s">
        <v>21</v>
      </c>
      <c r="F3487" s="11">
        <v>45779.0</v>
      </c>
      <c r="G3487" s="12">
        <f t="shared" si="1"/>
        <v>5</v>
      </c>
      <c r="H3487" s="10"/>
      <c r="I3487" s="10" t="str">
        <f>IFNA(VLOOKUP($H3487,'Промокоды'!$A$2:$B$115,2,0),"")</f>
        <v/>
      </c>
      <c r="J3487" s="10" t="str">
        <f>IFNA(VLOOKUP($I3487,'Промокоды'!$E$2:$F$8,2,0),"")</f>
        <v/>
      </c>
      <c r="K3487" s="10" t="str">
        <f>IFNA(VLOOKUP($H3487,'Промокоды'!$A$2:$C$115,3,0),"")</f>
        <v/>
      </c>
      <c r="L3487" s="13">
        <f t="shared" si="2"/>
        <v>0</v>
      </c>
      <c r="M3487" s="14">
        <v>5500.0</v>
      </c>
      <c r="N3487" s="14">
        <f t="shared" si="3"/>
        <v>5500</v>
      </c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  <c r="Z3487" s="9"/>
      <c r="AA3487" s="9"/>
      <c r="AB3487" s="9"/>
      <c r="AC3487" s="9"/>
    </row>
    <row r="3488" ht="15.75" customHeight="1">
      <c r="A3488" s="10">
        <v>3487.0</v>
      </c>
      <c r="B3488" s="10" t="s">
        <v>15</v>
      </c>
      <c r="C3488" s="10" t="str">
        <f>VLOOKUP($E3488,'Определяем вид'!$A$2:$B$16,2,0)</f>
        <v>Услуга</v>
      </c>
      <c r="D3488" s="10" t="s">
        <v>16</v>
      </c>
      <c r="E3488" s="10" t="s">
        <v>21</v>
      </c>
      <c r="F3488" s="11">
        <v>45779.0</v>
      </c>
      <c r="G3488" s="12">
        <f t="shared" si="1"/>
        <v>5</v>
      </c>
      <c r="H3488" s="10"/>
      <c r="I3488" s="10" t="str">
        <f>IFNA(VLOOKUP($H3488,'Промокоды'!$A$2:$B$115,2,0),"")</f>
        <v/>
      </c>
      <c r="J3488" s="10" t="str">
        <f>IFNA(VLOOKUP($I3488,'Промокоды'!$E$2:$F$8,2,0),"")</f>
        <v/>
      </c>
      <c r="K3488" s="10" t="str">
        <f>IFNA(VLOOKUP($H3488,'Промокоды'!$A$2:$C$115,3,0),"")</f>
        <v/>
      </c>
      <c r="L3488" s="13">
        <f t="shared" si="2"/>
        <v>0</v>
      </c>
      <c r="M3488" s="14">
        <v>5500.0</v>
      </c>
      <c r="N3488" s="14">
        <f t="shared" si="3"/>
        <v>5500</v>
      </c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  <c r="Z3488" s="9"/>
      <c r="AA3488" s="9"/>
      <c r="AB3488" s="9"/>
      <c r="AC3488" s="9"/>
    </row>
    <row r="3489" ht="15.75" customHeight="1">
      <c r="A3489" s="10">
        <v>3488.0</v>
      </c>
      <c r="B3489" s="10" t="s">
        <v>15</v>
      </c>
      <c r="C3489" s="10" t="str">
        <f>VLOOKUP($E3489,'Определяем вид'!$A$2:$B$16,2,0)</f>
        <v>Услуга</v>
      </c>
      <c r="D3489" s="10" t="s">
        <v>16</v>
      </c>
      <c r="E3489" s="10" t="s">
        <v>18</v>
      </c>
      <c r="F3489" s="11">
        <v>45779.0</v>
      </c>
      <c r="G3489" s="12">
        <f t="shared" si="1"/>
        <v>5</v>
      </c>
      <c r="H3489" s="10" t="s">
        <v>104</v>
      </c>
      <c r="I3489" s="10">
        <f>IFNA(VLOOKUP($H3489,'Промокоды'!$A$2:$B$115,2,0),"")</f>
        <v>3</v>
      </c>
      <c r="J3489" s="10" t="str">
        <f>IFNA(VLOOKUP($I3489,'Промокоды'!$E$2:$F$8,2,0),"")</f>
        <v>Поисковые запросы в Яндексе</v>
      </c>
      <c r="K3489" s="10">
        <f>IFNA(VLOOKUP($H3489,'Промокоды'!$A$2:$C$115,3,0),"")</f>
        <v>0.05</v>
      </c>
      <c r="L3489" s="13">
        <f t="shared" si="2"/>
        <v>175</v>
      </c>
      <c r="M3489" s="14">
        <v>3500.0</v>
      </c>
      <c r="N3489" s="14">
        <f t="shared" si="3"/>
        <v>3325</v>
      </c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  <c r="Z3489" s="9"/>
      <c r="AA3489" s="9"/>
      <c r="AB3489" s="9"/>
      <c r="AC3489" s="9"/>
    </row>
    <row r="3490" ht="15.75" customHeight="1">
      <c r="A3490" s="10">
        <v>3489.0</v>
      </c>
      <c r="B3490" s="10" t="s">
        <v>15</v>
      </c>
      <c r="C3490" s="10" t="str">
        <f>VLOOKUP($E3490,'Определяем вид'!$A$2:$B$16,2,0)</f>
        <v>Услуга</v>
      </c>
      <c r="D3490" s="10" t="s">
        <v>16</v>
      </c>
      <c r="E3490" s="10" t="s">
        <v>21</v>
      </c>
      <c r="F3490" s="11">
        <v>45779.0</v>
      </c>
      <c r="G3490" s="12">
        <f t="shared" si="1"/>
        <v>5</v>
      </c>
      <c r="H3490" s="10"/>
      <c r="I3490" s="10" t="str">
        <f>IFNA(VLOOKUP($H3490,'Промокоды'!$A$2:$B$115,2,0),"")</f>
        <v/>
      </c>
      <c r="J3490" s="10" t="str">
        <f>IFNA(VLOOKUP($I3490,'Промокоды'!$E$2:$F$8,2,0),"")</f>
        <v/>
      </c>
      <c r="K3490" s="10" t="str">
        <f>IFNA(VLOOKUP($H3490,'Промокоды'!$A$2:$C$115,3,0),"")</f>
        <v/>
      </c>
      <c r="L3490" s="13">
        <f t="shared" si="2"/>
        <v>0</v>
      </c>
      <c r="M3490" s="14">
        <v>5500.0</v>
      </c>
      <c r="N3490" s="14">
        <f t="shared" si="3"/>
        <v>5500</v>
      </c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  <c r="Z3490" s="9"/>
      <c r="AA3490" s="9"/>
      <c r="AB3490" s="9"/>
      <c r="AC3490" s="9"/>
    </row>
    <row r="3491" ht="15.75" customHeight="1">
      <c r="A3491" s="10">
        <v>3490.0</v>
      </c>
      <c r="B3491" s="10" t="s">
        <v>15</v>
      </c>
      <c r="C3491" s="10" t="str">
        <f>VLOOKUP($E3491,'Определяем вид'!$A$2:$B$16,2,0)</f>
        <v>Товар</v>
      </c>
      <c r="D3491" s="10" t="s">
        <v>16</v>
      </c>
      <c r="E3491" s="10" t="s">
        <v>28</v>
      </c>
      <c r="F3491" s="11">
        <v>45779.0</v>
      </c>
      <c r="G3491" s="12">
        <f t="shared" si="1"/>
        <v>5</v>
      </c>
      <c r="H3491" s="10"/>
      <c r="I3491" s="10" t="str">
        <f>IFNA(VLOOKUP($H3491,'Промокоды'!$A$2:$B$115,2,0),"")</f>
        <v/>
      </c>
      <c r="J3491" s="10" t="str">
        <f>IFNA(VLOOKUP($I3491,'Промокоды'!$E$2:$F$8,2,0),"")</f>
        <v/>
      </c>
      <c r="K3491" s="10" t="str">
        <f>IFNA(VLOOKUP($H3491,'Промокоды'!$A$2:$C$115,3,0),"")</f>
        <v/>
      </c>
      <c r="L3491" s="13">
        <f t="shared" si="2"/>
        <v>0</v>
      </c>
      <c r="M3491" s="14">
        <v>300.0</v>
      </c>
      <c r="N3491" s="14">
        <f t="shared" si="3"/>
        <v>300</v>
      </c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  <c r="Z3491" s="9"/>
      <c r="AA3491" s="9"/>
      <c r="AB3491" s="9"/>
      <c r="AC3491" s="9"/>
    </row>
    <row r="3492" ht="15.75" customHeight="1">
      <c r="A3492" s="10">
        <v>3491.0</v>
      </c>
      <c r="B3492" s="10" t="s">
        <v>25</v>
      </c>
      <c r="C3492" s="10" t="str">
        <f>VLOOKUP($E3492,'Определяем вид'!$A$2:$B$16,2,0)</f>
        <v>Товар</v>
      </c>
      <c r="D3492" s="10" t="s">
        <v>16</v>
      </c>
      <c r="E3492" s="10" t="s">
        <v>30</v>
      </c>
      <c r="F3492" s="11">
        <v>45779.0</v>
      </c>
      <c r="G3492" s="12">
        <f t="shared" si="1"/>
        <v>5</v>
      </c>
      <c r="H3492" s="10"/>
      <c r="I3492" s="10" t="str">
        <f>IFNA(VLOOKUP($H3492,'Промокоды'!$A$2:$B$115,2,0),"")</f>
        <v/>
      </c>
      <c r="J3492" s="10" t="str">
        <f>IFNA(VLOOKUP($I3492,'Промокоды'!$E$2:$F$8,2,0),"")</f>
        <v/>
      </c>
      <c r="K3492" s="10" t="str">
        <f>IFNA(VLOOKUP($H3492,'Промокоды'!$A$2:$C$115,3,0),"")</f>
        <v/>
      </c>
      <c r="L3492" s="13">
        <f t="shared" si="2"/>
        <v>0</v>
      </c>
      <c r="M3492" s="14">
        <v>300.0</v>
      </c>
      <c r="N3492" s="14">
        <f t="shared" si="3"/>
        <v>300</v>
      </c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  <c r="Z3492" s="9"/>
      <c r="AA3492" s="9"/>
      <c r="AB3492" s="9"/>
      <c r="AC3492" s="9"/>
    </row>
    <row r="3493" ht="15.75" customHeight="1">
      <c r="A3493" s="10">
        <v>3492.0</v>
      </c>
      <c r="B3493" s="10" t="s">
        <v>15</v>
      </c>
      <c r="C3493" s="10" t="str">
        <f>VLOOKUP($E3493,'Определяем вид'!$A$2:$B$16,2,0)</f>
        <v>Услуга</v>
      </c>
      <c r="D3493" s="10" t="s">
        <v>16</v>
      </c>
      <c r="E3493" s="10" t="s">
        <v>17</v>
      </c>
      <c r="F3493" s="11">
        <v>45779.0</v>
      </c>
      <c r="G3493" s="12">
        <f t="shared" si="1"/>
        <v>5</v>
      </c>
      <c r="H3493" s="10"/>
      <c r="I3493" s="10" t="str">
        <f>IFNA(VLOOKUP($H3493,'Промокоды'!$A$2:$B$115,2,0),"")</f>
        <v/>
      </c>
      <c r="J3493" s="10" t="str">
        <f>IFNA(VLOOKUP($I3493,'Промокоды'!$E$2:$F$8,2,0),"")</f>
        <v/>
      </c>
      <c r="K3493" s="10" t="str">
        <f>IFNA(VLOOKUP($H3493,'Промокоды'!$A$2:$C$115,3,0),"")</f>
        <v/>
      </c>
      <c r="L3493" s="13">
        <f t="shared" si="2"/>
        <v>0</v>
      </c>
      <c r="M3493" s="14">
        <v>4500.0</v>
      </c>
      <c r="N3493" s="14">
        <f t="shared" si="3"/>
        <v>4500</v>
      </c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  <c r="Z3493" s="9"/>
      <c r="AA3493" s="9"/>
      <c r="AB3493" s="9"/>
      <c r="AC3493" s="9"/>
    </row>
    <row r="3494" ht="15.75" customHeight="1">
      <c r="A3494" s="10">
        <v>3493.0</v>
      </c>
      <c r="B3494" s="10" t="s">
        <v>15</v>
      </c>
      <c r="C3494" s="10" t="str">
        <f>VLOOKUP($E3494,'Определяем вид'!$A$2:$B$16,2,0)</f>
        <v>Услуга</v>
      </c>
      <c r="D3494" s="10" t="s">
        <v>16</v>
      </c>
      <c r="E3494" s="10" t="s">
        <v>21</v>
      </c>
      <c r="F3494" s="11">
        <v>45779.0</v>
      </c>
      <c r="G3494" s="12">
        <f t="shared" si="1"/>
        <v>5</v>
      </c>
      <c r="H3494" s="10"/>
      <c r="I3494" s="10" t="str">
        <f>IFNA(VLOOKUP($H3494,'Промокоды'!$A$2:$B$115,2,0),"")</f>
        <v/>
      </c>
      <c r="J3494" s="10" t="str">
        <f>IFNA(VLOOKUP($I3494,'Промокоды'!$E$2:$F$8,2,0),"")</f>
        <v/>
      </c>
      <c r="K3494" s="10" t="str">
        <f>IFNA(VLOOKUP($H3494,'Промокоды'!$A$2:$C$115,3,0),"")</f>
        <v/>
      </c>
      <c r="L3494" s="13">
        <f t="shared" si="2"/>
        <v>0</v>
      </c>
      <c r="M3494" s="14">
        <v>5500.0</v>
      </c>
      <c r="N3494" s="14">
        <f t="shared" si="3"/>
        <v>5500</v>
      </c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  <c r="Z3494" s="9"/>
      <c r="AA3494" s="9"/>
      <c r="AB3494" s="9"/>
      <c r="AC3494" s="9"/>
    </row>
    <row r="3495" ht="15.75" customHeight="1">
      <c r="A3495" s="10">
        <v>3494.0</v>
      </c>
      <c r="B3495" s="10" t="s">
        <v>15</v>
      </c>
      <c r="C3495" s="10" t="str">
        <f>VLOOKUP($E3495,'Определяем вид'!$A$2:$B$16,2,0)</f>
        <v>Услуга</v>
      </c>
      <c r="D3495" s="10" t="s">
        <v>19</v>
      </c>
      <c r="E3495" s="10" t="s">
        <v>17</v>
      </c>
      <c r="F3495" s="11">
        <v>45779.0</v>
      </c>
      <c r="G3495" s="12">
        <f t="shared" si="1"/>
        <v>5</v>
      </c>
      <c r="H3495" s="10"/>
      <c r="I3495" s="10" t="str">
        <f>IFNA(VLOOKUP($H3495,'Промокоды'!$A$2:$B$115,2,0),"")</f>
        <v/>
      </c>
      <c r="J3495" s="10" t="str">
        <f>IFNA(VLOOKUP($I3495,'Промокоды'!$E$2:$F$8,2,0),"")</f>
        <v/>
      </c>
      <c r="K3495" s="10" t="str">
        <f>IFNA(VLOOKUP($H3495,'Промокоды'!$A$2:$C$115,3,0),"")</f>
        <v/>
      </c>
      <c r="L3495" s="13">
        <f t="shared" si="2"/>
        <v>0</v>
      </c>
      <c r="M3495" s="14">
        <v>4500.0</v>
      </c>
      <c r="N3495" s="14">
        <f t="shared" si="3"/>
        <v>4500</v>
      </c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  <c r="Z3495" s="9"/>
      <c r="AA3495" s="9"/>
      <c r="AB3495" s="9"/>
      <c r="AC3495" s="9"/>
    </row>
    <row r="3496" ht="15.75" customHeight="1">
      <c r="A3496" s="10">
        <v>3495.0</v>
      </c>
      <c r="B3496" s="10" t="s">
        <v>15</v>
      </c>
      <c r="C3496" s="10" t="str">
        <f>VLOOKUP($E3496,'Определяем вид'!$A$2:$B$16,2,0)</f>
        <v>Услуга</v>
      </c>
      <c r="D3496" s="10" t="s">
        <v>16</v>
      </c>
      <c r="E3496" s="10" t="s">
        <v>21</v>
      </c>
      <c r="F3496" s="11">
        <v>45779.0</v>
      </c>
      <c r="G3496" s="12">
        <f t="shared" si="1"/>
        <v>5</v>
      </c>
      <c r="H3496" s="10"/>
      <c r="I3496" s="10" t="str">
        <f>IFNA(VLOOKUP($H3496,'Промокоды'!$A$2:$B$115,2,0),"")</f>
        <v/>
      </c>
      <c r="J3496" s="10" t="str">
        <f>IFNA(VLOOKUP($I3496,'Промокоды'!$E$2:$F$8,2,0),"")</f>
        <v/>
      </c>
      <c r="K3496" s="10" t="str">
        <f>IFNA(VLOOKUP($H3496,'Промокоды'!$A$2:$C$115,3,0),"")</f>
        <v/>
      </c>
      <c r="L3496" s="13">
        <f t="shared" si="2"/>
        <v>0</v>
      </c>
      <c r="M3496" s="14">
        <v>5500.0</v>
      </c>
      <c r="N3496" s="14">
        <f t="shared" si="3"/>
        <v>5500</v>
      </c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  <c r="Z3496" s="9"/>
      <c r="AA3496" s="9"/>
      <c r="AB3496" s="9"/>
      <c r="AC3496" s="9"/>
    </row>
    <row r="3497" ht="15.75" customHeight="1">
      <c r="A3497" s="10">
        <v>3496.0</v>
      </c>
      <c r="B3497" s="10" t="s">
        <v>15</v>
      </c>
      <c r="C3497" s="10" t="str">
        <f>VLOOKUP($E3497,'Определяем вид'!$A$2:$B$16,2,0)</f>
        <v>Услуга</v>
      </c>
      <c r="D3497" s="10" t="s">
        <v>16</v>
      </c>
      <c r="E3497" s="10" t="s">
        <v>18</v>
      </c>
      <c r="F3497" s="11">
        <v>45779.0</v>
      </c>
      <c r="G3497" s="12">
        <f t="shared" si="1"/>
        <v>5</v>
      </c>
      <c r="H3497" s="10" t="s">
        <v>105</v>
      </c>
      <c r="I3497" s="10">
        <f>IFNA(VLOOKUP($H3497,'Промокоды'!$A$2:$B$115,2,0),"")</f>
        <v>4</v>
      </c>
      <c r="J3497" s="10" t="str">
        <f>IFNA(VLOOKUP($I3497,'Промокоды'!$E$2:$F$8,2,0),"")</f>
        <v>Посты в Telegram</v>
      </c>
      <c r="K3497" s="10">
        <f>IFNA(VLOOKUP($H3497,'Промокоды'!$A$2:$C$115,3,0),"")</f>
        <v>0.5</v>
      </c>
      <c r="L3497" s="13">
        <f t="shared" si="2"/>
        <v>1750</v>
      </c>
      <c r="M3497" s="14">
        <v>3500.0</v>
      </c>
      <c r="N3497" s="14">
        <f t="shared" si="3"/>
        <v>1750</v>
      </c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  <c r="Z3497" s="9"/>
      <c r="AA3497" s="9"/>
      <c r="AB3497" s="9"/>
      <c r="AC3497" s="9"/>
    </row>
    <row r="3498" ht="15.75" customHeight="1">
      <c r="A3498" s="10">
        <v>3497.0</v>
      </c>
      <c r="B3498" s="10" t="s">
        <v>15</v>
      </c>
      <c r="C3498" s="10" t="str">
        <f>VLOOKUP($E3498,'Определяем вид'!$A$2:$B$16,2,0)</f>
        <v>Услуга</v>
      </c>
      <c r="D3498" s="10" t="s">
        <v>19</v>
      </c>
      <c r="E3498" s="10" t="s">
        <v>18</v>
      </c>
      <c r="F3498" s="11">
        <v>45779.0</v>
      </c>
      <c r="G3498" s="12">
        <f t="shared" si="1"/>
        <v>5</v>
      </c>
      <c r="H3498" s="10"/>
      <c r="I3498" s="10" t="str">
        <f>IFNA(VLOOKUP($H3498,'Промокоды'!$A$2:$B$115,2,0),"")</f>
        <v/>
      </c>
      <c r="J3498" s="10" t="str">
        <f>IFNA(VLOOKUP($I3498,'Промокоды'!$E$2:$F$8,2,0),"")</f>
        <v/>
      </c>
      <c r="K3498" s="10" t="str">
        <f>IFNA(VLOOKUP($H3498,'Промокоды'!$A$2:$C$115,3,0),"")</f>
        <v/>
      </c>
      <c r="L3498" s="13">
        <f t="shared" si="2"/>
        <v>0</v>
      </c>
      <c r="M3498" s="14">
        <v>3500.0</v>
      </c>
      <c r="N3498" s="14">
        <f t="shared" si="3"/>
        <v>3500</v>
      </c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  <c r="Z3498" s="9"/>
      <c r="AA3498" s="9"/>
      <c r="AB3498" s="9"/>
      <c r="AC3498" s="9"/>
    </row>
    <row r="3499" ht="15.75" customHeight="1">
      <c r="A3499" s="10">
        <v>3498.0</v>
      </c>
      <c r="B3499" s="10" t="s">
        <v>15</v>
      </c>
      <c r="C3499" s="10" t="str">
        <f>VLOOKUP($E3499,'Определяем вид'!$A$2:$B$16,2,0)</f>
        <v>Услуга</v>
      </c>
      <c r="D3499" s="10" t="s">
        <v>16</v>
      </c>
      <c r="E3499" s="10" t="s">
        <v>18</v>
      </c>
      <c r="F3499" s="11">
        <v>45779.0</v>
      </c>
      <c r="G3499" s="12">
        <f t="shared" si="1"/>
        <v>5</v>
      </c>
      <c r="H3499" s="10"/>
      <c r="I3499" s="10" t="str">
        <f>IFNA(VLOOKUP($H3499,'Промокоды'!$A$2:$B$115,2,0),"")</f>
        <v/>
      </c>
      <c r="J3499" s="10" t="str">
        <f>IFNA(VLOOKUP($I3499,'Промокоды'!$E$2:$F$8,2,0),"")</f>
        <v/>
      </c>
      <c r="K3499" s="10" t="str">
        <f>IFNA(VLOOKUP($H3499,'Промокоды'!$A$2:$C$115,3,0),"")</f>
        <v/>
      </c>
      <c r="L3499" s="13">
        <f t="shared" si="2"/>
        <v>0</v>
      </c>
      <c r="M3499" s="14">
        <v>3500.0</v>
      </c>
      <c r="N3499" s="14">
        <f t="shared" si="3"/>
        <v>3500</v>
      </c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  <c r="Z3499" s="9"/>
      <c r="AA3499" s="9"/>
      <c r="AB3499" s="9"/>
      <c r="AC3499" s="9"/>
    </row>
    <row r="3500" ht="15.75" customHeight="1">
      <c r="A3500" s="10">
        <v>3499.0</v>
      </c>
      <c r="B3500" s="10" t="s">
        <v>15</v>
      </c>
      <c r="C3500" s="10" t="str">
        <f>VLOOKUP($E3500,'Определяем вид'!$A$2:$B$16,2,0)</f>
        <v>Услуга</v>
      </c>
      <c r="D3500" s="10" t="s">
        <v>16</v>
      </c>
      <c r="E3500" s="10" t="s">
        <v>18</v>
      </c>
      <c r="F3500" s="11">
        <v>45779.0</v>
      </c>
      <c r="G3500" s="12">
        <f t="shared" si="1"/>
        <v>5</v>
      </c>
      <c r="H3500" s="10"/>
      <c r="I3500" s="10" t="str">
        <f>IFNA(VLOOKUP($H3500,'Промокоды'!$A$2:$B$115,2,0),"")</f>
        <v/>
      </c>
      <c r="J3500" s="10" t="str">
        <f>IFNA(VLOOKUP($I3500,'Промокоды'!$E$2:$F$8,2,0),"")</f>
        <v/>
      </c>
      <c r="K3500" s="10" t="str">
        <f>IFNA(VLOOKUP($H3500,'Промокоды'!$A$2:$C$115,3,0),"")</f>
        <v/>
      </c>
      <c r="L3500" s="13">
        <f t="shared" si="2"/>
        <v>0</v>
      </c>
      <c r="M3500" s="14">
        <v>3500.0</v>
      </c>
      <c r="N3500" s="14">
        <f t="shared" si="3"/>
        <v>3500</v>
      </c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  <c r="Z3500" s="9"/>
      <c r="AA3500" s="9"/>
      <c r="AB3500" s="9"/>
      <c r="AC3500" s="9"/>
    </row>
    <row r="3501" ht="15.75" customHeight="1">
      <c r="A3501" s="10">
        <v>3500.0</v>
      </c>
      <c r="B3501" s="10" t="s">
        <v>15</v>
      </c>
      <c r="C3501" s="10" t="str">
        <f>VLOOKUP($E3501,'Определяем вид'!$A$2:$B$16,2,0)</f>
        <v>Товар</v>
      </c>
      <c r="D3501" s="10" t="s">
        <v>16</v>
      </c>
      <c r="E3501" s="10" t="s">
        <v>28</v>
      </c>
      <c r="F3501" s="11">
        <v>45779.0</v>
      </c>
      <c r="G3501" s="12">
        <f t="shared" si="1"/>
        <v>5</v>
      </c>
      <c r="H3501" s="10"/>
      <c r="I3501" s="10" t="str">
        <f>IFNA(VLOOKUP($H3501,'Промокоды'!$A$2:$B$115,2,0),"")</f>
        <v/>
      </c>
      <c r="J3501" s="10" t="str">
        <f>IFNA(VLOOKUP($I3501,'Промокоды'!$E$2:$F$8,2,0),"")</f>
        <v/>
      </c>
      <c r="K3501" s="10" t="str">
        <f>IFNA(VLOOKUP($H3501,'Промокоды'!$A$2:$C$115,3,0),"")</f>
        <v/>
      </c>
      <c r="L3501" s="13">
        <f t="shared" si="2"/>
        <v>0</v>
      </c>
      <c r="M3501" s="14">
        <v>300.0</v>
      </c>
      <c r="N3501" s="14">
        <f t="shared" si="3"/>
        <v>300</v>
      </c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  <c r="Z3501" s="9"/>
      <c r="AA3501" s="9"/>
      <c r="AB3501" s="9"/>
      <c r="AC3501" s="9"/>
    </row>
    <row r="3502" ht="15.75" customHeight="1">
      <c r="A3502" s="10">
        <v>3501.0</v>
      </c>
      <c r="B3502" s="10" t="s">
        <v>25</v>
      </c>
      <c r="C3502" s="10" t="str">
        <f>VLOOKUP($E3502,'Определяем вид'!$A$2:$B$16,2,0)</f>
        <v>Товар</v>
      </c>
      <c r="D3502" s="10" t="s">
        <v>16</v>
      </c>
      <c r="E3502" s="10" t="s">
        <v>30</v>
      </c>
      <c r="F3502" s="11">
        <v>45779.0</v>
      </c>
      <c r="G3502" s="12">
        <f t="shared" si="1"/>
        <v>5</v>
      </c>
      <c r="H3502" s="10"/>
      <c r="I3502" s="10" t="str">
        <f>IFNA(VLOOKUP($H3502,'Промокоды'!$A$2:$B$115,2,0),"")</f>
        <v/>
      </c>
      <c r="J3502" s="10" t="str">
        <f>IFNA(VLOOKUP($I3502,'Промокоды'!$E$2:$F$8,2,0),"")</f>
        <v/>
      </c>
      <c r="K3502" s="10" t="str">
        <f>IFNA(VLOOKUP($H3502,'Промокоды'!$A$2:$C$115,3,0),"")</f>
        <v/>
      </c>
      <c r="L3502" s="13">
        <f t="shared" si="2"/>
        <v>0</v>
      </c>
      <c r="M3502" s="14">
        <v>300.0</v>
      </c>
      <c r="N3502" s="14">
        <f t="shared" si="3"/>
        <v>300</v>
      </c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  <c r="Z3502" s="9"/>
      <c r="AA3502" s="9"/>
      <c r="AB3502" s="9"/>
      <c r="AC3502" s="9"/>
    </row>
    <row r="3503" ht="15.75" customHeight="1">
      <c r="A3503" s="10">
        <v>3502.0</v>
      </c>
      <c r="B3503" s="10" t="s">
        <v>15</v>
      </c>
      <c r="C3503" s="10" t="str">
        <f>VLOOKUP($E3503,'Определяем вид'!$A$2:$B$16,2,0)</f>
        <v>Услуга</v>
      </c>
      <c r="D3503" s="10" t="s">
        <v>16</v>
      </c>
      <c r="E3503" s="10" t="s">
        <v>21</v>
      </c>
      <c r="F3503" s="11">
        <v>45780.0</v>
      </c>
      <c r="G3503" s="12">
        <f t="shared" si="1"/>
        <v>5</v>
      </c>
      <c r="H3503" s="10"/>
      <c r="I3503" s="10" t="str">
        <f>IFNA(VLOOKUP($H3503,'Промокоды'!$A$2:$B$115,2,0),"")</f>
        <v/>
      </c>
      <c r="J3503" s="10" t="str">
        <f>IFNA(VLOOKUP($I3503,'Промокоды'!$E$2:$F$8,2,0),"")</f>
        <v/>
      </c>
      <c r="K3503" s="10" t="str">
        <f>IFNA(VLOOKUP($H3503,'Промокоды'!$A$2:$C$115,3,0),"")</f>
        <v/>
      </c>
      <c r="L3503" s="13">
        <f t="shared" si="2"/>
        <v>0</v>
      </c>
      <c r="M3503" s="14">
        <v>5500.0</v>
      </c>
      <c r="N3503" s="14">
        <f t="shared" si="3"/>
        <v>5500</v>
      </c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  <c r="Z3503" s="9"/>
      <c r="AA3503" s="9"/>
      <c r="AB3503" s="9"/>
      <c r="AC3503" s="9"/>
    </row>
    <row r="3504" ht="15.75" customHeight="1">
      <c r="A3504" s="10">
        <v>3503.0</v>
      </c>
      <c r="B3504" s="10" t="s">
        <v>15</v>
      </c>
      <c r="C3504" s="10" t="str">
        <f>VLOOKUP($E3504,'Определяем вид'!$A$2:$B$16,2,0)</f>
        <v>Услуга</v>
      </c>
      <c r="D3504" s="10" t="s">
        <v>16</v>
      </c>
      <c r="E3504" s="10" t="s">
        <v>17</v>
      </c>
      <c r="F3504" s="11">
        <v>45780.0</v>
      </c>
      <c r="G3504" s="12">
        <f t="shared" si="1"/>
        <v>5</v>
      </c>
      <c r="H3504" s="10"/>
      <c r="I3504" s="10" t="str">
        <f>IFNA(VLOOKUP($H3504,'Промокоды'!$A$2:$B$115,2,0),"")</f>
        <v/>
      </c>
      <c r="J3504" s="10" t="str">
        <f>IFNA(VLOOKUP($I3504,'Промокоды'!$E$2:$F$8,2,0),"")</f>
        <v/>
      </c>
      <c r="K3504" s="10" t="str">
        <f>IFNA(VLOOKUP($H3504,'Промокоды'!$A$2:$C$115,3,0),"")</f>
        <v/>
      </c>
      <c r="L3504" s="13">
        <f t="shared" si="2"/>
        <v>0</v>
      </c>
      <c r="M3504" s="14">
        <v>4500.0</v>
      </c>
      <c r="N3504" s="14">
        <f t="shared" si="3"/>
        <v>4500</v>
      </c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  <c r="Z3504" s="9"/>
      <c r="AA3504" s="9"/>
      <c r="AB3504" s="9"/>
      <c r="AC3504" s="9"/>
    </row>
    <row r="3505" ht="15.75" customHeight="1">
      <c r="A3505" s="10">
        <v>3504.0</v>
      </c>
      <c r="B3505" s="10" t="s">
        <v>25</v>
      </c>
      <c r="C3505" s="10" t="str">
        <f>VLOOKUP($E3505,'Определяем вид'!$A$2:$B$16,2,0)</f>
        <v>Товар</v>
      </c>
      <c r="D3505" s="10" t="s">
        <v>19</v>
      </c>
      <c r="E3505" s="10" t="s">
        <v>30</v>
      </c>
      <c r="F3505" s="11">
        <v>45780.0</v>
      </c>
      <c r="G3505" s="12">
        <f t="shared" si="1"/>
        <v>5</v>
      </c>
      <c r="H3505" s="10"/>
      <c r="I3505" s="10" t="str">
        <f>IFNA(VLOOKUP($H3505,'Промокоды'!$A$2:$B$115,2,0),"")</f>
        <v/>
      </c>
      <c r="J3505" s="10" t="str">
        <f>IFNA(VLOOKUP($I3505,'Промокоды'!$E$2:$F$8,2,0),"")</f>
        <v/>
      </c>
      <c r="K3505" s="10" t="str">
        <f>IFNA(VLOOKUP($H3505,'Промокоды'!$A$2:$C$115,3,0),"")</f>
        <v/>
      </c>
      <c r="L3505" s="13">
        <f t="shared" si="2"/>
        <v>0</v>
      </c>
      <c r="M3505" s="14">
        <v>300.0</v>
      </c>
      <c r="N3505" s="14">
        <f t="shared" si="3"/>
        <v>300</v>
      </c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  <c r="Z3505" s="9"/>
      <c r="AA3505" s="9"/>
      <c r="AB3505" s="9"/>
      <c r="AC3505" s="9"/>
    </row>
    <row r="3506" ht="15.75" customHeight="1">
      <c r="A3506" s="10">
        <v>3505.0</v>
      </c>
      <c r="B3506" s="10" t="s">
        <v>15</v>
      </c>
      <c r="C3506" s="10" t="str">
        <f>VLOOKUP($E3506,'Определяем вид'!$A$2:$B$16,2,0)</f>
        <v>Услуга</v>
      </c>
      <c r="D3506" s="10" t="s">
        <v>16</v>
      </c>
      <c r="E3506" s="10" t="s">
        <v>18</v>
      </c>
      <c r="F3506" s="11">
        <v>45780.0</v>
      </c>
      <c r="G3506" s="12">
        <f t="shared" si="1"/>
        <v>5</v>
      </c>
      <c r="H3506" s="10"/>
      <c r="I3506" s="10" t="str">
        <f>IFNA(VLOOKUP($H3506,'Промокоды'!$A$2:$B$115,2,0),"")</f>
        <v/>
      </c>
      <c r="J3506" s="10" t="str">
        <f>IFNA(VLOOKUP($I3506,'Промокоды'!$E$2:$F$8,2,0),"")</f>
        <v/>
      </c>
      <c r="K3506" s="10" t="str">
        <f>IFNA(VLOOKUP($H3506,'Промокоды'!$A$2:$C$115,3,0),"")</f>
        <v/>
      </c>
      <c r="L3506" s="13">
        <f t="shared" si="2"/>
        <v>0</v>
      </c>
      <c r="M3506" s="14">
        <v>3500.0</v>
      </c>
      <c r="N3506" s="14">
        <f t="shared" si="3"/>
        <v>3500</v>
      </c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  <c r="Z3506" s="9"/>
      <c r="AA3506" s="9"/>
      <c r="AB3506" s="9"/>
      <c r="AC3506" s="9"/>
    </row>
    <row r="3507" ht="15.75" customHeight="1">
      <c r="A3507" s="10">
        <v>3506.0</v>
      </c>
      <c r="B3507" s="10" t="s">
        <v>15</v>
      </c>
      <c r="C3507" s="10" t="str">
        <f>VLOOKUP($E3507,'Определяем вид'!$A$2:$B$16,2,0)</f>
        <v>Услуга</v>
      </c>
      <c r="D3507" s="10" t="s">
        <v>16</v>
      </c>
      <c r="E3507" s="10" t="s">
        <v>18</v>
      </c>
      <c r="F3507" s="11">
        <v>45780.0</v>
      </c>
      <c r="G3507" s="12">
        <f t="shared" si="1"/>
        <v>5</v>
      </c>
      <c r="H3507" s="10"/>
      <c r="I3507" s="10" t="str">
        <f>IFNA(VLOOKUP($H3507,'Промокоды'!$A$2:$B$115,2,0),"")</f>
        <v/>
      </c>
      <c r="J3507" s="10" t="str">
        <f>IFNA(VLOOKUP($I3507,'Промокоды'!$E$2:$F$8,2,0),"")</f>
        <v/>
      </c>
      <c r="K3507" s="10" t="str">
        <f>IFNA(VLOOKUP($H3507,'Промокоды'!$A$2:$C$115,3,0),"")</f>
        <v/>
      </c>
      <c r="L3507" s="13">
        <f t="shared" si="2"/>
        <v>0</v>
      </c>
      <c r="M3507" s="14">
        <v>3500.0</v>
      </c>
      <c r="N3507" s="14">
        <f t="shared" si="3"/>
        <v>3500</v>
      </c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  <c r="Z3507" s="9"/>
      <c r="AA3507" s="9"/>
      <c r="AB3507" s="9"/>
      <c r="AC3507" s="9"/>
    </row>
    <row r="3508" ht="15.75" customHeight="1">
      <c r="A3508" s="10">
        <v>3507.0</v>
      </c>
      <c r="B3508" s="10" t="s">
        <v>25</v>
      </c>
      <c r="C3508" s="10" t="str">
        <f>VLOOKUP($E3508,'Определяем вид'!$A$2:$B$16,2,0)</f>
        <v>Товар</v>
      </c>
      <c r="D3508" s="10" t="s">
        <v>16</v>
      </c>
      <c r="E3508" s="10" t="s">
        <v>30</v>
      </c>
      <c r="F3508" s="11">
        <v>45780.0</v>
      </c>
      <c r="G3508" s="12">
        <f t="shared" si="1"/>
        <v>5</v>
      </c>
      <c r="H3508" s="10"/>
      <c r="I3508" s="10" t="str">
        <f>IFNA(VLOOKUP($H3508,'Промокоды'!$A$2:$B$115,2,0),"")</f>
        <v/>
      </c>
      <c r="J3508" s="10" t="str">
        <f>IFNA(VLOOKUP($I3508,'Промокоды'!$E$2:$F$8,2,0),"")</f>
        <v/>
      </c>
      <c r="K3508" s="10" t="str">
        <f>IFNA(VLOOKUP($H3508,'Промокоды'!$A$2:$C$115,3,0),"")</f>
        <v/>
      </c>
      <c r="L3508" s="13">
        <f t="shared" si="2"/>
        <v>0</v>
      </c>
      <c r="M3508" s="14">
        <v>300.0</v>
      </c>
      <c r="N3508" s="14">
        <f t="shared" si="3"/>
        <v>300</v>
      </c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  <c r="Z3508" s="9"/>
      <c r="AA3508" s="9"/>
      <c r="AB3508" s="9"/>
      <c r="AC3508" s="9"/>
    </row>
    <row r="3509" ht="15.75" customHeight="1">
      <c r="A3509" s="10">
        <v>3508.0</v>
      </c>
      <c r="B3509" s="10" t="s">
        <v>15</v>
      </c>
      <c r="C3509" s="10" t="str">
        <f>VLOOKUP($E3509,'Определяем вид'!$A$2:$B$16,2,0)</f>
        <v>Услуга</v>
      </c>
      <c r="D3509" s="10" t="s">
        <v>16</v>
      </c>
      <c r="E3509" s="10" t="s">
        <v>21</v>
      </c>
      <c r="F3509" s="11">
        <v>45780.0</v>
      </c>
      <c r="G3509" s="12">
        <f t="shared" si="1"/>
        <v>5</v>
      </c>
      <c r="H3509" s="10"/>
      <c r="I3509" s="10" t="str">
        <f>IFNA(VLOOKUP($H3509,'Промокоды'!$A$2:$B$115,2,0),"")</f>
        <v/>
      </c>
      <c r="J3509" s="10" t="str">
        <f>IFNA(VLOOKUP($I3509,'Промокоды'!$E$2:$F$8,2,0),"")</f>
        <v/>
      </c>
      <c r="K3509" s="10" t="str">
        <f>IFNA(VLOOKUP($H3509,'Промокоды'!$A$2:$C$115,3,0),"")</f>
        <v/>
      </c>
      <c r="L3509" s="13">
        <f t="shared" si="2"/>
        <v>0</v>
      </c>
      <c r="M3509" s="14">
        <v>5500.0</v>
      </c>
      <c r="N3509" s="14">
        <f t="shared" si="3"/>
        <v>5500</v>
      </c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  <c r="Z3509" s="9"/>
      <c r="AA3509" s="9"/>
      <c r="AB3509" s="9"/>
      <c r="AC3509" s="9"/>
    </row>
    <row r="3510" ht="15.75" customHeight="1">
      <c r="A3510" s="10">
        <v>3509.0</v>
      </c>
      <c r="B3510" s="10" t="s">
        <v>15</v>
      </c>
      <c r="C3510" s="10" t="str">
        <f>VLOOKUP($E3510,'Определяем вид'!$A$2:$B$16,2,0)</f>
        <v>Услуга</v>
      </c>
      <c r="D3510" s="10" t="s">
        <v>16</v>
      </c>
      <c r="E3510" s="10" t="s">
        <v>17</v>
      </c>
      <c r="F3510" s="11">
        <v>45780.0</v>
      </c>
      <c r="G3510" s="12">
        <f t="shared" si="1"/>
        <v>5</v>
      </c>
      <c r="H3510" s="10" t="s">
        <v>54</v>
      </c>
      <c r="I3510" s="10">
        <f>IFNA(VLOOKUP($H3510,'Промокоды'!$A$2:$B$115,2,0),"")</f>
        <v>3</v>
      </c>
      <c r="J3510" s="10" t="str">
        <f>IFNA(VLOOKUP($I3510,'Промокоды'!$E$2:$F$8,2,0),"")</f>
        <v>Поисковые запросы в Яндексе</v>
      </c>
      <c r="K3510" s="10">
        <f>IFNA(VLOOKUP($H3510,'Промокоды'!$A$2:$C$115,3,0),"")</f>
        <v>0.05</v>
      </c>
      <c r="L3510" s="13">
        <f t="shared" si="2"/>
        <v>225</v>
      </c>
      <c r="M3510" s="14">
        <v>4500.0</v>
      </c>
      <c r="N3510" s="14">
        <f t="shared" si="3"/>
        <v>4275</v>
      </c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  <c r="Z3510" s="9"/>
      <c r="AA3510" s="9"/>
      <c r="AB3510" s="9"/>
      <c r="AC3510" s="9"/>
    </row>
    <row r="3511" ht="15.75" customHeight="1">
      <c r="A3511" s="10">
        <v>3510.0</v>
      </c>
      <c r="B3511" s="10" t="s">
        <v>25</v>
      </c>
      <c r="C3511" s="10" t="str">
        <f>VLOOKUP($E3511,'Определяем вид'!$A$2:$B$16,2,0)</f>
        <v>Товар</v>
      </c>
      <c r="D3511" s="10" t="s">
        <v>16</v>
      </c>
      <c r="E3511" s="10" t="s">
        <v>35</v>
      </c>
      <c r="F3511" s="11">
        <v>45780.0</v>
      </c>
      <c r="G3511" s="12">
        <f t="shared" si="1"/>
        <v>5</v>
      </c>
      <c r="H3511" s="10"/>
      <c r="I3511" s="10" t="str">
        <f>IFNA(VLOOKUP($H3511,'Промокоды'!$A$2:$B$115,2,0),"")</f>
        <v/>
      </c>
      <c r="J3511" s="10" t="str">
        <f>IFNA(VLOOKUP($I3511,'Промокоды'!$E$2:$F$8,2,0),"")</f>
        <v/>
      </c>
      <c r="K3511" s="10" t="str">
        <f>IFNA(VLOOKUP($H3511,'Промокоды'!$A$2:$C$115,3,0),"")</f>
        <v/>
      </c>
      <c r="L3511" s="13">
        <f t="shared" si="2"/>
        <v>0</v>
      </c>
      <c r="M3511" s="14">
        <v>500.0</v>
      </c>
      <c r="N3511" s="14">
        <f t="shared" si="3"/>
        <v>500</v>
      </c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  <c r="Z3511" s="9"/>
      <c r="AA3511" s="9"/>
      <c r="AB3511" s="9"/>
      <c r="AC3511" s="9"/>
    </row>
    <row r="3512" ht="15.75" customHeight="1">
      <c r="A3512" s="10">
        <v>3511.0</v>
      </c>
      <c r="B3512" s="10" t="s">
        <v>15</v>
      </c>
      <c r="C3512" s="10" t="str">
        <f>VLOOKUP($E3512,'Определяем вид'!$A$2:$B$16,2,0)</f>
        <v>Услуга</v>
      </c>
      <c r="D3512" s="10" t="s">
        <v>16</v>
      </c>
      <c r="E3512" s="10" t="s">
        <v>17</v>
      </c>
      <c r="F3512" s="11">
        <v>45780.0</v>
      </c>
      <c r="G3512" s="12">
        <f t="shared" si="1"/>
        <v>5</v>
      </c>
      <c r="H3512" s="10"/>
      <c r="I3512" s="10" t="str">
        <f>IFNA(VLOOKUP($H3512,'Промокоды'!$A$2:$B$115,2,0),"")</f>
        <v/>
      </c>
      <c r="J3512" s="10" t="str">
        <f>IFNA(VLOOKUP($I3512,'Промокоды'!$E$2:$F$8,2,0),"")</f>
        <v/>
      </c>
      <c r="K3512" s="10" t="str">
        <f>IFNA(VLOOKUP($H3512,'Промокоды'!$A$2:$C$115,3,0),"")</f>
        <v/>
      </c>
      <c r="L3512" s="13">
        <f t="shared" si="2"/>
        <v>0</v>
      </c>
      <c r="M3512" s="14">
        <v>4500.0</v>
      </c>
      <c r="N3512" s="14">
        <f t="shared" si="3"/>
        <v>4500</v>
      </c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  <c r="Z3512" s="9"/>
      <c r="AA3512" s="9"/>
      <c r="AB3512" s="9"/>
      <c r="AC3512" s="9"/>
    </row>
    <row r="3513" ht="15.75" customHeight="1">
      <c r="A3513" s="10">
        <v>3512.0</v>
      </c>
      <c r="B3513" s="10" t="s">
        <v>15</v>
      </c>
      <c r="C3513" s="10" t="str">
        <f>VLOOKUP($E3513,'Определяем вид'!$A$2:$B$16,2,0)</f>
        <v>Услуга</v>
      </c>
      <c r="D3513" s="10" t="s">
        <v>16</v>
      </c>
      <c r="E3513" s="10" t="s">
        <v>18</v>
      </c>
      <c r="F3513" s="11">
        <v>45780.0</v>
      </c>
      <c r="G3513" s="12">
        <f t="shared" si="1"/>
        <v>5</v>
      </c>
      <c r="H3513" s="10"/>
      <c r="I3513" s="10" t="str">
        <f>IFNA(VLOOKUP($H3513,'Промокоды'!$A$2:$B$115,2,0),"")</f>
        <v/>
      </c>
      <c r="J3513" s="10" t="str">
        <f>IFNA(VLOOKUP($I3513,'Промокоды'!$E$2:$F$8,2,0),"")</f>
        <v/>
      </c>
      <c r="K3513" s="10" t="str">
        <f>IFNA(VLOOKUP($H3513,'Промокоды'!$A$2:$C$115,3,0),"")</f>
        <v/>
      </c>
      <c r="L3513" s="13">
        <f t="shared" si="2"/>
        <v>0</v>
      </c>
      <c r="M3513" s="14">
        <v>3500.0</v>
      </c>
      <c r="N3513" s="14">
        <f t="shared" si="3"/>
        <v>3500</v>
      </c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  <c r="Z3513" s="9"/>
      <c r="AA3513" s="9"/>
      <c r="AB3513" s="9"/>
      <c r="AC3513" s="9"/>
    </row>
    <row r="3514" ht="15.75" customHeight="1">
      <c r="A3514" s="10">
        <v>3513.0</v>
      </c>
      <c r="B3514" s="10" t="s">
        <v>15</v>
      </c>
      <c r="C3514" s="10" t="str">
        <f>VLOOKUP($E3514,'Определяем вид'!$A$2:$B$16,2,0)</f>
        <v>Услуга</v>
      </c>
      <c r="D3514" s="10" t="s">
        <v>16</v>
      </c>
      <c r="E3514" s="10" t="s">
        <v>17</v>
      </c>
      <c r="F3514" s="11">
        <v>45780.0</v>
      </c>
      <c r="G3514" s="12">
        <f t="shared" si="1"/>
        <v>5</v>
      </c>
      <c r="H3514" s="10"/>
      <c r="I3514" s="10" t="str">
        <f>IFNA(VLOOKUP($H3514,'Промокоды'!$A$2:$B$115,2,0),"")</f>
        <v/>
      </c>
      <c r="J3514" s="10" t="str">
        <f>IFNA(VLOOKUP($I3514,'Промокоды'!$E$2:$F$8,2,0),"")</f>
        <v/>
      </c>
      <c r="K3514" s="10" t="str">
        <f>IFNA(VLOOKUP($H3514,'Промокоды'!$A$2:$C$115,3,0),"")</f>
        <v/>
      </c>
      <c r="L3514" s="13">
        <f t="shared" si="2"/>
        <v>0</v>
      </c>
      <c r="M3514" s="14">
        <v>4500.0</v>
      </c>
      <c r="N3514" s="14">
        <f t="shared" si="3"/>
        <v>4500</v>
      </c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  <c r="Z3514" s="9"/>
      <c r="AA3514" s="9"/>
      <c r="AB3514" s="9"/>
      <c r="AC3514" s="9"/>
    </row>
    <row r="3515" ht="15.75" customHeight="1">
      <c r="A3515" s="10">
        <v>3514.0</v>
      </c>
      <c r="B3515" s="10" t="s">
        <v>15</v>
      </c>
      <c r="C3515" s="10" t="str">
        <f>VLOOKUP($E3515,'Определяем вид'!$A$2:$B$16,2,0)</f>
        <v>Услуга</v>
      </c>
      <c r="D3515" s="10" t="s">
        <v>16</v>
      </c>
      <c r="E3515" s="10" t="s">
        <v>17</v>
      </c>
      <c r="F3515" s="11">
        <v>45780.0</v>
      </c>
      <c r="G3515" s="12">
        <f t="shared" si="1"/>
        <v>5</v>
      </c>
      <c r="H3515" s="10"/>
      <c r="I3515" s="10" t="str">
        <f>IFNA(VLOOKUP($H3515,'Промокоды'!$A$2:$B$115,2,0),"")</f>
        <v/>
      </c>
      <c r="J3515" s="10" t="str">
        <f>IFNA(VLOOKUP($I3515,'Промокоды'!$E$2:$F$8,2,0),"")</f>
        <v/>
      </c>
      <c r="K3515" s="10" t="str">
        <f>IFNA(VLOOKUP($H3515,'Промокоды'!$A$2:$C$115,3,0),"")</f>
        <v/>
      </c>
      <c r="L3515" s="13">
        <f t="shared" si="2"/>
        <v>0</v>
      </c>
      <c r="M3515" s="14">
        <v>4500.0</v>
      </c>
      <c r="N3515" s="14">
        <f t="shared" si="3"/>
        <v>4500</v>
      </c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  <c r="Z3515" s="9"/>
      <c r="AA3515" s="9"/>
      <c r="AB3515" s="9"/>
      <c r="AC3515" s="9"/>
    </row>
    <row r="3516" ht="15.75" customHeight="1">
      <c r="A3516" s="10">
        <v>3515.0</v>
      </c>
      <c r="B3516" s="10" t="s">
        <v>15</v>
      </c>
      <c r="C3516" s="10" t="str">
        <f>VLOOKUP($E3516,'Определяем вид'!$A$2:$B$16,2,0)</f>
        <v>Товар</v>
      </c>
      <c r="D3516" s="10" t="s">
        <v>16</v>
      </c>
      <c r="E3516" s="10" t="s">
        <v>20</v>
      </c>
      <c r="F3516" s="11">
        <v>45780.0</v>
      </c>
      <c r="G3516" s="12">
        <f t="shared" si="1"/>
        <v>5</v>
      </c>
      <c r="H3516" s="10"/>
      <c r="I3516" s="10" t="str">
        <f>IFNA(VLOOKUP($H3516,'Промокоды'!$A$2:$B$115,2,0),"")</f>
        <v/>
      </c>
      <c r="J3516" s="10" t="str">
        <f>IFNA(VLOOKUP($I3516,'Промокоды'!$E$2:$F$8,2,0),"")</f>
        <v/>
      </c>
      <c r="K3516" s="10" t="str">
        <f>IFNA(VLOOKUP($H3516,'Промокоды'!$A$2:$C$115,3,0),"")</f>
        <v/>
      </c>
      <c r="L3516" s="13">
        <f t="shared" si="2"/>
        <v>0</v>
      </c>
      <c r="M3516" s="14">
        <v>500.0</v>
      </c>
      <c r="N3516" s="14">
        <f t="shared" si="3"/>
        <v>500</v>
      </c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  <c r="Z3516" s="9"/>
      <c r="AA3516" s="9"/>
      <c r="AB3516" s="9"/>
      <c r="AC3516" s="9"/>
    </row>
    <row r="3517" ht="15.75" customHeight="1">
      <c r="A3517" s="10">
        <v>3516.0</v>
      </c>
      <c r="B3517" s="10" t="s">
        <v>15</v>
      </c>
      <c r="C3517" s="10" t="str">
        <f>VLOOKUP($E3517,'Определяем вид'!$A$2:$B$16,2,0)</f>
        <v>Услуга</v>
      </c>
      <c r="D3517" s="10" t="s">
        <v>19</v>
      </c>
      <c r="E3517" s="10" t="s">
        <v>21</v>
      </c>
      <c r="F3517" s="11">
        <v>45780.0</v>
      </c>
      <c r="G3517" s="12">
        <f t="shared" si="1"/>
        <v>5</v>
      </c>
      <c r="H3517" s="10"/>
      <c r="I3517" s="10" t="str">
        <f>IFNA(VLOOKUP($H3517,'Промокоды'!$A$2:$B$115,2,0),"")</f>
        <v/>
      </c>
      <c r="J3517" s="10" t="str">
        <f>IFNA(VLOOKUP($I3517,'Промокоды'!$E$2:$F$8,2,0),"")</f>
        <v/>
      </c>
      <c r="K3517" s="10" t="str">
        <f>IFNA(VLOOKUP($H3517,'Промокоды'!$A$2:$C$115,3,0),"")</f>
        <v/>
      </c>
      <c r="L3517" s="13">
        <f t="shared" si="2"/>
        <v>0</v>
      </c>
      <c r="M3517" s="14">
        <v>5500.0</v>
      </c>
      <c r="N3517" s="14">
        <f t="shared" si="3"/>
        <v>5500</v>
      </c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  <c r="Z3517" s="9"/>
      <c r="AA3517" s="9"/>
      <c r="AB3517" s="9"/>
      <c r="AC3517" s="9"/>
    </row>
    <row r="3518" ht="15.75" customHeight="1">
      <c r="A3518" s="10">
        <v>3517.0</v>
      </c>
      <c r="B3518" s="10" t="s">
        <v>15</v>
      </c>
      <c r="C3518" s="10" t="str">
        <f>VLOOKUP($E3518,'Определяем вид'!$A$2:$B$16,2,0)</f>
        <v>Услуга</v>
      </c>
      <c r="D3518" s="10" t="s">
        <v>16</v>
      </c>
      <c r="E3518" s="10" t="s">
        <v>18</v>
      </c>
      <c r="F3518" s="11">
        <v>45780.0</v>
      </c>
      <c r="G3518" s="12">
        <f t="shared" si="1"/>
        <v>5</v>
      </c>
      <c r="H3518" s="10"/>
      <c r="I3518" s="10" t="str">
        <f>IFNA(VLOOKUP($H3518,'Промокоды'!$A$2:$B$115,2,0),"")</f>
        <v/>
      </c>
      <c r="J3518" s="10" t="str">
        <f>IFNA(VLOOKUP($I3518,'Промокоды'!$E$2:$F$8,2,0),"")</f>
        <v/>
      </c>
      <c r="K3518" s="10" t="str">
        <f>IFNA(VLOOKUP($H3518,'Промокоды'!$A$2:$C$115,3,0),"")</f>
        <v/>
      </c>
      <c r="L3518" s="13">
        <f t="shared" si="2"/>
        <v>0</v>
      </c>
      <c r="M3518" s="14">
        <v>3500.0</v>
      </c>
      <c r="N3518" s="14">
        <f t="shared" si="3"/>
        <v>3500</v>
      </c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  <c r="Z3518" s="9"/>
      <c r="AA3518" s="9"/>
      <c r="AB3518" s="9"/>
      <c r="AC3518" s="9"/>
    </row>
    <row r="3519" ht="15.75" customHeight="1">
      <c r="A3519" s="10">
        <v>3518.0</v>
      </c>
      <c r="B3519" s="10" t="s">
        <v>15</v>
      </c>
      <c r="C3519" s="10" t="str">
        <f>VLOOKUP($E3519,'Определяем вид'!$A$2:$B$16,2,0)</f>
        <v>Товар</v>
      </c>
      <c r="D3519" s="10" t="s">
        <v>16</v>
      </c>
      <c r="E3519" s="10" t="s">
        <v>20</v>
      </c>
      <c r="F3519" s="11">
        <v>45780.0</v>
      </c>
      <c r="G3519" s="12">
        <f t="shared" si="1"/>
        <v>5</v>
      </c>
      <c r="H3519" s="10"/>
      <c r="I3519" s="10" t="str">
        <f>IFNA(VLOOKUP($H3519,'Промокоды'!$A$2:$B$115,2,0),"")</f>
        <v/>
      </c>
      <c r="J3519" s="10" t="str">
        <f>IFNA(VLOOKUP($I3519,'Промокоды'!$E$2:$F$8,2,0),"")</f>
        <v/>
      </c>
      <c r="K3519" s="10" t="str">
        <f>IFNA(VLOOKUP($H3519,'Промокоды'!$A$2:$C$115,3,0),"")</f>
        <v/>
      </c>
      <c r="L3519" s="13">
        <f t="shared" si="2"/>
        <v>0</v>
      </c>
      <c r="M3519" s="14">
        <v>500.0</v>
      </c>
      <c r="N3519" s="14">
        <f t="shared" si="3"/>
        <v>500</v>
      </c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  <c r="Z3519" s="9"/>
      <c r="AA3519" s="9"/>
      <c r="AB3519" s="9"/>
      <c r="AC3519" s="9"/>
    </row>
    <row r="3520" ht="15.75" customHeight="1">
      <c r="A3520" s="10">
        <v>3519.0</v>
      </c>
      <c r="B3520" s="10" t="s">
        <v>25</v>
      </c>
      <c r="C3520" s="10" t="str">
        <f>VLOOKUP($E3520,'Определяем вид'!$A$2:$B$16,2,0)</f>
        <v>Товар</v>
      </c>
      <c r="D3520" s="10" t="s">
        <v>16</v>
      </c>
      <c r="E3520" s="10" t="s">
        <v>35</v>
      </c>
      <c r="F3520" s="11">
        <v>45780.0</v>
      </c>
      <c r="G3520" s="12">
        <f t="shared" si="1"/>
        <v>5</v>
      </c>
      <c r="H3520" s="10"/>
      <c r="I3520" s="10" t="str">
        <f>IFNA(VLOOKUP($H3520,'Промокоды'!$A$2:$B$115,2,0),"")</f>
        <v/>
      </c>
      <c r="J3520" s="10" t="str">
        <f>IFNA(VLOOKUP($I3520,'Промокоды'!$E$2:$F$8,2,0),"")</f>
        <v/>
      </c>
      <c r="K3520" s="10" t="str">
        <f>IFNA(VLOOKUP($H3520,'Промокоды'!$A$2:$C$115,3,0),"")</f>
        <v/>
      </c>
      <c r="L3520" s="13">
        <f t="shared" si="2"/>
        <v>0</v>
      </c>
      <c r="M3520" s="14">
        <v>500.0</v>
      </c>
      <c r="N3520" s="14">
        <f t="shared" si="3"/>
        <v>500</v>
      </c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  <c r="Z3520" s="9"/>
      <c r="AA3520" s="9"/>
      <c r="AB3520" s="9"/>
      <c r="AC3520" s="9"/>
    </row>
    <row r="3521" ht="15.75" customHeight="1">
      <c r="A3521" s="10">
        <v>3520.0</v>
      </c>
      <c r="B3521" s="10" t="s">
        <v>15</v>
      </c>
      <c r="C3521" s="10" t="str">
        <f>VLOOKUP($E3521,'Определяем вид'!$A$2:$B$16,2,0)</f>
        <v>Товар</v>
      </c>
      <c r="D3521" s="10" t="s">
        <v>16</v>
      </c>
      <c r="E3521" s="10" t="s">
        <v>28</v>
      </c>
      <c r="F3521" s="11">
        <v>45780.0</v>
      </c>
      <c r="G3521" s="12">
        <f t="shared" si="1"/>
        <v>5</v>
      </c>
      <c r="H3521" s="10"/>
      <c r="I3521" s="10" t="str">
        <f>IFNA(VLOOKUP($H3521,'Промокоды'!$A$2:$B$115,2,0),"")</f>
        <v/>
      </c>
      <c r="J3521" s="10" t="str">
        <f>IFNA(VLOOKUP($I3521,'Промокоды'!$E$2:$F$8,2,0),"")</f>
        <v/>
      </c>
      <c r="K3521" s="10" t="str">
        <f>IFNA(VLOOKUP($H3521,'Промокоды'!$A$2:$C$115,3,0),"")</f>
        <v/>
      </c>
      <c r="L3521" s="13">
        <f t="shared" si="2"/>
        <v>0</v>
      </c>
      <c r="M3521" s="14">
        <v>300.0</v>
      </c>
      <c r="N3521" s="14">
        <f t="shared" si="3"/>
        <v>300</v>
      </c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  <c r="Z3521" s="9"/>
      <c r="AA3521" s="9"/>
      <c r="AB3521" s="9"/>
      <c r="AC3521" s="9"/>
    </row>
    <row r="3522" ht="15.75" customHeight="1">
      <c r="A3522" s="10">
        <v>3521.0</v>
      </c>
      <c r="B3522" s="10" t="s">
        <v>15</v>
      </c>
      <c r="C3522" s="10" t="str">
        <f>VLOOKUP($E3522,'Определяем вид'!$A$2:$B$16,2,0)</f>
        <v>Услуга</v>
      </c>
      <c r="D3522" s="10" t="s">
        <v>16</v>
      </c>
      <c r="E3522" s="10" t="s">
        <v>21</v>
      </c>
      <c r="F3522" s="11">
        <v>45780.0</v>
      </c>
      <c r="G3522" s="12">
        <f t="shared" si="1"/>
        <v>5</v>
      </c>
      <c r="H3522" s="10"/>
      <c r="I3522" s="10" t="str">
        <f>IFNA(VLOOKUP($H3522,'Промокоды'!$A$2:$B$115,2,0),"")</f>
        <v/>
      </c>
      <c r="J3522" s="10" t="str">
        <f>IFNA(VLOOKUP($I3522,'Промокоды'!$E$2:$F$8,2,0),"")</f>
        <v/>
      </c>
      <c r="K3522" s="10" t="str">
        <f>IFNA(VLOOKUP($H3522,'Промокоды'!$A$2:$C$115,3,0),"")</f>
        <v/>
      </c>
      <c r="L3522" s="13">
        <f t="shared" si="2"/>
        <v>0</v>
      </c>
      <c r="M3522" s="14">
        <v>5500.0</v>
      </c>
      <c r="N3522" s="14">
        <f t="shared" si="3"/>
        <v>5500</v>
      </c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  <c r="Z3522" s="9"/>
      <c r="AA3522" s="9"/>
      <c r="AB3522" s="9"/>
      <c r="AC3522" s="9"/>
    </row>
    <row r="3523" ht="15.75" customHeight="1">
      <c r="A3523" s="10">
        <v>3522.0</v>
      </c>
      <c r="B3523" s="10" t="s">
        <v>15</v>
      </c>
      <c r="C3523" s="10" t="str">
        <f>VLOOKUP($E3523,'Определяем вид'!$A$2:$B$16,2,0)</f>
        <v>Услуга</v>
      </c>
      <c r="D3523" s="10" t="s">
        <v>16</v>
      </c>
      <c r="E3523" s="10" t="s">
        <v>18</v>
      </c>
      <c r="F3523" s="11">
        <v>45780.0</v>
      </c>
      <c r="G3523" s="12">
        <f t="shared" si="1"/>
        <v>5</v>
      </c>
      <c r="H3523" s="10"/>
      <c r="I3523" s="10" t="str">
        <f>IFNA(VLOOKUP($H3523,'Промокоды'!$A$2:$B$115,2,0),"")</f>
        <v/>
      </c>
      <c r="J3523" s="10" t="str">
        <f>IFNA(VLOOKUP($I3523,'Промокоды'!$E$2:$F$8,2,0),"")</f>
        <v/>
      </c>
      <c r="K3523" s="10" t="str">
        <f>IFNA(VLOOKUP($H3523,'Промокоды'!$A$2:$C$115,3,0),"")</f>
        <v/>
      </c>
      <c r="L3523" s="13">
        <f t="shared" si="2"/>
        <v>0</v>
      </c>
      <c r="M3523" s="14">
        <v>3500.0</v>
      </c>
      <c r="N3523" s="14">
        <f t="shared" si="3"/>
        <v>3500</v>
      </c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  <c r="Z3523" s="9"/>
      <c r="AA3523" s="9"/>
      <c r="AB3523" s="9"/>
      <c r="AC3523" s="9"/>
    </row>
    <row r="3524" ht="15.75" customHeight="1">
      <c r="A3524" s="10">
        <v>3523.0</v>
      </c>
      <c r="B3524" s="10" t="s">
        <v>25</v>
      </c>
      <c r="C3524" s="10" t="str">
        <f>VLOOKUP($E3524,'Определяем вид'!$A$2:$B$16,2,0)</f>
        <v>Товар</v>
      </c>
      <c r="D3524" s="10" t="s">
        <v>19</v>
      </c>
      <c r="E3524" s="10" t="s">
        <v>33</v>
      </c>
      <c r="F3524" s="11">
        <v>45780.0</v>
      </c>
      <c r="G3524" s="12">
        <f t="shared" si="1"/>
        <v>5</v>
      </c>
      <c r="H3524" s="10"/>
      <c r="I3524" s="10" t="str">
        <f>IFNA(VLOOKUP($H3524,'Промокоды'!$A$2:$B$115,2,0),"")</f>
        <v/>
      </c>
      <c r="J3524" s="10" t="str">
        <f>IFNA(VLOOKUP($I3524,'Промокоды'!$E$2:$F$8,2,0),"")</f>
        <v/>
      </c>
      <c r="K3524" s="10" t="str">
        <f>IFNA(VLOOKUP($H3524,'Промокоды'!$A$2:$C$115,3,0),"")</f>
        <v/>
      </c>
      <c r="L3524" s="13">
        <f t="shared" si="2"/>
        <v>0</v>
      </c>
      <c r="M3524" s="14">
        <v>1000.0</v>
      </c>
      <c r="N3524" s="14">
        <f t="shared" si="3"/>
        <v>1000</v>
      </c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  <c r="Z3524" s="9"/>
      <c r="AA3524" s="9"/>
      <c r="AB3524" s="9"/>
      <c r="AC3524" s="9"/>
    </row>
    <row r="3525" ht="15.75" customHeight="1">
      <c r="A3525" s="10">
        <v>3524.0</v>
      </c>
      <c r="B3525" s="10" t="s">
        <v>15</v>
      </c>
      <c r="C3525" s="10" t="str">
        <f>VLOOKUP($E3525,'Определяем вид'!$A$2:$B$16,2,0)</f>
        <v>Услуга</v>
      </c>
      <c r="D3525" s="10" t="s">
        <v>16</v>
      </c>
      <c r="E3525" s="10" t="s">
        <v>17</v>
      </c>
      <c r="F3525" s="11">
        <v>45780.0</v>
      </c>
      <c r="G3525" s="12">
        <f t="shared" si="1"/>
        <v>5</v>
      </c>
      <c r="H3525" s="10"/>
      <c r="I3525" s="10" t="str">
        <f>IFNA(VLOOKUP($H3525,'Промокоды'!$A$2:$B$115,2,0),"")</f>
        <v/>
      </c>
      <c r="J3525" s="10" t="str">
        <f>IFNA(VLOOKUP($I3525,'Промокоды'!$E$2:$F$8,2,0),"")</f>
        <v/>
      </c>
      <c r="K3525" s="10" t="str">
        <f>IFNA(VLOOKUP($H3525,'Промокоды'!$A$2:$C$115,3,0),"")</f>
        <v/>
      </c>
      <c r="L3525" s="13">
        <f t="shared" si="2"/>
        <v>0</v>
      </c>
      <c r="M3525" s="14">
        <v>4500.0</v>
      </c>
      <c r="N3525" s="14">
        <f t="shared" si="3"/>
        <v>4500</v>
      </c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  <c r="Z3525" s="9"/>
      <c r="AA3525" s="9"/>
      <c r="AB3525" s="9"/>
      <c r="AC3525" s="9"/>
    </row>
    <row r="3526" ht="15.75" customHeight="1">
      <c r="A3526" s="10">
        <v>3525.0</v>
      </c>
      <c r="B3526" s="10" t="s">
        <v>15</v>
      </c>
      <c r="C3526" s="10" t="str">
        <f>VLOOKUP($E3526,'Определяем вид'!$A$2:$B$16,2,0)</f>
        <v>Услуга</v>
      </c>
      <c r="D3526" s="10" t="s">
        <v>16</v>
      </c>
      <c r="E3526" s="10" t="s">
        <v>17</v>
      </c>
      <c r="F3526" s="11">
        <v>45780.0</v>
      </c>
      <c r="G3526" s="12">
        <f t="shared" si="1"/>
        <v>5</v>
      </c>
      <c r="H3526" s="10"/>
      <c r="I3526" s="10" t="str">
        <f>IFNA(VLOOKUP($H3526,'Промокоды'!$A$2:$B$115,2,0),"")</f>
        <v/>
      </c>
      <c r="J3526" s="10" t="str">
        <f>IFNA(VLOOKUP($I3526,'Промокоды'!$E$2:$F$8,2,0),"")</f>
        <v/>
      </c>
      <c r="K3526" s="10" t="str">
        <f>IFNA(VLOOKUP($H3526,'Промокоды'!$A$2:$C$115,3,0),"")</f>
        <v/>
      </c>
      <c r="L3526" s="13">
        <f t="shared" si="2"/>
        <v>0</v>
      </c>
      <c r="M3526" s="14">
        <v>4500.0</v>
      </c>
      <c r="N3526" s="14">
        <f t="shared" si="3"/>
        <v>4500</v>
      </c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  <c r="Z3526" s="9"/>
      <c r="AA3526" s="9"/>
      <c r="AB3526" s="9"/>
      <c r="AC3526" s="9"/>
    </row>
    <row r="3527" ht="15.75" customHeight="1">
      <c r="A3527" s="10">
        <v>3526.0</v>
      </c>
      <c r="B3527" s="10" t="s">
        <v>15</v>
      </c>
      <c r="C3527" s="10" t="str">
        <f>VLOOKUP($E3527,'Определяем вид'!$A$2:$B$16,2,0)</f>
        <v>Товар</v>
      </c>
      <c r="D3527" s="10" t="s">
        <v>16</v>
      </c>
      <c r="E3527" s="10" t="s">
        <v>28</v>
      </c>
      <c r="F3527" s="11">
        <v>45780.0</v>
      </c>
      <c r="G3527" s="12">
        <f t="shared" si="1"/>
        <v>5</v>
      </c>
      <c r="H3527" s="10"/>
      <c r="I3527" s="10" t="str">
        <f>IFNA(VLOOKUP($H3527,'Промокоды'!$A$2:$B$115,2,0),"")</f>
        <v/>
      </c>
      <c r="J3527" s="10" t="str">
        <f>IFNA(VLOOKUP($I3527,'Промокоды'!$E$2:$F$8,2,0),"")</f>
        <v/>
      </c>
      <c r="K3527" s="10" t="str">
        <f>IFNA(VLOOKUP($H3527,'Промокоды'!$A$2:$C$115,3,0),"")</f>
        <v/>
      </c>
      <c r="L3527" s="13">
        <f t="shared" si="2"/>
        <v>0</v>
      </c>
      <c r="M3527" s="14">
        <v>300.0</v>
      </c>
      <c r="N3527" s="14">
        <f t="shared" si="3"/>
        <v>300</v>
      </c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  <c r="Z3527" s="9"/>
      <c r="AA3527" s="9"/>
      <c r="AB3527" s="9"/>
      <c r="AC3527" s="9"/>
    </row>
    <row r="3528" ht="15.75" customHeight="1">
      <c r="A3528" s="10">
        <v>3527.0</v>
      </c>
      <c r="B3528" s="10" t="s">
        <v>15</v>
      </c>
      <c r="C3528" s="10" t="str">
        <f>VLOOKUP($E3528,'Определяем вид'!$A$2:$B$16,2,0)</f>
        <v>Товар</v>
      </c>
      <c r="D3528" s="10" t="s">
        <v>16</v>
      </c>
      <c r="E3528" s="10" t="s">
        <v>28</v>
      </c>
      <c r="F3528" s="11">
        <v>45780.0</v>
      </c>
      <c r="G3528" s="12">
        <f t="shared" si="1"/>
        <v>5</v>
      </c>
      <c r="H3528" s="10" t="s">
        <v>55</v>
      </c>
      <c r="I3528" s="10">
        <f>IFNA(VLOOKUP($H3528,'Промокоды'!$A$2:$B$115,2,0),"")</f>
        <v>4</v>
      </c>
      <c r="J3528" s="10" t="str">
        <f>IFNA(VLOOKUP($I3528,'Промокоды'!$E$2:$F$8,2,0),"")</f>
        <v>Посты в Telegram</v>
      </c>
      <c r="K3528" s="10">
        <f>IFNA(VLOOKUP($H3528,'Промокоды'!$A$2:$C$115,3,0),"")</f>
        <v>0.5</v>
      </c>
      <c r="L3528" s="13">
        <f t="shared" si="2"/>
        <v>150</v>
      </c>
      <c r="M3528" s="14">
        <v>300.0</v>
      </c>
      <c r="N3528" s="14">
        <f t="shared" si="3"/>
        <v>150</v>
      </c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  <c r="Z3528" s="9"/>
      <c r="AA3528" s="9"/>
      <c r="AB3528" s="9"/>
      <c r="AC3528" s="9"/>
    </row>
    <row r="3529" ht="15.75" customHeight="1">
      <c r="A3529" s="10">
        <v>3528.0</v>
      </c>
      <c r="B3529" s="10" t="s">
        <v>15</v>
      </c>
      <c r="C3529" s="10" t="str">
        <f>VLOOKUP($E3529,'Определяем вид'!$A$2:$B$16,2,0)</f>
        <v>Товар</v>
      </c>
      <c r="D3529" s="10" t="s">
        <v>16</v>
      </c>
      <c r="E3529" s="10" t="s">
        <v>28</v>
      </c>
      <c r="F3529" s="11">
        <v>45781.0</v>
      </c>
      <c r="G3529" s="12">
        <f t="shared" si="1"/>
        <v>5</v>
      </c>
      <c r="H3529" s="10"/>
      <c r="I3529" s="10" t="str">
        <f>IFNA(VLOOKUP($H3529,'Промокоды'!$A$2:$B$115,2,0),"")</f>
        <v/>
      </c>
      <c r="J3529" s="10" t="str">
        <f>IFNA(VLOOKUP($I3529,'Промокоды'!$E$2:$F$8,2,0),"")</f>
        <v/>
      </c>
      <c r="K3529" s="10" t="str">
        <f>IFNA(VLOOKUP($H3529,'Промокоды'!$A$2:$C$115,3,0),"")</f>
        <v/>
      </c>
      <c r="L3529" s="13">
        <f t="shared" si="2"/>
        <v>0</v>
      </c>
      <c r="M3529" s="14">
        <v>300.0</v>
      </c>
      <c r="N3529" s="14">
        <f t="shared" si="3"/>
        <v>300</v>
      </c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  <c r="Z3529" s="9"/>
      <c r="AA3529" s="9"/>
      <c r="AB3529" s="9"/>
      <c r="AC3529" s="9"/>
    </row>
    <row r="3530" ht="15.75" customHeight="1">
      <c r="A3530" s="10">
        <v>3529.0</v>
      </c>
      <c r="B3530" s="10" t="s">
        <v>15</v>
      </c>
      <c r="C3530" s="10" t="str">
        <f>VLOOKUP($E3530,'Определяем вид'!$A$2:$B$16,2,0)</f>
        <v>Услуга</v>
      </c>
      <c r="D3530" s="10" t="s">
        <v>16</v>
      </c>
      <c r="E3530" s="10" t="s">
        <v>21</v>
      </c>
      <c r="F3530" s="11">
        <v>45781.0</v>
      </c>
      <c r="G3530" s="12">
        <f t="shared" si="1"/>
        <v>5</v>
      </c>
      <c r="H3530" s="10"/>
      <c r="I3530" s="10" t="str">
        <f>IFNA(VLOOKUP($H3530,'Промокоды'!$A$2:$B$115,2,0),"")</f>
        <v/>
      </c>
      <c r="J3530" s="10" t="str">
        <f>IFNA(VLOOKUP($I3530,'Промокоды'!$E$2:$F$8,2,0),"")</f>
        <v/>
      </c>
      <c r="K3530" s="10" t="str">
        <f>IFNA(VLOOKUP($H3530,'Промокоды'!$A$2:$C$115,3,0),"")</f>
        <v/>
      </c>
      <c r="L3530" s="13">
        <f t="shared" si="2"/>
        <v>0</v>
      </c>
      <c r="M3530" s="14">
        <v>5500.0</v>
      </c>
      <c r="N3530" s="14">
        <f t="shared" si="3"/>
        <v>5500</v>
      </c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  <c r="Z3530" s="9"/>
      <c r="AA3530" s="9"/>
      <c r="AB3530" s="9"/>
      <c r="AC3530" s="9"/>
    </row>
    <row r="3531" ht="15.75" customHeight="1">
      <c r="A3531" s="10">
        <v>3530.0</v>
      </c>
      <c r="B3531" s="10" t="s">
        <v>15</v>
      </c>
      <c r="C3531" s="10" t="str">
        <f>VLOOKUP($E3531,'Определяем вид'!$A$2:$B$16,2,0)</f>
        <v>Услуга</v>
      </c>
      <c r="D3531" s="10" t="s">
        <v>16</v>
      </c>
      <c r="E3531" s="10" t="s">
        <v>21</v>
      </c>
      <c r="F3531" s="11">
        <v>45781.0</v>
      </c>
      <c r="G3531" s="12">
        <f t="shared" si="1"/>
        <v>5</v>
      </c>
      <c r="H3531" s="10"/>
      <c r="I3531" s="10" t="str">
        <f>IFNA(VLOOKUP($H3531,'Промокоды'!$A$2:$B$115,2,0),"")</f>
        <v/>
      </c>
      <c r="J3531" s="10" t="str">
        <f>IFNA(VLOOKUP($I3531,'Промокоды'!$E$2:$F$8,2,0),"")</f>
        <v/>
      </c>
      <c r="K3531" s="10" t="str">
        <f>IFNA(VLOOKUP($H3531,'Промокоды'!$A$2:$C$115,3,0),"")</f>
        <v/>
      </c>
      <c r="L3531" s="13">
        <f t="shared" si="2"/>
        <v>0</v>
      </c>
      <c r="M3531" s="14">
        <v>5500.0</v>
      </c>
      <c r="N3531" s="14">
        <f t="shared" si="3"/>
        <v>5500</v>
      </c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  <c r="Z3531" s="9"/>
      <c r="AA3531" s="9"/>
      <c r="AB3531" s="9"/>
      <c r="AC3531" s="9"/>
    </row>
    <row r="3532" ht="15.75" customHeight="1">
      <c r="A3532" s="10">
        <v>3531.0</v>
      </c>
      <c r="B3532" s="10" t="s">
        <v>15</v>
      </c>
      <c r="C3532" s="10" t="str">
        <f>VLOOKUP($E3532,'Определяем вид'!$A$2:$B$16,2,0)</f>
        <v>Услуга</v>
      </c>
      <c r="D3532" s="10" t="s">
        <v>19</v>
      </c>
      <c r="E3532" s="10" t="s">
        <v>18</v>
      </c>
      <c r="F3532" s="11">
        <v>45781.0</v>
      </c>
      <c r="G3532" s="12">
        <f t="shared" si="1"/>
        <v>5</v>
      </c>
      <c r="H3532" s="10"/>
      <c r="I3532" s="10" t="str">
        <f>IFNA(VLOOKUP($H3532,'Промокоды'!$A$2:$B$115,2,0),"")</f>
        <v/>
      </c>
      <c r="J3532" s="10" t="str">
        <f>IFNA(VLOOKUP($I3532,'Промокоды'!$E$2:$F$8,2,0),"")</f>
        <v/>
      </c>
      <c r="K3532" s="10" t="str">
        <f>IFNA(VLOOKUP($H3532,'Промокоды'!$A$2:$C$115,3,0),"")</f>
        <v/>
      </c>
      <c r="L3532" s="13">
        <f t="shared" si="2"/>
        <v>0</v>
      </c>
      <c r="M3532" s="14">
        <v>3500.0</v>
      </c>
      <c r="N3532" s="14">
        <f t="shared" si="3"/>
        <v>3500</v>
      </c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  <c r="Z3532" s="9"/>
      <c r="AA3532" s="9"/>
      <c r="AB3532" s="9"/>
      <c r="AC3532" s="9"/>
    </row>
    <row r="3533" ht="15.75" customHeight="1">
      <c r="A3533" s="10">
        <v>3532.0</v>
      </c>
      <c r="B3533" s="10" t="s">
        <v>15</v>
      </c>
      <c r="C3533" s="10" t="str">
        <f>VLOOKUP($E3533,'Определяем вид'!$A$2:$B$16,2,0)</f>
        <v>Услуга</v>
      </c>
      <c r="D3533" s="10" t="s">
        <v>19</v>
      </c>
      <c r="E3533" s="10" t="s">
        <v>21</v>
      </c>
      <c r="F3533" s="11">
        <v>45781.0</v>
      </c>
      <c r="G3533" s="12">
        <f t="shared" si="1"/>
        <v>5</v>
      </c>
      <c r="H3533" s="10"/>
      <c r="I3533" s="10" t="str">
        <f>IFNA(VLOOKUP($H3533,'Промокоды'!$A$2:$B$115,2,0),"")</f>
        <v/>
      </c>
      <c r="J3533" s="10" t="str">
        <f>IFNA(VLOOKUP($I3533,'Промокоды'!$E$2:$F$8,2,0),"")</f>
        <v/>
      </c>
      <c r="K3533" s="10" t="str">
        <f>IFNA(VLOOKUP($H3533,'Промокоды'!$A$2:$C$115,3,0),"")</f>
        <v/>
      </c>
      <c r="L3533" s="13">
        <f t="shared" si="2"/>
        <v>0</v>
      </c>
      <c r="M3533" s="14">
        <v>5500.0</v>
      </c>
      <c r="N3533" s="14">
        <f t="shared" si="3"/>
        <v>5500</v>
      </c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  <c r="Z3533" s="9"/>
      <c r="AA3533" s="9"/>
      <c r="AB3533" s="9"/>
      <c r="AC3533" s="9"/>
    </row>
    <row r="3534" ht="15.75" customHeight="1">
      <c r="A3534" s="10">
        <v>3533.0</v>
      </c>
      <c r="B3534" s="10" t="s">
        <v>15</v>
      </c>
      <c r="C3534" s="10" t="str">
        <f>VLOOKUP($E3534,'Определяем вид'!$A$2:$B$16,2,0)</f>
        <v>Услуга</v>
      </c>
      <c r="D3534" s="10" t="s">
        <v>16</v>
      </c>
      <c r="E3534" s="10" t="s">
        <v>18</v>
      </c>
      <c r="F3534" s="11">
        <v>45781.0</v>
      </c>
      <c r="G3534" s="12">
        <f t="shared" si="1"/>
        <v>5</v>
      </c>
      <c r="H3534" s="10"/>
      <c r="I3534" s="10" t="str">
        <f>IFNA(VLOOKUP($H3534,'Промокоды'!$A$2:$B$115,2,0),"")</f>
        <v/>
      </c>
      <c r="J3534" s="10" t="str">
        <f>IFNA(VLOOKUP($I3534,'Промокоды'!$E$2:$F$8,2,0),"")</f>
        <v/>
      </c>
      <c r="K3534" s="10" t="str">
        <f>IFNA(VLOOKUP($H3534,'Промокоды'!$A$2:$C$115,3,0),"")</f>
        <v/>
      </c>
      <c r="L3534" s="13">
        <f t="shared" si="2"/>
        <v>0</v>
      </c>
      <c r="M3534" s="14">
        <v>3500.0</v>
      </c>
      <c r="N3534" s="14">
        <f t="shared" si="3"/>
        <v>3500</v>
      </c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  <c r="Z3534" s="9"/>
      <c r="AA3534" s="9"/>
      <c r="AB3534" s="9"/>
      <c r="AC3534" s="9"/>
    </row>
    <row r="3535" ht="15.75" customHeight="1">
      <c r="A3535" s="10">
        <v>3534.0</v>
      </c>
      <c r="B3535" s="10" t="s">
        <v>25</v>
      </c>
      <c r="C3535" s="10" t="str">
        <f>VLOOKUP($E3535,'Определяем вид'!$A$2:$B$16,2,0)</f>
        <v>Товар</v>
      </c>
      <c r="D3535" s="10" t="s">
        <v>16</v>
      </c>
      <c r="E3535" s="10" t="s">
        <v>33</v>
      </c>
      <c r="F3535" s="11">
        <v>45781.0</v>
      </c>
      <c r="G3535" s="12">
        <f t="shared" si="1"/>
        <v>5</v>
      </c>
      <c r="H3535" s="10"/>
      <c r="I3535" s="10" t="str">
        <f>IFNA(VLOOKUP($H3535,'Промокоды'!$A$2:$B$115,2,0),"")</f>
        <v/>
      </c>
      <c r="J3535" s="10" t="str">
        <f>IFNA(VLOOKUP($I3535,'Промокоды'!$E$2:$F$8,2,0),"")</f>
        <v/>
      </c>
      <c r="K3535" s="10" t="str">
        <f>IFNA(VLOOKUP($H3535,'Промокоды'!$A$2:$C$115,3,0),"")</f>
        <v/>
      </c>
      <c r="L3535" s="13">
        <f t="shared" si="2"/>
        <v>0</v>
      </c>
      <c r="M3535" s="14">
        <v>1000.0</v>
      </c>
      <c r="N3535" s="14">
        <f t="shared" si="3"/>
        <v>1000</v>
      </c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  <c r="Z3535" s="9"/>
      <c r="AA3535" s="9"/>
      <c r="AB3535" s="9"/>
      <c r="AC3535" s="9"/>
    </row>
    <row r="3536" ht="15.75" customHeight="1">
      <c r="A3536" s="10">
        <v>3535.0</v>
      </c>
      <c r="B3536" s="10" t="s">
        <v>25</v>
      </c>
      <c r="C3536" s="10" t="str">
        <f>VLOOKUP($E3536,'Определяем вид'!$A$2:$B$16,2,0)</f>
        <v>Товар</v>
      </c>
      <c r="D3536" s="10" t="s">
        <v>16</v>
      </c>
      <c r="E3536" s="10" t="s">
        <v>35</v>
      </c>
      <c r="F3536" s="11">
        <v>45781.0</v>
      </c>
      <c r="G3536" s="12">
        <f t="shared" si="1"/>
        <v>5</v>
      </c>
      <c r="H3536" s="10"/>
      <c r="I3536" s="10" t="str">
        <f>IFNA(VLOOKUP($H3536,'Промокоды'!$A$2:$B$115,2,0),"")</f>
        <v/>
      </c>
      <c r="J3536" s="10" t="str">
        <f>IFNA(VLOOKUP($I3536,'Промокоды'!$E$2:$F$8,2,0),"")</f>
        <v/>
      </c>
      <c r="K3536" s="10" t="str">
        <f>IFNA(VLOOKUP($H3536,'Промокоды'!$A$2:$C$115,3,0),"")</f>
        <v/>
      </c>
      <c r="L3536" s="13">
        <f t="shared" si="2"/>
        <v>0</v>
      </c>
      <c r="M3536" s="14">
        <v>500.0</v>
      </c>
      <c r="N3536" s="14">
        <f t="shared" si="3"/>
        <v>500</v>
      </c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  <c r="Z3536" s="9"/>
      <c r="AA3536" s="9"/>
      <c r="AB3536" s="9"/>
      <c r="AC3536" s="9"/>
    </row>
    <row r="3537" ht="15.75" customHeight="1">
      <c r="A3537" s="10">
        <v>3536.0</v>
      </c>
      <c r="B3537" s="10" t="s">
        <v>15</v>
      </c>
      <c r="C3537" s="10" t="str">
        <f>VLOOKUP($E3537,'Определяем вид'!$A$2:$B$16,2,0)</f>
        <v>Услуга</v>
      </c>
      <c r="D3537" s="10" t="s">
        <v>16</v>
      </c>
      <c r="E3537" s="10" t="s">
        <v>17</v>
      </c>
      <c r="F3537" s="11">
        <v>45781.0</v>
      </c>
      <c r="G3537" s="12">
        <f t="shared" si="1"/>
        <v>5</v>
      </c>
      <c r="H3537" s="10"/>
      <c r="I3537" s="10" t="str">
        <f>IFNA(VLOOKUP($H3537,'Промокоды'!$A$2:$B$115,2,0),"")</f>
        <v/>
      </c>
      <c r="J3537" s="10" t="str">
        <f>IFNA(VLOOKUP($I3537,'Промокоды'!$E$2:$F$8,2,0),"")</f>
        <v/>
      </c>
      <c r="K3537" s="10" t="str">
        <f>IFNA(VLOOKUP($H3537,'Промокоды'!$A$2:$C$115,3,0),"")</f>
        <v/>
      </c>
      <c r="L3537" s="13">
        <f t="shared" si="2"/>
        <v>0</v>
      </c>
      <c r="M3537" s="14">
        <v>4500.0</v>
      </c>
      <c r="N3537" s="14">
        <f t="shared" si="3"/>
        <v>4500</v>
      </c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  <c r="Z3537" s="9"/>
      <c r="AA3537" s="9"/>
      <c r="AB3537" s="9"/>
      <c r="AC3537" s="9"/>
    </row>
    <row r="3538" ht="15.75" customHeight="1">
      <c r="A3538" s="10">
        <v>3537.0</v>
      </c>
      <c r="B3538" s="10" t="s">
        <v>15</v>
      </c>
      <c r="C3538" s="10" t="str">
        <f>VLOOKUP($E3538,'Определяем вид'!$A$2:$B$16,2,0)</f>
        <v>Услуга</v>
      </c>
      <c r="D3538" s="10" t="s">
        <v>19</v>
      </c>
      <c r="E3538" s="10" t="s">
        <v>18</v>
      </c>
      <c r="F3538" s="11">
        <v>45781.0</v>
      </c>
      <c r="G3538" s="12">
        <f t="shared" si="1"/>
        <v>5</v>
      </c>
      <c r="H3538" s="10"/>
      <c r="I3538" s="10" t="str">
        <f>IFNA(VLOOKUP($H3538,'Промокоды'!$A$2:$B$115,2,0),"")</f>
        <v/>
      </c>
      <c r="J3538" s="10" t="str">
        <f>IFNA(VLOOKUP($I3538,'Промокоды'!$E$2:$F$8,2,0),"")</f>
        <v/>
      </c>
      <c r="K3538" s="10" t="str">
        <f>IFNA(VLOOKUP($H3538,'Промокоды'!$A$2:$C$115,3,0),"")</f>
        <v/>
      </c>
      <c r="L3538" s="13">
        <f t="shared" si="2"/>
        <v>0</v>
      </c>
      <c r="M3538" s="14">
        <v>3500.0</v>
      </c>
      <c r="N3538" s="14">
        <f t="shared" si="3"/>
        <v>3500</v>
      </c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  <c r="Z3538" s="9"/>
      <c r="AA3538" s="9"/>
      <c r="AB3538" s="9"/>
      <c r="AC3538" s="9"/>
    </row>
    <row r="3539" ht="15.75" customHeight="1">
      <c r="A3539" s="10">
        <v>3538.0</v>
      </c>
      <c r="B3539" s="10" t="s">
        <v>15</v>
      </c>
      <c r="C3539" s="10" t="str">
        <f>VLOOKUP($E3539,'Определяем вид'!$A$2:$B$16,2,0)</f>
        <v>Услуга</v>
      </c>
      <c r="D3539" s="10" t="s">
        <v>16</v>
      </c>
      <c r="E3539" s="10" t="s">
        <v>21</v>
      </c>
      <c r="F3539" s="11">
        <v>45781.0</v>
      </c>
      <c r="G3539" s="12">
        <f t="shared" si="1"/>
        <v>5</v>
      </c>
      <c r="H3539" s="10"/>
      <c r="I3539" s="10" t="str">
        <f>IFNA(VLOOKUP($H3539,'Промокоды'!$A$2:$B$115,2,0),"")</f>
        <v/>
      </c>
      <c r="J3539" s="10" t="str">
        <f>IFNA(VLOOKUP($I3539,'Промокоды'!$E$2:$F$8,2,0),"")</f>
        <v/>
      </c>
      <c r="K3539" s="10" t="str">
        <f>IFNA(VLOOKUP($H3539,'Промокоды'!$A$2:$C$115,3,0),"")</f>
        <v/>
      </c>
      <c r="L3539" s="13">
        <f t="shared" si="2"/>
        <v>0</v>
      </c>
      <c r="M3539" s="14">
        <v>5500.0</v>
      </c>
      <c r="N3539" s="14">
        <f t="shared" si="3"/>
        <v>5500</v>
      </c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  <c r="Z3539" s="9"/>
      <c r="AA3539" s="9"/>
      <c r="AB3539" s="9"/>
      <c r="AC3539" s="9"/>
    </row>
    <row r="3540" ht="15.75" customHeight="1">
      <c r="A3540" s="10">
        <v>3539.0</v>
      </c>
      <c r="B3540" s="10" t="s">
        <v>15</v>
      </c>
      <c r="C3540" s="10" t="str">
        <f>VLOOKUP($E3540,'Определяем вид'!$A$2:$B$16,2,0)</f>
        <v>Услуга</v>
      </c>
      <c r="D3540" s="10" t="s">
        <v>16</v>
      </c>
      <c r="E3540" s="10" t="s">
        <v>17</v>
      </c>
      <c r="F3540" s="11">
        <v>45781.0</v>
      </c>
      <c r="G3540" s="12">
        <f t="shared" si="1"/>
        <v>5</v>
      </c>
      <c r="H3540" s="10" t="s">
        <v>56</v>
      </c>
      <c r="I3540" s="10">
        <f>IFNA(VLOOKUP($H3540,'Промокоды'!$A$2:$B$115,2,0),"")</f>
        <v>7</v>
      </c>
      <c r="J3540" s="10" t="str">
        <f>IFNA(VLOOKUP($I3540,'Промокоды'!$E$2:$F$8,2,0),"")</f>
        <v>Сторис в VK</v>
      </c>
      <c r="K3540" s="10">
        <f>IFNA(VLOOKUP($H3540,'Промокоды'!$A$2:$C$115,3,0),"")</f>
        <v>0.15</v>
      </c>
      <c r="L3540" s="13">
        <f t="shared" si="2"/>
        <v>675</v>
      </c>
      <c r="M3540" s="14">
        <v>4500.0</v>
      </c>
      <c r="N3540" s="14">
        <f t="shared" si="3"/>
        <v>3825</v>
      </c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  <c r="Z3540" s="9"/>
      <c r="AA3540" s="9"/>
      <c r="AB3540" s="9"/>
      <c r="AC3540" s="9"/>
    </row>
    <row r="3541" ht="15.75" customHeight="1">
      <c r="A3541" s="10">
        <v>3540.0</v>
      </c>
      <c r="B3541" s="10" t="s">
        <v>15</v>
      </c>
      <c r="C3541" s="10" t="str">
        <f>VLOOKUP($E3541,'Определяем вид'!$A$2:$B$16,2,0)</f>
        <v>Товар</v>
      </c>
      <c r="D3541" s="10" t="s">
        <v>16</v>
      </c>
      <c r="E3541" s="10" t="s">
        <v>23</v>
      </c>
      <c r="F3541" s="11">
        <v>45781.0</v>
      </c>
      <c r="G3541" s="12">
        <f t="shared" si="1"/>
        <v>5</v>
      </c>
      <c r="H3541" s="10"/>
      <c r="I3541" s="10" t="str">
        <f>IFNA(VLOOKUP($H3541,'Промокоды'!$A$2:$B$115,2,0),"")</f>
        <v/>
      </c>
      <c r="J3541" s="10" t="str">
        <f>IFNA(VLOOKUP($I3541,'Промокоды'!$E$2:$F$8,2,0),"")</f>
        <v/>
      </c>
      <c r="K3541" s="10" t="str">
        <f>IFNA(VLOOKUP($H3541,'Промокоды'!$A$2:$C$115,3,0),"")</f>
        <v/>
      </c>
      <c r="L3541" s="13">
        <f t="shared" si="2"/>
        <v>0</v>
      </c>
      <c r="M3541" s="14">
        <v>1000.0</v>
      </c>
      <c r="N3541" s="14">
        <f t="shared" si="3"/>
        <v>1000</v>
      </c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  <c r="Z3541" s="9"/>
      <c r="AA3541" s="9"/>
      <c r="AB3541" s="9"/>
      <c r="AC3541" s="9"/>
    </row>
    <row r="3542" ht="15.75" customHeight="1">
      <c r="A3542" s="10">
        <v>3541.0</v>
      </c>
      <c r="B3542" s="10" t="s">
        <v>15</v>
      </c>
      <c r="C3542" s="10" t="str">
        <f>VLOOKUP($E3542,'Определяем вид'!$A$2:$B$16,2,0)</f>
        <v>Услуга</v>
      </c>
      <c r="D3542" s="10" t="s">
        <v>19</v>
      </c>
      <c r="E3542" s="10" t="s">
        <v>17</v>
      </c>
      <c r="F3542" s="11">
        <v>45781.0</v>
      </c>
      <c r="G3542" s="12">
        <f t="shared" si="1"/>
        <v>5</v>
      </c>
      <c r="H3542" s="10"/>
      <c r="I3542" s="10" t="str">
        <f>IFNA(VLOOKUP($H3542,'Промокоды'!$A$2:$B$115,2,0),"")</f>
        <v/>
      </c>
      <c r="J3542" s="10" t="str">
        <f>IFNA(VLOOKUP($I3542,'Промокоды'!$E$2:$F$8,2,0),"")</f>
        <v/>
      </c>
      <c r="K3542" s="10" t="str">
        <f>IFNA(VLOOKUP($H3542,'Промокоды'!$A$2:$C$115,3,0),"")</f>
        <v/>
      </c>
      <c r="L3542" s="13">
        <f t="shared" si="2"/>
        <v>0</v>
      </c>
      <c r="M3542" s="14">
        <v>4500.0</v>
      </c>
      <c r="N3542" s="14">
        <f t="shared" si="3"/>
        <v>4500</v>
      </c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  <c r="Z3542" s="9"/>
      <c r="AA3542" s="9"/>
      <c r="AB3542" s="9"/>
      <c r="AC3542" s="9"/>
    </row>
    <row r="3543" ht="15.75" customHeight="1">
      <c r="A3543" s="10">
        <v>3542.0</v>
      </c>
      <c r="B3543" s="10" t="s">
        <v>15</v>
      </c>
      <c r="C3543" s="10" t="str">
        <f>VLOOKUP($E3543,'Определяем вид'!$A$2:$B$16,2,0)</f>
        <v>Услуга</v>
      </c>
      <c r="D3543" s="10" t="s">
        <v>19</v>
      </c>
      <c r="E3543" s="10" t="s">
        <v>17</v>
      </c>
      <c r="F3543" s="11">
        <v>45781.0</v>
      </c>
      <c r="G3543" s="12">
        <f t="shared" si="1"/>
        <v>5</v>
      </c>
      <c r="H3543" s="10"/>
      <c r="I3543" s="10" t="str">
        <f>IFNA(VLOOKUP($H3543,'Промокоды'!$A$2:$B$115,2,0),"")</f>
        <v/>
      </c>
      <c r="J3543" s="10" t="str">
        <f>IFNA(VLOOKUP($I3543,'Промокоды'!$E$2:$F$8,2,0),"")</f>
        <v/>
      </c>
      <c r="K3543" s="10" t="str">
        <f>IFNA(VLOOKUP($H3543,'Промокоды'!$A$2:$C$115,3,0),"")</f>
        <v/>
      </c>
      <c r="L3543" s="13">
        <f t="shared" si="2"/>
        <v>0</v>
      </c>
      <c r="M3543" s="14">
        <v>4500.0</v>
      </c>
      <c r="N3543" s="14">
        <f t="shared" si="3"/>
        <v>4500</v>
      </c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  <c r="Z3543" s="9"/>
      <c r="AA3543" s="9"/>
      <c r="AB3543" s="9"/>
      <c r="AC3543" s="9"/>
    </row>
    <row r="3544" ht="15.75" customHeight="1">
      <c r="A3544" s="10">
        <v>3543.0</v>
      </c>
      <c r="B3544" s="10" t="s">
        <v>15</v>
      </c>
      <c r="C3544" s="10" t="str">
        <f>VLOOKUP($E3544,'Определяем вид'!$A$2:$B$16,2,0)</f>
        <v>Услуга</v>
      </c>
      <c r="D3544" s="10" t="s">
        <v>16</v>
      </c>
      <c r="E3544" s="10" t="s">
        <v>18</v>
      </c>
      <c r="F3544" s="11">
        <v>45781.0</v>
      </c>
      <c r="G3544" s="12">
        <f t="shared" si="1"/>
        <v>5</v>
      </c>
      <c r="H3544" s="10"/>
      <c r="I3544" s="10" t="str">
        <f>IFNA(VLOOKUP($H3544,'Промокоды'!$A$2:$B$115,2,0),"")</f>
        <v/>
      </c>
      <c r="J3544" s="10" t="str">
        <f>IFNA(VLOOKUP($I3544,'Промокоды'!$E$2:$F$8,2,0),"")</f>
        <v/>
      </c>
      <c r="K3544" s="10" t="str">
        <f>IFNA(VLOOKUP($H3544,'Промокоды'!$A$2:$C$115,3,0),"")</f>
        <v/>
      </c>
      <c r="L3544" s="13">
        <f t="shared" si="2"/>
        <v>0</v>
      </c>
      <c r="M3544" s="14">
        <v>3500.0</v>
      </c>
      <c r="N3544" s="14">
        <f t="shared" si="3"/>
        <v>3500</v>
      </c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  <c r="Z3544" s="9"/>
      <c r="AA3544" s="9"/>
      <c r="AB3544" s="9"/>
      <c r="AC3544" s="9"/>
    </row>
    <row r="3545" ht="15.75" customHeight="1">
      <c r="A3545" s="10">
        <v>3544.0</v>
      </c>
      <c r="B3545" s="10" t="s">
        <v>25</v>
      </c>
      <c r="C3545" s="10" t="str">
        <f>VLOOKUP($E3545,'Определяем вид'!$A$2:$B$16,2,0)</f>
        <v>Товар</v>
      </c>
      <c r="D3545" s="10" t="s">
        <v>16</v>
      </c>
      <c r="E3545" s="10" t="s">
        <v>33</v>
      </c>
      <c r="F3545" s="11">
        <v>45781.0</v>
      </c>
      <c r="G3545" s="12">
        <f t="shared" si="1"/>
        <v>5</v>
      </c>
      <c r="H3545" s="10"/>
      <c r="I3545" s="10" t="str">
        <f>IFNA(VLOOKUP($H3545,'Промокоды'!$A$2:$B$115,2,0),"")</f>
        <v/>
      </c>
      <c r="J3545" s="10" t="str">
        <f>IFNA(VLOOKUP($I3545,'Промокоды'!$E$2:$F$8,2,0),"")</f>
        <v/>
      </c>
      <c r="K3545" s="10" t="str">
        <f>IFNA(VLOOKUP($H3545,'Промокоды'!$A$2:$C$115,3,0),"")</f>
        <v/>
      </c>
      <c r="L3545" s="13">
        <f t="shared" si="2"/>
        <v>0</v>
      </c>
      <c r="M3545" s="14">
        <v>1000.0</v>
      </c>
      <c r="N3545" s="14">
        <f t="shared" si="3"/>
        <v>1000</v>
      </c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  <c r="Z3545" s="9"/>
      <c r="AA3545" s="9"/>
      <c r="AB3545" s="9"/>
      <c r="AC3545" s="9"/>
    </row>
    <row r="3546" ht="15.75" customHeight="1">
      <c r="A3546" s="10">
        <v>3545.0</v>
      </c>
      <c r="B3546" s="10" t="s">
        <v>15</v>
      </c>
      <c r="C3546" s="10" t="str">
        <f>VLOOKUP($E3546,'Определяем вид'!$A$2:$B$16,2,0)</f>
        <v>Услуга</v>
      </c>
      <c r="D3546" s="10" t="s">
        <v>19</v>
      </c>
      <c r="E3546" s="10" t="s">
        <v>17</v>
      </c>
      <c r="F3546" s="11">
        <v>45781.0</v>
      </c>
      <c r="G3546" s="12">
        <f t="shared" si="1"/>
        <v>5</v>
      </c>
      <c r="H3546" s="10"/>
      <c r="I3546" s="10" t="str">
        <f>IFNA(VLOOKUP($H3546,'Промокоды'!$A$2:$B$115,2,0),"")</f>
        <v/>
      </c>
      <c r="J3546" s="10" t="str">
        <f>IFNA(VLOOKUP($I3546,'Промокоды'!$E$2:$F$8,2,0),"")</f>
        <v/>
      </c>
      <c r="K3546" s="10" t="str">
        <f>IFNA(VLOOKUP($H3546,'Промокоды'!$A$2:$C$115,3,0),"")</f>
        <v/>
      </c>
      <c r="L3546" s="13">
        <f t="shared" si="2"/>
        <v>0</v>
      </c>
      <c r="M3546" s="14">
        <v>4500.0</v>
      </c>
      <c r="N3546" s="14">
        <f t="shared" si="3"/>
        <v>4500</v>
      </c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  <c r="Z3546" s="9"/>
      <c r="AA3546" s="9"/>
      <c r="AB3546" s="9"/>
      <c r="AC3546" s="9"/>
    </row>
    <row r="3547" ht="15.75" customHeight="1">
      <c r="A3547" s="10">
        <v>3546.0</v>
      </c>
      <c r="B3547" s="10" t="s">
        <v>15</v>
      </c>
      <c r="C3547" s="10" t="str">
        <f>VLOOKUP($E3547,'Определяем вид'!$A$2:$B$16,2,0)</f>
        <v>Услуга</v>
      </c>
      <c r="D3547" s="10" t="s">
        <v>16</v>
      </c>
      <c r="E3547" s="10" t="s">
        <v>18</v>
      </c>
      <c r="F3547" s="11">
        <v>45781.0</v>
      </c>
      <c r="G3547" s="12">
        <f t="shared" si="1"/>
        <v>5</v>
      </c>
      <c r="H3547" s="10"/>
      <c r="I3547" s="10" t="str">
        <f>IFNA(VLOOKUP($H3547,'Промокоды'!$A$2:$B$115,2,0),"")</f>
        <v/>
      </c>
      <c r="J3547" s="10" t="str">
        <f>IFNA(VLOOKUP($I3547,'Промокоды'!$E$2:$F$8,2,0),"")</f>
        <v/>
      </c>
      <c r="K3547" s="10" t="str">
        <f>IFNA(VLOOKUP($H3547,'Промокоды'!$A$2:$C$115,3,0),"")</f>
        <v/>
      </c>
      <c r="L3547" s="13">
        <f t="shared" si="2"/>
        <v>0</v>
      </c>
      <c r="M3547" s="14">
        <v>3500.0</v>
      </c>
      <c r="N3547" s="14">
        <f t="shared" si="3"/>
        <v>3500</v>
      </c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  <c r="Z3547" s="9"/>
      <c r="AA3547" s="9"/>
      <c r="AB3547" s="9"/>
      <c r="AC3547" s="9"/>
    </row>
    <row r="3548" ht="15.75" customHeight="1">
      <c r="A3548" s="10">
        <v>3547.0</v>
      </c>
      <c r="B3548" s="10" t="s">
        <v>15</v>
      </c>
      <c r="C3548" s="10" t="str">
        <f>VLOOKUP($E3548,'Определяем вид'!$A$2:$B$16,2,0)</f>
        <v>Услуга</v>
      </c>
      <c r="D3548" s="10" t="s">
        <v>16</v>
      </c>
      <c r="E3548" s="10" t="s">
        <v>21</v>
      </c>
      <c r="F3548" s="11">
        <v>45781.0</v>
      </c>
      <c r="G3548" s="12">
        <f t="shared" si="1"/>
        <v>5</v>
      </c>
      <c r="H3548" s="10"/>
      <c r="I3548" s="10" t="str">
        <f>IFNA(VLOOKUP($H3548,'Промокоды'!$A$2:$B$115,2,0),"")</f>
        <v/>
      </c>
      <c r="J3548" s="10" t="str">
        <f>IFNA(VLOOKUP($I3548,'Промокоды'!$E$2:$F$8,2,0),"")</f>
        <v/>
      </c>
      <c r="K3548" s="10" t="str">
        <f>IFNA(VLOOKUP($H3548,'Промокоды'!$A$2:$C$115,3,0),"")</f>
        <v/>
      </c>
      <c r="L3548" s="13">
        <f t="shared" si="2"/>
        <v>0</v>
      </c>
      <c r="M3548" s="14">
        <v>5500.0</v>
      </c>
      <c r="N3548" s="14">
        <f t="shared" si="3"/>
        <v>5500</v>
      </c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  <c r="Z3548" s="9"/>
      <c r="AA3548" s="9"/>
      <c r="AB3548" s="9"/>
      <c r="AC3548" s="9"/>
    </row>
    <row r="3549" ht="15.75" customHeight="1">
      <c r="A3549" s="10">
        <v>3548.0</v>
      </c>
      <c r="B3549" s="10" t="s">
        <v>25</v>
      </c>
      <c r="C3549" s="10" t="str">
        <f>VLOOKUP($E3549,'Определяем вид'!$A$2:$B$16,2,0)</f>
        <v>Товар</v>
      </c>
      <c r="D3549" s="10" t="s">
        <v>16</v>
      </c>
      <c r="E3549" s="10" t="s">
        <v>33</v>
      </c>
      <c r="F3549" s="11">
        <v>45781.0</v>
      </c>
      <c r="G3549" s="12">
        <f t="shared" si="1"/>
        <v>5</v>
      </c>
      <c r="H3549" s="10"/>
      <c r="I3549" s="10" t="str">
        <f>IFNA(VLOOKUP($H3549,'Промокоды'!$A$2:$B$115,2,0),"")</f>
        <v/>
      </c>
      <c r="J3549" s="10" t="str">
        <f>IFNA(VLOOKUP($I3549,'Промокоды'!$E$2:$F$8,2,0),"")</f>
        <v/>
      </c>
      <c r="K3549" s="10" t="str">
        <f>IFNA(VLOOKUP($H3549,'Промокоды'!$A$2:$C$115,3,0),"")</f>
        <v/>
      </c>
      <c r="L3549" s="13">
        <f t="shared" si="2"/>
        <v>0</v>
      </c>
      <c r="M3549" s="14">
        <v>1000.0</v>
      </c>
      <c r="N3549" s="14">
        <f t="shared" si="3"/>
        <v>1000</v>
      </c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  <c r="Z3549" s="9"/>
      <c r="AA3549" s="9"/>
      <c r="AB3549" s="9"/>
      <c r="AC3549" s="9"/>
    </row>
    <row r="3550" ht="15.75" customHeight="1">
      <c r="A3550" s="10">
        <v>3549.0</v>
      </c>
      <c r="B3550" s="10" t="s">
        <v>15</v>
      </c>
      <c r="C3550" s="10" t="str">
        <f>VLOOKUP($E3550,'Определяем вид'!$A$2:$B$16,2,0)</f>
        <v>Услуга</v>
      </c>
      <c r="D3550" s="10" t="s">
        <v>16</v>
      </c>
      <c r="E3550" s="10" t="s">
        <v>21</v>
      </c>
      <c r="F3550" s="11">
        <v>45781.0</v>
      </c>
      <c r="G3550" s="12">
        <f t="shared" si="1"/>
        <v>5</v>
      </c>
      <c r="H3550" s="10"/>
      <c r="I3550" s="10" t="str">
        <f>IFNA(VLOOKUP($H3550,'Промокоды'!$A$2:$B$115,2,0),"")</f>
        <v/>
      </c>
      <c r="J3550" s="10" t="str">
        <f>IFNA(VLOOKUP($I3550,'Промокоды'!$E$2:$F$8,2,0),"")</f>
        <v/>
      </c>
      <c r="K3550" s="10" t="str">
        <f>IFNA(VLOOKUP($H3550,'Промокоды'!$A$2:$C$115,3,0),"")</f>
        <v/>
      </c>
      <c r="L3550" s="13">
        <f t="shared" si="2"/>
        <v>0</v>
      </c>
      <c r="M3550" s="14">
        <v>5500.0</v>
      </c>
      <c r="N3550" s="14">
        <f t="shared" si="3"/>
        <v>5500</v>
      </c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  <c r="Z3550" s="9"/>
      <c r="AA3550" s="9"/>
      <c r="AB3550" s="9"/>
      <c r="AC3550" s="9"/>
    </row>
    <row r="3551" ht="15.75" customHeight="1">
      <c r="A3551" s="10">
        <v>3550.0</v>
      </c>
      <c r="B3551" s="10" t="s">
        <v>15</v>
      </c>
      <c r="C3551" s="10" t="str">
        <f>VLOOKUP($E3551,'Определяем вид'!$A$2:$B$16,2,0)</f>
        <v>Услуга</v>
      </c>
      <c r="D3551" s="10" t="s">
        <v>16</v>
      </c>
      <c r="E3551" s="10" t="s">
        <v>17</v>
      </c>
      <c r="F3551" s="11">
        <v>45781.0</v>
      </c>
      <c r="G3551" s="12">
        <f t="shared" si="1"/>
        <v>5</v>
      </c>
      <c r="H3551" s="10"/>
      <c r="I3551" s="10" t="str">
        <f>IFNA(VLOOKUP($H3551,'Промокоды'!$A$2:$B$115,2,0),"")</f>
        <v/>
      </c>
      <c r="J3551" s="10" t="str">
        <f>IFNA(VLOOKUP($I3551,'Промокоды'!$E$2:$F$8,2,0),"")</f>
        <v/>
      </c>
      <c r="K3551" s="10" t="str">
        <f>IFNA(VLOOKUP($H3551,'Промокоды'!$A$2:$C$115,3,0),"")</f>
        <v/>
      </c>
      <c r="L3551" s="13">
        <f t="shared" si="2"/>
        <v>0</v>
      </c>
      <c r="M3551" s="14">
        <v>4500.0</v>
      </c>
      <c r="N3551" s="14">
        <f t="shared" si="3"/>
        <v>4500</v>
      </c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  <c r="Z3551" s="9"/>
      <c r="AA3551" s="9"/>
      <c r="AB3551" s="9"/>
      <c r="AC3551" s="9"/>
    </row>
    <row r="3552" ht="15.75" customHeight="1">
      <c r="A3552" s="10">
        <v>3551.0</v>
      </c>
      <c r="B3552" s="10" t="s">
        <v>15</v>
      </c>
      <c r="C3552" s="10" t="str">
        <f>VLOOKUP($E3552,'Определяем вид'!$A$2:$B$16,2,0)</f>
        <v>Услуга</v>
      </c>
      <c r="D3552" s="10" t="s">
        <v>19</v>
      </c>
      <c r="E3552" s="10" t="s">
        <v>21</v>
      </c>
      <c r="F3552" s="11">
        <v>45781.0</v>
      </c>
      <c r="G3552" s="12">
        <f t="shared" si="1"/>
        <v>5</v>
      </c>
      <c r="H3552" s="10" t="s">
        <v>57</v>
      </c>
      <c r="I3552" s="10">
        <f>IFNA(VLOOKUP($H3552,'Промокоды'!$A$2:$B$115,2,0),"")</f>
        <v>7</v>
      </c>
      <c r="J3552" s="10" t="str">
        <f>IFNA(VLOOKUP($I3552,'Промокоды'!$E$2:$F$8,2,0),"")</f>
        <v>Сторис в VK</v>
      </c>
      <c r="K3552" s="10">
        <f>IFNA(VLOOKUP($H3552,'Промокоды'!$A$2:$C$115,3,0),"")</f>
        <v>0.15</v>
      </c>
      <c r="L3552" s="13">
        <f t="shared" si="2"/>
        <v>825</v>
      </c>
      <c r="M3552" s="14">
        <v>5500.0</v>
      </c>
      <c r="N3552" s="14">
        <f t="shared" si="3"/>
        <v>4675</v>
      </c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  <c r="Z3552" s="9"/>
      <c r="AA3552" s="9"/>
      <c r="AB3552" s="9"/>
      <c r="AC3552" s="9"/>
    </row>
    <row r="3553" ht="15.75" customHeight="1">
      <c r="A3553" s="10">
        <v>3552.0</v>
      </c>
      <c r="B3553" s="10" t="s">
        <v>15</v>
      </c>
      <c r="C3553" s="10" t="str">
        <f>VLOOKUP($E3553,'Определяем вид'!$A$2:$B$16,2,0)</f>
        <v>Услуга</v>
      </c>
      <c r="D3553" s="10" t="s">
        <v>16</v>
      </c>
      <c r="E3553" s="10" t="s">
        <v>17</v>
      </c>
      <c r="F3553" s="11">
        <v>45781.0</v>
      </c>
      <c r="G3553" s="12">
        <f t="shared" si="1"/>
        <v>5</v>
      </c>
      <c r="H3553" s="10"/>
      <c r="I3553" s="10" t="str">
        <f>IFNA(VLOOKUP($H3553,'Промокоды'!$A$2:$B$115,2,0),"")</f>
        <v/>
      </c>
      <c r="J3553" s="10" t="str">
        <f>IFNA(VLOOKUP($I3553,'Промокоды'!$E$2:$F$8,2,0),"")</f>
        <v/>
      </c>
      <c r="K3553" s="10" t="str">
        <f>IFNA(VLOOKUP($H3553,'Промокоды'!$A$2:$C$115,3,0),"")</f>
        <v/>
      </c>
      <c r="L3553" s="13">
        <f t="shared" si="2"/>
        <v>0</v>
      </c>
      <c r="M3553" s="14">
        <v>4500.0</v>
      </c>
      <c r="N3553" s="14">
        <f t="shared" si="3"/>
        <v>4500</v>
      </c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  <c r="Z3553" s="9"/>
      <c r="AA3553" s="9"/>
      <c r="AB3553" s="9"/>
      <c r="AC3553" s="9"/>
    </row>
    <row r="3554" ht="15.75" customHeight="1">
      <c r="A3554" s="10">
        <v>3553.0</v>
      </c>
      <c r="B3554" s="10" t="s">
        <v>15</v>
      </c>
      <c r="C3554" s="10" t="str">
        <f>VLOOKUP($E3554,'Определяем вид'!$A$2:$B$16,2,0)</f>
        <v>Товар</v>
      </c>
      <c r="D3554" s="10" t="s">
        <v>16</v>
      </c>
      <c r="E3554" s="10" t="s">
        <v>28</v>
      </c>
      <c r="F3554" s="11">
        <v>45781.0</v>
      </c>
      <c r="G3554" s="12">
        <f t="shared" si="1"/>
        <v>5</v>
      </c>
      <c r="H3554" s="10"/>
      <c r="I3554" s="10" t="str">
        <f>IFNA(VLOOKUP($H3554,'Промокоды'!$A$2:$B$115,2,0),"")</f>
        <v/>
      </c>
      <c r="J3554" s="10" t="str">
        <f>IFNA(VLOOKUP($I3554,'Промокоды'!$E$2:$F$8,2,0),"")</f>
        <v/>
      </c>
      <c r="K3554" s="10" t="str">
        <f>IFNA(VLOOKUP($H3554,'Промокоды'!$A$2:$C$115,3,0),"")</f>
        <v/>
      </c>
      <c r="L3554" s="13">
        <f t="shared" si="2"/>
        <v>0</v>
      </c>
      <c r="M3554" s="14">
        <v>300.0</v>
      </c>
      <c r="N3554" s="14">
        <f t="shared" si="3"/>
        <v>300</v>
      </c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  <c r="Z3554" s="9"/>
      <c r="AA3554" s="9"/>
      <c r="AB3554" s="9"/>
      <c r="AC3554" s="9"/>
    </row>
    <row r="3555" ht="15.75" customHeight="1">
      <c r="A3555" s="10">
        <v>3554.0</v>
      </c>
      <c r="B3555" s="10" t="s">
        <v>15</v>
      </c>
      <c r="C3555" s="10" t="str">
        <f>VLOOKUP($E3555,'Определяем вид'!$A$2:$B$16,2,0)</f>
        <v>Услуга</v>
      </c>
      <c r="D3555" s="10" t="s">
        <v>16</v>
      </c>
      <c r="E3555" s="10" t="s">
        <v>18</v>
      </c>
      <c r="F3555" s="11">
        <v>45782.0</v>
      </c>
      <c r="G3555" s="12">
        <f t="shared" si="1"/>
        <v>5</v>
      </c>
      <c r="H3555" s="10"/>
      <c r="I3555" s="10" t="str">
        <f>IFNA(VLOOKUP($H3555,'Промокоды'!$A$2:$B$115,2,0),"")</f>
        <v/>
      </c>
      <c r="J3555" s="10" t="str">
        <f>IFNA(VLOOKUP($I3555,'Промокоды'!$E$2:$F$8,2,0),"")</f>
        <v/>
      </c>
      <c r="K3555" s="10" t="str">
        <f>IFNA(VLOOKUP($H3555,'Промокоды'!$A$2:$C$115,3,0),"")</f>
        <v/>
      </c>
      <c r="L3555" s="13">
        <f t="shared" si="2"/>
        <v>0</v>
      </c>
      <c r="M3555" s="14">
        <v>3500.0</v>
      </c>
      <c r="N3555" s="14">
        <f t="shared" si="3"/>
        <v>3500</v>
      </c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  <c r="Z3555" s="9"/>
      <c r="AA3555" s="9"/>
      <c r="AB3555" s="9"/>
      <c r="AC3555" s="9"/>
    </row>
    <row r="3556" ht="15.75" customHeight="1">
      <c r="A3556" s="10">
        <v>3555.0</v>
      </c>
      <c r="B3556" s="10" t="s">
        <v>15</v>
      </c>
      <c r="C3556" s="10" t="str">
        <f>VLOOKUP($E3556,'Определяем вид'!$A$2:$B$16,2,0)</f>
        <v>Услуга</v>
      </c>
      <c r="D3556" s="10" t="s">
        <v>16</v>
      </c>
      <c r="E3556" s="10" t="s">
        <v>21</v>
      </c>
      <c r="F3556" s="11">
        <v>45782.0</v>
      </c>
      <c r="G3556" s="12">
        <f t="shared" si="1"/>
        <v>5</v>
      </c>
      <c r="H3556" s="10"/>
      <c r="I3556" s="10" t="str">
        <f>IFNA(VLOOKUP($H3556,'Промокоды'!$A$2:$B$115,2,0),"")</f>
        <v/>
      </c>
      <c r="J3556" s="10" t="str">
        <f>IFNA(VLOOKUP($I3556,'Промокоды'!$E$2:$F$8,2,0),"")</f>
        <v/>
      </c>
      <c r="K3556" s="10" t="str">
        <f>IFNA(VLOOKUP($H3556,'Промокоды'!$A$2:$C$115,3,0),"")</f>
        <v/>
      </c>
      <c r="L3556" s="13">
        <f t="shared" si="2"/>
        <v>0</v>
      </c>
      <c r="M3556" s="14">
        <v>5500.0</v>
      </c>
      <c r="N3556" s="14">
        <f t="shared" si="3"/>
        <v>5500</v>
      </c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  <c r="Z3556" s="9"/>
      <c r="AA3556" s="9"/>
      <c r="AB3556" s="9"/>
      <c r="AC3556" s="9"/>
    </row>
    <row r="3557" ht="15.75" customHeight="1">
      <c r="A3557" s="10">
        <v>3556.0</v>
      </c>
      <c r="B3557" s="10" t="s">
        <v>15</v>
      </c>
      <c r="C3557" s="10" t="str">
        <f>VLOOKUP($E3557,'Определяем вид'!$A$2:$B$16,2,0)</f>
        <v>Услуга</v>
      </c>
      <c r="D3557" s="10" t="s">
        <v>16</v>
      </c>
      <c r="E3557" s="10" t="s">
        <v>17</v>
      </c>
      <c r="F3557" s="11">
        <v>45782.0</v>
      </c>
      <c r="G3557" s="12">
        <f t="shared" si="1"/>
        <v>5</v>
      </c>
      <c r="H3557" s="10"/>
      <c r="I3557" s="10" t="str">
        <f>IFNA(VLOOKUP($H3557,'Промокоды'!$A$2:$B$115,2,0),"")</f>
        <v/>
      </c>
      <c r="J3557" s="10" t="str">
        <f>IFNA(VLOOKUP($I3557,'Промокоды'!$E$2:$F$8,2,0),"")</f>
        <v/>
      </c>
      <c r="K3557" s="10" t="str">
        <f>IFNA(VLOOKUP($H3557,'Промокоды'!$A$2:$C$115,3,0),"")</f>
        <v/>
      </c>
      <c r="L3557" s="13">
        <f t="shared" si="2"/>
        <v>0</v>
      </c>
      <c r="M3557" s="14">
        <v>4500.0</v>
      </c>
      <c r="N3557" s="14">
        <f t="shared" si="3"/>
        <v>4500</v>
      </c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  <c r="Z3557" s="9"/>
      <c r="AA3557" s="9"/>
      <c r="AB3557" s="9"/>
      <c r="AC3557" s="9"/>
    </row>
    <row r="3558" ht="15.75" customHeight="1">
      <c r="A3558" s="10">
        <v>3557.0</v>
      </c>
      <c r="B3558" s="10" t="s">
        <v>25</v>
      </c>
      <c r="C3558" s="10" t="str">
        <f>VLOOKUP($E3558,'Определяем вид'!$A$2:$B$16,2,0)</f>
        <v>Товар</v>
      </c>
      <c r="D3558" s="10" t="s">
        <v>16</v>
      </c>
      <c r="E3558" s="10" t="s">
        <v>30</v>
      </c>
      <c r="F3558" s="11">
        <v>45782.0</v>
      </c>
      <c r="G3558" s="12">
        <f t="shared" si="1"/>
        <v>5</v>
      </c>
      <c r="H3558" s="10"/>
      <c r="I3558" s="10" t="str">
        <f>IFNA(VLOOKUP($H3558,'Промокоды'!$A$2:$B$115,2,0),"")</f>
        <v/>
      </c>
      <c r="J3558" s="10" t="str">
        <f>IFNA(VLOOKUP($I3558,'Промокоды'!$E$2:$F$8,2,0),"")</f>
        <v/>
      </c>
      <c r="K3558" s="10" t="str">
        <f>IFNA(VLOOKUP($H3558,'Промокоды'!$A$2:$C$115,3,0),"")</f>
        <v/>
      </c>
      <c r="L3558" s="13">
        <f t="shared" si="2"/>
        <v>0</v>
      </c>
      <c r="M3558" s="14">
        <v>300.0</v>
      </c>
      <c r="N3558" s="14">
        <f t="shared" si="3"/>
        <v>300</v>
      </c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  <c r="Z3558" s="9"/>
      <c r="AA3558" s="9"/>
      <c r="AB3558" s="9"/>
      <c r="AC3558" s="9"/>
    </row>
    <row r="3559" ht="15.75" customHeight="1">
      <c r="A3559" s="10">
        <v>3558.0</v>
      </c>
      <c r="B3559" s="10" t="s">
        <v>15</v>
      </c>
      <c r="C3559" s="10" t="str">
        <f>VLOOKUP($E3559,'Определяем вид'!$A$2:$B$16,2,0)</f>
        <v>Услуга</v>
      </c>
      <c r="D3559" s="10" t="s">
        <v>19</v>
      </c>
      <c r="E3559" s="10" t="s">
        <v>18</v>
      </c>
      <c r="F3559" s="11">
        <v>45782.0</v>
      </c>
      <c r="G3559" s="12">
        <f t="shared" si="1"/>
        <v>5</v>
      </c>
      <c r="H3559" s="10"/>
      <c r="I3559" s="10" t="str">
        <f>IFNA(VLOOKUP($H3559,'Промокоды'!$A$2:$B$115,2,0),"")</f>
        <v/>
      </c>
      <c r="J3559" s="10" t="str">
        <f>IFNA(VLOOKUP($I3559,'Промокоды'!$E$2:$F$8,2,0),"")</f>
        <v/>
      </c>
      <c r="K3559" s="10" t="str">
        <f>IFNA(VLOOKUP($H3559,'Промокоды'!$A$2:$C$115,3,0),"")</f>
        <v/>
      </c>
      <c r="L3559" s="13">
        <f t="shared" si="2"/>
        <v>0</v>
      </c>
      <c r="M3559" s="14">
        <v>3500.0</v>
      </c>
      <c r="N3559" s="14">
        <f t="shared" si="3"/>
        <v>3500</v>
      </c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  <c r="Z3559" s="9"/>
      <c r="AA3559" s="9"/>
      <c r="AB3559" s="9"/>
      <c r="AC3559" s="9"/>
    </row>
    <row r="3560" ht="15.75" customHeight="1">
      <c r="A3560" s="10">
        <v>3559.0</v>
      </c>
      <c r="B3560" s="10" t="s">
        <v>15</v>
      </c>
      <c r="C3560" s="10" t="str">
        <f>VLOOKUP($E3560,'Определяем вид'!$A$2:$B$16,2,0)</f>
        <v>Услуга</v>
      </c>
      <c r="D3560" s="10" t="s">
        <v>16</v>
      </c>
      <c r="E3560" s="10" t="s">
        <v>21</v>
      </c>
      <c r="F3560" s="11">
        <v>45782.0</v>
      </c>
      <c r="G3560" s="12">
        <f t="shared" si="1"/>
        <v>5</v>
      </c>
      <c r="H3560" s="10"/>
      <c r="I3560" s="10" t="str">
        <f>IFNA(VLOOKUP($H3560,'Промокоды'!$A$2:$B$115,2,0),"")</f>
        <v/>
      </c>
      <c r="J3560" s="10" t="str">
        <f>IFNA(VLOOKUP($I3560,'Промокоды'!$E$2:$F$8,2,0),"")</f>
        <v/>
      </c>
      <c r="K3560" s="10" t="str">
        <f>IFNA(VLOOKUP($H3560,'Промокоды'!$A$2:$C$115,3,0),"")</f>
        <v/>
      </c>
      <c r="L3560" s="13">
        <f t="shared" si="2"/>
        <v>0</v>
      </c>
      <c r="M3560" s="14">
        <v>5500.0</v>
      </c>
      <c r="N3560" s="14">
        <f t="shared" si="3"/>
        <v>5500</v>
      </c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  <c r="Z3560" s="9"/>
      <c r="AA3560" s="9"/>
      <c r="AB3560" s="9"/>
      <c r="AC3560" s="9"/>
    </row>
    <row r="3561" ht="15.75" customHeight="1">
      <c r="A3561" s="10">
        <v>3560.0</v>
      </c>
      <c r="B3561" s="10" t="s">
        <v>15</v>
      </c>
      <c r="C3561" s="10" t="str">
        <f>VLOOKUP($E3561,'Определяем вид'!$A$2:$B$16,2,0)</f>
        <v>Услуга</v>
      </c>
      <c r="D3561" s="10" t="s">
        <v>16</v>
      </c>
      <c r="E3561" s="10" t="s">
        <v>18</v>
      </c>
      <c r="F3561" s="11">
        <v>45782.0</v>
      </c>
      <c r="G3561" s="12">
        <f t="shared" si="1"/>
        <v>5</v>
      </c>
      <c r="H3561" s="10"/>
      <c r="I3561" s="10" t="str">
        <f>IFNA(VLOOKUP($H3561,'Промокоды'!$A$2:$B$115,2,0),"")</f>
        <v/>
      </c>
      <c r="J3561" s="10" t="str">
        <f>IFNA(VLOOKUP($I3561,'Промокоды'!$E$2:$F$8,2,0),"")</f>
        <v/>
      </c>
      <c r="K3561" s="10" t="str">
        <f>IFNA(VLOOKUP($H3561,'Промокоды'!$A$2:$C$115,3,0),"")</f>
        <v/>
      </c>
      <c r="L3561" s="13">
        <f t="shared" si="2"/>
        <v>0</v>
      </c>
      <c r="M3561" s="14">
        <v>3500.0</v>
      </c>
      <c r="N3561" s="14">
        <f t="shared" si="3"/>
        <v>3500</v>
      </c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  <c r="Z3561" s="9"/>
      <c r="AA3561" s="9"/>
      <c r="AB3561" s="9"/>
      <c r="AC3561" s="9"/>
    </row>
    <row r="3562" ht="15.75" customHeight="1">
      <c r="A3562" s="10">
        <v>3561.0</v>
      </c>
      <c r="B3562" s="10" t="s">
        <v>15</v>
      </c>
      <c r="C3562" s="10" t="str">
        <f>VLOOKUP($E3562,'Определяем вид'!$A$2:$B$16,2,0)</f>
        <v>Товар</v>
      </c>
      <c r="D3562" s="10" t="s">
        <v>16</v>
      </c>
      <c r="E3562" s="10" t="s">
        <v>20</v>
      </c>
      <c r="F3562" s="11">
        <v>45782.0</v>
      </c>
      <c r="G3562" s="12">
        <f t="shared" si="1"/>
        <v>5</v>
      </c>
      <c r="H3562" s="10"/>
      <c r="I3562" s="10" t="str">
        <f>IFNA(VLOOKUP($H3562,'Промокоды'!$A$2:$B$115,2,0),"")</f>
        <v/>
      </c>
      <c r="J3562" s="10" t="str">
        <f>IFNA(VLOOKUP($I3562,'Промокоды'!$E$2:$F$8,2,0),"")</f>
        <v/>
      </c>
      <c r="K3562" s="10" t="str">
        <f>IFNA(VLOOKUP($H3562,'Промокоды'!$A$2:$C$115,3,0),"")</f>
        <v/>
      </c>
      <c r="L3562" s="13">
        <f t="shared" si="2"/>
        <v>0</v>
      </c>
      <c r="M3562" s="14">
        <v>500.0</v>
      </c>
      <c r="N3562" s="14">
        <f t="shared" si="3"/>
        <v>500</v>
      </c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  <c r="Z3562" s="9"/>
      <c r="AA3562" s="9"/>
      <c r="AB3562" s="9"/>
      <c r="AC3562" s="9"/>
    </row>
    <row r="3563" ht="15.75" customHeight="1">
      <c r="A3563" s="10">
        <v>3562.0</v>
      </c>
      <c r="B3563" s="10" t="s">
        <v>15</v>
      </c>
      <c r="C3563" s="10" t="str">
        <f>VLOOKUP($E3563,'Определяем вид'!$A$2:$B$16,2,0)</f>
        <v>Услуга</v>
      </c>
      <c r="D3563" s="10" t="s">
        <v>16</v>
      </c>
      <c r="E3563" s="10" t="s">
        <v>18</v>
      </c>
      <c r="F3563" s="11">
        <v>45782.0</v>
      </c>
      <c r="G3563" s="12">
        <f t="shared" si="1"/>
        <v>5</v>
      </c>
      <c r="H3563" s="10"/>
      <c r="I3563" s="10" t="str">
        <f>IFNA(VLOOKUP($H3563,'Промокоды'!$A$2:$B$115,2,0),"")</f>
        <v/>
      </c>
      <c r="J3563" s="10" t="str">
        <f>IFNA(VLOOKUP($I3563,'Промокоды'!$E$2:$F$8,2,0),"")</f>
        <v/>
      </c>
      <c r="K3563" s="10" t="str">
        <f>IFNA(VLOOKUP($H3563,'Промокоды'!$A$2:$C$115,3,0),"")</f>
        <v/>
      </c>
      <c r="L3563" s="13">
        <f t="shared" si="2"/>
        <v>0</v>
      </c>
      <c r="M3563" s="14">
        <v>3500.0</v>
      </c>
      <c r="N3563" s="14">
        <f t="shared" si="3"/>
        <v>3500</v>
      </c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  <c r="Z3563" s="9"/>
      <c r="AA3563" s="9"/>
      <c r="AB3563" s="9"/>
      <c r="AC3563" s="9"/>
    </row>
    <row r="3564" ht="15.75" customHeight="1">
      <c r="A3564" s="10">
        <v>3563.0</v>
      </c>
      <c r="B3564" s="10" t="s">
        <v>15</v>
      </c>
      <c r="C3564" s="10" t="str">
        <f>VLOOKUP($E3564,'Определяем вид'!$A$2:$B$16,2,0)</f>
        <v>Услуга</v>
      </c>
      <c r="D3564" s="10" t="s">
        <v>16</v>
      </c>
      <c r="E3564" s="10" t="s">
        <v>17</v>
      </c>
      <c r="F3564" s="11">
        <v>45782.0</v>
      </c>
      <c r="G3564" s="12">
        <f t="shared" si="1"/>
        <v>5</v>
      </c>
      <c r="H3564" s="10"/>
      <c r="I3564" s="10" t="str">
        <f>IFNA(VLOOKUP($H3564,'Промокоды'!$A$2:$B$115,2,0),"")</f>
        <v/>
      </c>
      <c r="J3564" s="10" t="str">
        <f>IFNA(VLOOKUP($I3564,'Промокоды'!$E$2:$F$8,2,0),"")</f>
        <v/>
      </c>
      <c r="K3564" s="10" t="str">
        <f>IFNA(VLOOKUP($H3564,'Промокоды'!$A$2:$C$115,3,0),"")</f>
        <v/>
      </c>
      <c r="L3564" s="13">
        <f t="shared" si="2"/>
        <v>0</v>
      </c>
      <c r="M3564" s="14">
        <v>4500.0</v>
      </c>
      <c r="N3564" s="14">
        <f t="shared" si="3"/>
        <v>4500</v>
      </c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  <c r="Z3564" s="9"/>
      <c r="AA3564" s="9"/>
      <c r="AB3564" s="9"/>
      <c r="AC3564" s="9"/>
    </row>
    <row r="3565" ht="15.75" customHeight="1">
      <c r="A3565" s="10">
        <v>3564.0</v>
      </c>
      <c r="B3565" s="10" t="s">
        <v>15</v>
      </c>
      <c r="C3565" s="10" t="str">
        <f>VLOOKUP($E3565,'Определяем вид'!$A$2:$B$16,2,0)</f>
        <v>Услуга</v>
      </c>
      <c r="D3565" s="10" t="s">
        <v>16</v>
      </c>
      <c r="E3565" s="10" t="s">
        <v>17</v>
      </c>
      <c r="F3565" s="11">
        <v>45782.0</v>
      </c>
      <c r="G3565" s="12">
        <f t="shared" si="1"/>
        <v>5</v>
      </c>
      <c r="H3565" s="10"/>
      <c r="I3565" s="10" t="str">
        <f>IFNA(VLOOKUP($H3565,'Промокоды'!$A$2:$B$115,2,0),"")</f>
        <v/>
      </c>
      <c r="J3565" s="10" t="str">
        <f>IFNA(VLOOKUP($I3565,'Промокоды'!$E$2:$F$8,2,0),"")</f>
        <v/>
      </c>
      <c r="K3565" s="10" t="str">
        <f>IFNA(VLOOKUP($H3565,'Промокоды'!$A$2:$C$115,3,0),"")</f>
        <v/>
      </c>
      <c r="L3565" s="13">
        <f t="shared" si="2"/>
        <v>0</v>
      </c>
      <c r="M3565" s="14">
        <v>4500.0</v>
      </c>
      <c r="N3565" s="14">
        <f t="shared" si="3"/>
        <v>4500</v>
      </c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  <c r="Z3565" s="9"/>
      <c r="AA3565" s="9"/>
      <c r="AB3565" s="9"/>
      <c r="AC3565" s="9"/>
    </row>
    <row r="3566" ht="15.75" customHeight="1">
      <c r="A3566" s="10">
        <v>3565.0</v>
      </c>
      <c r="B3566" s="10" t="s">
        <v>15</v>
      </c>
      <c r="C3566" s="10" t="str">
        <f>VLOOKUP($E3566,'Определяем вид'!$A$2:$B$16,2,0)</f>
        <v>Услуга</v>
      </c>
      <c r="D3566" s="10" t="s">
        <v>16</v>
      </c>
      <c r="E3566" s="10" t="s">
        <v>17</v>
      </c>
      <c r="F3566" s="11">
        <v>45782.0</v>
      </c>
      <c r="G3566" s="12">
        <f t="shared" si="1"/>
        <v>5</v>
      </c>
      <c r="H3566" s="10"/>
      <c r="I3566" s="10" t="str">
        <f>IFNA(VLOOKUP($H3566,'Промокоды'!$A$2:$B$115,2,0),"")</f>
        <v/>
      </c>
      <c r="J3566" s="10" t="str">
        <f>IFNA(VLOOKUP($I3566,'Промокоды'!$E$2:$F$8,2,0),"")</f>
        <v/>
      </c>
      <c r="K3566" s="10" t="str">
        <f>IFNA(VLOOKUP($H3566,'Промокоды'!$A$2:$C$115,3,0),"")</f>
        <v/>
      </c>
      <c r="L3566" s="13">
        <f t="shared" si="2"/>
        <v>0</v>
      </c>
      <c r="M3566" s="14">
        <v>4500.0</v>
      </c>
      <c r="N3566" s="14">
        <f t="shared" si="3"/>
        <v>4500</v>
      </c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  <c r="Z3566" s="9"/>
      <c r="AA3566" s="9"/>
      <c r="AB3566" s="9"/>
      <c r="AC3566" s="9"/>
    </row>
    <row r="3567" ht="15.75" customHeight="1">
      <c r="A3567" s="10">
        <v>3566.0</v>
      </c>
      <c r="B3567" s="10" t="s">
        <v>15</v>
      </c>
      <c r="C3567" s="10" t="str">
        <f>VLOOKUP($E3567,'Определяем вид'!$A$2:$B$16,2,0)</f>
        <v>Услуга</v>
      </c>
      <c r="D3567" s="10" t="s">
        <v>19</v>
      </c>
      <c r="E3567" s="10" t="s">
        <v>18</v>
      </c>
      <c r="F3567" s="11">
        <v>45782.0</v>
      </c>
      <c r="G3567" s="12">
        <f t="shared" si="1"/>
        <v>5</v>
      </c>
      <c r="H3567" s="10"/>
      <c r="I3567" s="10" t="str">
        <f>IFNA(VLOOKUP($H3567,'Промокоды'!$A$2:$B$115,2,0),"")</f>
        <v/>
      </c>
      <c r="J3567" s="10" t="str">
        <f>IFNA(VLOOKUP($I3567,'Промокоды'!$E$2:$F$8,2,0),"")</f>
        <v/>
      </c>
      <c r="K3567" s="10" t="str">
        <f>IFNA(VLOOKUP($H3567,'Промокоды'!$A$2:$C$115,3,0),"")</f>
        <v/>
      </c>
      <c r="L3567" s="13">
        <f t="shared" si="2"/>
        <v>0</v>
      </c>
      <c r="M3567" s="14">
        <v>3500.0</v>
      </c>
      <c r="N3567" s="14">
        <f t="shared" si="3"/>
        <v>3500</v>
      </c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  <c r="Z3567" s="9"/>
      <c r="AA3567" s="9"/>
      <c r="AB3567" s="9"/>
      <c r="AC3567" s="9"/>
    </row>
    <row r="3568" ht="15.75" customHeight="1">
      <c r="A3568" s="10">
        <v>3567.0</v>
      </c>
      <c r="B3568" s="10" t="s">
        <v>15</v>
      </c>
      <c r="C3568" s="10" t="str">
        <f>VLOOKUP($E3568,'Определяем вид'!$A$2:$B$16,2,0)</f>
        <v>Услуга</v>
      </c>
      <c r="D3568" s="10" t="s">
        <v>16</v>
      </c>
      <c r="E3568" s="10" t="s">
        <v>18</v>
      </c>
      <c r="F3568" s="11">
        <v>45782.0</v>
      </c>
      <c r="G3568" s="12">
        <f t="shared" si="1"/>
        <v>5</v>
      </c>
      <c r="H3568" s="10"/>
      <c r="I3568" s="10" t="str">
        <f>IFNA(VLOOKUP($H3568,'Промокоды'!$A$2:$B$115,2,0),"")</f>
        <v/>
      </c>
      <c r="J3568" s="10" t="str">
        <f>IFNA(VLOOKUP($I3568,'Промокоды'!$E$2:$F$8,2,0),"")</f>
        <v/>
      </c>
      <c r="K3568" s="10" t="str">
        <f>IFNA(VLOOKUP($H3568,'Промокоды'!$A$2:$C$115,3,0),"")</f>
        <v/>
      </c>
      <c r="L3568" s="13">
        <f t="shared" si="2"/>
        <v>0</v>
      </c>
      <c r="M3568" s="14">
        <v>3500.0</v>
      </c>
      <c r="N3568" s="14">
        <f t="shared" si="3"/>
        <v>3500</v>
      </c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  <c r="Z3568" s="9"/>
      <c r="AA3568" s="9"/>
      <c r="AB3568" s="9"/>
      <c r="AC3568" s="9"/>
    </row>
    <row r="3569" ht="15.75" customHeight="1">
      <c r="A3569" s="10">
        <v>3568.0</v>
      </c>
      <c r="B3569" s="10" t="s">
        <v>15</v>
      </c>
      <c r="C3569" s="10" t="str">
        <f>VLOOKUP($E3569,'Определяем вид'!$A$2:$B$16,2,0)</f>
        <v>Услуга</v>
      </c>
      <c r="D3569" s="10" t="s">
        <v>19</v>
      </c>
      <c r="E3569" s="10" t="s">
        <v>18</v>
      </c>
      <c r="F3569" s="11">
        <v>45782.0</v>
      </c>
      <c r="G3569" s="12">
        <f t="shared" si="1"/>
        <v>5</v>
      </c>
      <c r="H3569" s="10"/>
      <c r="I3569" s="10" t="str">
        <f>IFNA(VLOOKUP($H3569,'Промокоды'!$A$2:$B$115,2,0),"")</f>
        <v/>
      </c>
      <c r="J3569" s="10" t="str">
        <f>IFNA(VLOOKUP($I3569,'Промокоды'!$E$2:$F$8,2,0),"")</f>
        <v/>
      </c>
      <c r="K3569" s="10" t="str">
        <f>IFNA(VLOOKUP($H3569,'Промокоды'!$A$2:$C$115,3,0),"")</f>
        <v/>
      </c>
      <c r="L3569" s="13">
        <f t="shared" si="2"/>
        <v>0</v>
      </c>
      <c r="M3569" s="14">
        <v>3500.0</v>
      </c>
      <c r="N3569" s="14">
        <f t="shared" si="3"/>
        <v>3500</v>
      </c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  <c r="Z3569" s="9"/>
      <c r="AA3569" s="9"/>
      <c r="AB3569" s="9"/>
      <c r="AC3569" s="9"/>
    </row>
    <row r="3570" ht="15.75" customHeight="1">
      <c r="A3570" s="10">
        <v>3569.0</v>
      </c>
      <c r="B3570" s="10" t="s">
        <v>15</v>
      </c>
      <c r="C3570" s="10" t="str">
        <f>VLOOKUP($E3570,'Определяем вид'!$A$2:$B$16,2,0)</f>
        <v>Услуга</v>
      </c>
      <c r="D3570" s="10" t="s">
        <v>16</v>
      </c>
      <c r="E3570" s="10" t="s">
        <v>18</v>
      </c>
      <c r="F3570" s="11">
        <v>45782.0</v>
      </c>
      <c r="G3570" s="12">
        <f t="shared" si="1"/>
        <v>5</v>
      </c>
      <c r="H3570" s="10"/>
      <c r="I3570" s="10" t="str">
        <f>IFNA(VLOOKUP($H3570,'Промокоды'!$A$2:$B$115,2,0),"")</f>
        <v/>
      </c>
      <c r="J3570" s="10" t="str">
        <f>IFNA(VLOOKUP($I3570,'Промокоды'!$E$2:$F$8,2,0),"")</f>
        <v/>
      </c>
      <c r="K3570" s="10" t="str">
        <f>IFNA(VLOOKUP($H3570,'Промокоды'!$A$2:$C$115,3,0),"")</f>
        <v/>
      </c>
      <c r="L3570" s="13">
        <f t="shared" si="2"/>
        <v>0</v>
      </c>
      <c r="M3570" s="14">
        <v>3500.0</v>
      </c>
      <c r="N3570" s="14">
        <f t="shared" si="3"/>
        <v>3500</v>
      </c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  <c r="Z3570" s="9"/>
      <c r="AA3570" s="9"/>
      <c r="AB3570" s="9"/>
      <c r="AC3570" s="9"/>
    </row>
    <row r="3571" ht="15.75" customHeight="1">
      <c r="A3571" s="10">
        <v>3570.0</v>
      </c>
      <c r="B3571" s="10" t="s">
        <v>15</v>
      </c>
      <c r="C3571" s="10" t="str">
        <f>VLOOKUP($E3571,'Определяем вид'!$A$2:$B$16,2,0)</f>
        <v>Услуга</v>
      </c>
      <c r="D3571" s="10" t="s">
        <v>16</v>
      </c>
      <c r="E3571" s="10" t="s">
        <v>18</v>
      </c>
      <c r="F3571" s="11">
        <v>45782.0</v>
      </c>
      <c r="G3571" s="12">
        <f t="shared" si="1"/>
        <v>5</v>
      </c>
      <c r="H3571" s="10"/>
      <c r="I3571" s="10" t="str">
        <f>IFNA(VLOOKUP($H3571,'Промокоды'!$A$2:$B$115,2,0),"")</f>
        <v/>
      </c>
      <c r="J3571" s="10" t="str">
        <f>IFNA(VLOOKUP($I3571,'Промокоды'!$E$2:$F$8,2,0),"")</f>
        <v/>
      </c>
      <c r="K3571" s="10" t="str">
        <f>IFNA(VLOOKUP($H3571,'Промокоды'!$A$2:$C$115,3,0),"")</f>
        <v/>
      </c>
      <c r="L3571" s="13">
        <f t="shared" si="2"/>
        <v>0</v>
      </c>
      <c r="M3571" s="14">
        <v>3500.0</v>
      </c>
      <c r="N3571" s="14">
        <f t="shared" si="3"/>
        <v>3500</v>
      </c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  <c r="Z3571" s="9"/>
      <c r="AA3571" s="9"/>
      <c r="AB3571" s="9"/>
      <c r="AC3571" s="9"/>
    </row>
    <row r="3572" ht="15.75" customHeight="1">
      <c r="A3572" s="10">
        <v>3571.0</v>
      </c>
      <c r="B3572" s="10" t="s">
        <v>25</v>
      </c>
      <c r="C3572" s="10" t="str">
        <f>VLOOKUP($E3572,'Определяем вид'!$A$2:$B$16,2,0)</f>
        <v>Товар</v>
      </c>
      <c r="D3572" s="10" t="s">
        <v>19</v>
      </c>
      <c r="E3572" s="10" t="s">
        <v>35</v>
      </c>
      <c r="F3572" s="11">
        <v>45782.0</v>
      </c>
      <c r="G3572" s="12">
        <f t="shared" si="1"/>
        <v>5</v>
      </c>
      <c r="H3572" s="10"/>
      <c r="I3572" s="10" t="str">
        <f>IFNA(VLOOKUP($H3572,'Промокоды'!$A$2:$B$115,2,0),"")</f>
        <v/>
      </c>
      <c r="J3572" s="10" t="str">
        <f>IFNA(VLOOKUP($I3572,'Промокоды'!$E$2:$F$8,2,0),"")</f>
        <v/>
      </c>
      <c r="K3572" s="10" t="str">
        <f>IFNA(VLOOKUP($H3572,'Промокоды'!$A$2:$C$115,3,0),"")</f>
        <v/>
      </c>
      <c r="L3572" s="13">
        <f t="shared" si="2"/>
        <v>0</v>
      </c>
      <c r="M3572" s="14">
        <v>500.0</v>
      </c>
      <c r="N3572" s="14">
        <f t="shared" si="3"/>
        <v>500</v>
      </c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  <c r="Z3572" s="9"/>
      <c r="AA3572" s="9"/>
      <c r="AB3572" s="9"/>
      <c r="AC3572" s="9"/>
    </row>
    <row r="3573" ht="15.75" customHeight="1">
      <c r="A3573" s="10">
        <v>3572.0</v>
      </c>
      <c r="B3573" s="10" t="s">
        <v>15</v>
      </c>
      <c r="C3573" s="10" t="str">
        <f>VLOOKUP($E3573,'Определяем вид'!$A$2:$B$16,2,0)</f>
        <v>Услуга</v>
      </c>
      <c r="D3573" s="10" t="s">
        <v>16</v>
      </c>
      <c r="E3573" s="10" t="s">
        <v>17</v>
      </c>
      <c r="F3573" s="11">
        <v>45782.0</v>
      </c>
      <c r="G3573" s="12">
        <f t="shared" si="1"/>
        <v>5</v>
      </c>
      <c r="H3573" s="10"/>
      <c r="I3573" s="10" t="str">
        <f>IFNA(VLOOKUP($H3573,'Промокоды'!$A$2:$B$115,2,0),"")</f>
        <v/>
      </c>
      <c r="J3573" s="10" t="str">
        <f>IFNA(VLOOKUP($I3573,'Промокоды'!$E$2:$F$8,2,0),"")</f>
        <v/>
      </c>
      <c r="K3573" s="10" t="str">
        <f>IFNA(VLOOKUP($H3573,'Промокоды'!$A$2:$C$115,3,0),"")</f>
        <v/>
      </c>
      <c r="L3573" s="13">
        <f t="shared" si="2"/>
        <v>0</v>
      </c>
      <c r="M3573" s="14">
        <v>4500.0</v>
      </c>
      <c r="N3573" s="14">
        <f t="shared" si="3"/>
        <v>4500</v>
      </c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  <c r="Z3573" s="9"/>
      <c r="AA3573" s="9"/>
      <c r="AB3573" s="9"/>
      <c r="AC3573" s="9"/>
    </row>
    <row r="3574" ht="15.75" customHeight="1">
      <c r="A3574" s="10">
        <v>3573.0</v>
      </c>
      <c r="B3574" s="10" t="s">
        <v>15</v>
      </c>
      <c r="C3574" s="10" t="str">
        <f>VLOOKUP($E3574,'Определяем вид'!$A$2:$B$16,2,0)</f>
        <v>Услуга</v>
      </c>
      <c r="D3574" s="10" t="s">
        <v>16</v>
      </c>
      <c r="E3574" s="10" t="s">
        <v>18</v>
      </c>
      <c r="F3574" s="11">
        <v>45782.0</v>
      </c>
      <c r="G3574" s="12">
        <f t="shared" si="1"/>
        <v>5</v>
      </c>
      <c r="H3574" s="10"/>
      <c r="I3574" s="10" t="str">
        <f>IFNA(VLOOKUP($H3574,'Промокоды'!$A$2:$B$115,2,0),"")</f>
        <v/>
      </c>
      <c r="J3574" s="10" t="str">
        <f>IFNA(VLOOKUP($I3574,'Промокоды'!$E$2:$F$8,2,0),"")</f>
        <v/>
      </c>
      <c r="K3574" s="10" t="str">
        <f>IFNA(VLOOKUP($H3574,'Промокоды'!$A$2:$C$115,3,0),"")</f>
        <v/>
      </c>
      <c r="L3574" s="13">
        <f t="shared" si="2"/>
        <v>0</v>
      </c>
      <c r="M3574" s="14">
        <v>3500.0</v>
      </c>
      <c r="N3574" s="14">
        <f t="shared" si="3"/>
        <v>3500</v>
      </c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  <c r="Z3574" s="9"/>
      <c r="AA3574" s="9"/>
      <c r="AB3574" s="9"/>
      <c r="AC3574" s="9"/>
    </row>
    <row r="3575" ht="15.75" customHeight="1">
      <c r="A3575" s="10">
        <v>3574.0</v>
      </c>
      <c r="B3575" s="10" t="s">
        <v>15</v>
      </c>
      <c r="C3575" s="10" t="str">
        <f>VLOOKUP($E3575,'Определяем вид'!$A$2:$B$16,2,0)</f>
        <v>Услуга</v>
      </c>
      <c r="D3575" s="10" t="s">
        <v>16</v>
      </c>
      <c r="E3575" s="10" t="s">
        <v>17</v>
      </c>
      <c r="F3575" s="11">
        <v>45782.0</v>
      </c>
      <c r="G3575" s="12">
        <f t="shared" si="1"/>
        <v>5</v>
      </c>
      <c r="H3575" s="10"/>
      <c r="I3575" s="10" t="str">
        <f>IFNA(VLOOKUP($H3575,'Промокоды'!$A$2:$B$115,2,0),"")</f>
        <v/>
      </c>
      <c r="J3575" s="10" t="str">
        <f>IFNA(VLOOKUP($I3575,'Промокоды'!$E$2:$F$8,2,0),"")</f>
        <v/>
      </c>
      <c r="K3575" s="10" t="str">
        <f>IFNA(VLOOKUP($H3575,'Промокоды'!$A$2:$C$115,3,0),"")</f>
        <v/>
      </c>
      <c r="L3575" s="13">
        <f t="shared" si="2"/>
        <v>0</v>
      </c>
      <c r="M3575" s="14">
        <v>4500.0</v>
      </c>
      <c r="N3575" s="14">
        <f t="shared" si="3"/>
        <v>4500</v>
      </c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  <c r="Z3575" s="9"/>
      <c r="AA3575" s="9"/>
      <c r="AB3575" s="9"/>
      <c r="AC3575" s="9"/>
    </row>
    <row r="3576" ht="15.75" customHeight="1">
      <c r="A3576" s="10">
        <v>3575.0</v>
      </c>
      <c r="B3576" s="10" t="s">
        <v>15</v>
      </c>
      <c r="C3576" s="10" t="str">
        <f>VLOOKUP($E3576,'Определяем вид'!$A$2:$B$16,2,0)</f>
        <v>Услуга</v>
      </c>
      <c r="D3576" s="10" t="s">
        <v>16</v>
      </c>
      <c r="E3576" s="10" t="s">
        <v>18</v>
      </c>
      <c r="F3576" s="11">
        <v>45782.0</v>
      </c>
      <c r="G3576" s="12">
        <f t="shared" si="1"/>
        <v>5</v>
      </c>
      <c r="H3576" s="10"/>
      <c r="I3576" s="10" t="str">
        <f>IFNA(VLOOKUP($H3576,'Промокоды'!$A$2:$B$115,2,0),"")</f>
        <v/>
      </c>
      <c r="J3576" s="10" t="str">
        <f>IFNA(VLOOKUP($I3576,'Промокоды'!$E$2:$F$8,2,0),"")</f>
        <v/>
      </c>
      <c r="K3576" s="10" t="str">
        <f>IFNA(VLOOKUP($H3576,'Промокоды'!$A$2:$C$115,3,0),"")</f>
        <v/>
      </c>
      <c r="L3576" s="13">
        <f t="shared" si="2"/>
        <v>0</v>
      </c>
      <c r="M3576" s="14">
        <v>3500.0</v>
      </c>
      <c r="N3576" s="14">
        <f t="shared" si="3"/>
        <v>3500</v>
      </c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  <c r="Z3576" s="9"/>
      <c r="AA3576" s="9"/>
      <c r="AB3576" s="9"/>
      <c r="AC3576" s="9"/>
    </row>
    <row r="3577" ht="15.75" customHeight="1">
      <c r="A3577" s="10">
        <v>3576.0</v>
      </c>
      <c r="B3577" s="10" t="s">
        <v>15</v>
      </c>
      <c r="C3577" s="10" t="str">
        <f>VLOOKUP($E3577,'Определяем вид'!$A$2:$B$16,2,0)</f>
        <v>Услуга</v>
      </c>
      <c r="D3577" s="10" t="s">
        <v>16</v>
      </c>
      <c r="E3577" s="10" t="s">
        <v>17</v>
      </c>
      <c r="F3577" s="11">
        <v>45782.0</v>
      </c>
      <c r="G3577" s="12">
        <f t="shared" si="1"/>
        <v>5</v>
      </c>
      <c r="H3577" s="10"/>
      <c r="I3577" s="10" t="str">
        <f>IFNA(VLOOKUP($H3577,'Промокоды'!$A$2:$B$115,2,0),"")</f>
        <v/>
      </c>
      <c r="J3577" s="10" t="str">
        <f>IFNA(VLOOKUP($I3577,'Промокоды'!$E$2:$F$8,2,0),"")</f>
        <v/>
      </c>
      <c r="K3577" s="10" t="str">
        <f>IFNA(VLOOKUP($H3577,'Промокоды'!$A$2:$C$115,3,0),"")</f>
        <v/>
      </c>
      <c r="L3577" s="13">
        <f t="shared" si="2"/>
        <v>0</v>
      </c>
      <c r="M3577" s="14">
        <v>4500.0</v>
      </c>
      <c r="N3577" s="14">
        <f t="shared" si="3"/>
        <v>4500</v>
      </c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  <c r="Z3577" s="9"/>
      <c r="AA3577" s="9"/>
      <c r="AB3577" s="9"/>
      <c r="AC3577" s="9"/>
    </row>
    <row r="3578" ht="15.75" customHeight="1">
      <c r="A3578" s="10">
        <v>3577.0</v>
      </c>
      <c r="B3578" s="10" t="s">
        <v>25</v>
      </c>
      <c r="C3578" s="10" t="str">
        <f>VLOOKUP($E3578,'Определяем вид'!$A$2:$B$16,2,0)</f>
        <v>Товар</v>
      </c>
      <c r="D3578" s="10" t="s">
        <v>19</v>
      </c>
      <c r="E3578" s="10" t="s">
        <v>35</v>
      </c>
      <c r="F3578" s="11">
        <v>45782.0</v>
      </c>
      <c r="G3578" s="12">
        <f t="shared" si="1"/>
        <v>5</v>
      </c>
      <c r="H3578" s="10"/>
      <c r="I3578" s="10" t="str">
        <f>IFNA(VLOOKUP($H3578,'Промокоды'!$A$2:$B$115,2,0),"")</f>
        <v/>
      </c>
      <c r="J3578" s="10" t="str">
        <f>IFNA(VLOOKUP($I3578,'Промокоды'!$E$2:$F$8,2,0),"")</f>
        <v/>
      </c>
      <c r="K3578" s="10" t="str">
        <f>IFNA(VLOOKUP($H3578,'Промокоды'!$A$2:$C$115,3,0),"")</f>
        <v/>
      </c>
      <c r="L3578" s="13">
        <f t="shared" si="2"/>
        <v>0</v>
      </c>
      <c r="M3578" s="14">
        <v>500.0</v>
      </c>
      <c r="N3578" s="14">
        <f t="shared" si="3"/>
        <v>500</v>
      </c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  <c r="Z3578" s="9"/>
      <c r="AA3578" s="9"/>
      <c r="AB3578" s="9"/>
      <c r="AC3578" s="9"/>
    </row>
    <row r="3579" ht="15.75" customHeight="1">
      <c r="A3579" s="10">
        <v>3578.0</v>
      </c>
      <c r="B3579" s="10" t="s">
        <v>15</v>
      </c>
      <c r="C3579" s="10" t="str">
        <f>VLOOKUP($E3579,'Определяем вид'!$A$2:$B$16,2,0)</f>
        <v>Услуга</v>
      </c>
      <c r="D3579" s="10" t="s">
        <v>16</v>
      </c>
      <c r="E3579" s="10" t="s">
        <v>17</v>
      </c>
      <c r="F3579" s="11">
        <v>45782.0</v>
      </c>
      <c r="G3579" s="12">
        <f t="shared" si="1"/>
        <v>5</v>
      </c>
      <c r="H3579" s="10" t="s">
        <v>58</v>
      </c>
      <c r="I3579" s="10">
        <f>IFNA(VLOOKUP($H3579,'Промокоды'!$A$2:$B$115,2,0),"")</f>
        <v>2</v>
      </c>
      <c r="J3579" s="10" t="str">
        <f>IFNA(VLOOKUP($I3579,'Промокоды'!$E$2:$F$8,2,0),"")</f>
        <v>Поисковые запросы в Гугле</v>
      </c>
      <c r="K3579" s="10">
        <f>IFNA(VLOOKUP($H3579,'Промокоды'!$A$2:$C$115,3,0),"")</f>
        <v>0.1</v>
      </c>
      <c r="L3579" s="13">
        <f t="shared" si="2"/>
        <v>450</v>
      </c>
      <c r="M3579" s="14">
        <v>4500.0</v>
      </c>
      <c r="N3579" s="14">
        <f t="shared" si="3"/>
        <v>4050</v>
      </c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  <c r="Z3579" s="9"/>
      <c r="AA3579" s="9"/>
      <c r="AB3579" s="9"/>
      <c r="AC3579" s="9"/>
    </row>
    <row r="3580" ht="15.75" customHeight="1">
      <c r="A3580" s="10">
        <v>3579.0</v>
      </c>
      <c r="B3580" s="10" t="s">
        <v>15</v>
      </c>
      <c r="C3580" s="10" t="str">
        <f>VLOOKUP($E3580,'Определяем вид'!$A$2:$B$16,2,0)</f>
        <v>Услуга</v>
      </c>
      <c r="D3580" s="10" t="s">
        <v>16</v>
      </c>
      <c r="E3580" s="10" t="s">
        <v>21</v>
      </c>
      <c r="F3580" s="11">
        <v>45782.0</v>
      </c>
      <c r="G3580" s="12">
        <f t="shared" si="1"/>
        <v>5</v>
      </c>
      <c r="H3580" s="10"/>
      <c r="I3580" s="10" t="str">
        <f>IFNA(VLOOKUP($H3580,'Промокоды'!$A$2:$B$115,2,0),"")</f>
        <v/>
      </c>
      <c r="J3580" s="10" t="str">
        <f>IFNA(VLOOKUP($I3580,'Промокоды'!$E$2:$F$8,2,0),"")</f>
        <v/>
      </c>
      <c r="K3580" s="10" t="str">
        <f>IFNA(VLOOKUP($H3580,'Промокоды'!$A$2:$C$115,3,0),"")</f>
        <v/>
      </c>
      <c r="L3580" s="13">
        <f t="shared" si="2"/>
        <v>0</v>
      </c>
      <c r="M3580" s="14">
        <v>5500.0</v>
      </c>
      <c r="N3580" s="14">
        <f t="shared" si="3"/>
        <v>5500</v>
      </c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  <c r="Z3580" s="9"/>
      <c r="AA3580" s="9"/>
      <c r="AB3580" s="9"/>
      <c r="AC3580" s="9"/>
    </row>
    <row r="3581" ht="15.75" customHeight="1">
      <c r="A3581" s="10">
        <v>3580.0</v>
      </c>
      <c r="B3581" s="10" t="s">
        <v>15</v>
      </c>
      <c r="C3581" s="10" t="str">
        <f>VLOOKUP($E3581,'Определяем вид'!$A$2:$B$16,2,0)</f>
        <v>Товар</v>
      </c>
      <c r="D3581" s="10" t="s">
        <v>16</v>
      </c>
      <c r="E3581" s="10" t="s">
        <v>23</v>
      </c>
      <c r="F3581" s="11">
        <v>45783.0</v>
      </c>
      <c r="G3581" s="12">
        <f t="shared" si="1"/>
        <v>5</v>
      </c>
      <c r="H3581" s="10"/>
      <c r="I3581" s="10" t="str">
        <f>IFNA(VLOOKUP($H3581,'Промокоды'!$A$2:$B$115,2,0),"")</f>
        <v/>
      </c>
      <c r="J3581" s="10" t="str">
        <f>IFNA(VLOOKUP($I3581,'Промокоды'!$E$2:$F$8,2,0),"")</f>
        <v/>
      </c>
      <c r="K3581" s="10" t="str">
        <f>IFNA(VLOOKUP($H3581,'Промокоды'!$A$2:$C$115,3,0),"")</f>
        <v/>
      </c>
      <c r="L3581" s="13">
        <f t="shared" si="2"/>
        <v>0</v>
      </c>
      <c r="M3581" s="14">
        <v>1000.0</v>
      </c>
      <c r="N3581" s="14">
        <f t="shared" si="3"/>
        <v>1000</v>
      </c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  <c r="Z3581" s="9"/>
      <c r="AA3581" s="9"/>
      <c r="AB3581" s="9"/>
      <c r="AC3581" s="9"/>
    </row>
    <row r="3582" ht="15.75" customHeight="1">
      <c r="A3582" s="10">
        <v>3581.0</v>
      </c>
      <c r="B3582" s="10" t="s">
        <v>15</v>
      </c>
      <c r="C3582" s="10" t="str">
        <f>VLOOKUP($E3582,'Определяем вид'!$A$2:$B$16,2,0)</f>
        <v>Товар</v>
      </c>
      <c r="D3582" s="10" t="s">
        <v>16</v>
      </c>
      <c r="E3582" s="10" t="s">
        <v>23</v>
      </c>
      <c r="F3582" s="11">
        <v>45783.0</v>
      </c>
      <c r="G3582" s="12">
        <f t="shared" si="1"/>
        <v>5</v>
      </c>
      <c r="H3582" s="10"/>
      <c r="I3582" s="10" t="str">
        <f>IFNA(VLOOKUP($H3582,'Промокоды'!$A$2:$B$115,2,0),"")</f>
        <v/>
      </c>
      <c r="J3582" s="10" t="str">
        <f>IFNA(VLOOKUP($I3582,'Промокоды'!$E$2:$F$8,2,0),"")</f>
        <v/>
      </c>
      <c r="K3582" s="10" t="str">
        <f>IFNA(VLOOKUP($H3582,'Промокоды'!$A$2:$C$115,3,0),"")</f>
        <v/>
      </c>
      <c r="L3582" s="13">
        <f t="shared" si="2"/>
        <v>0</v>
      </c>
      <c r="M3582" s="14">
        <v>1000.0</v>
      </c>
      <c r="N3582" s="14">
        <f t="shared" si="3"/>
        <v>1000</v>
      </c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  <c r="Z3582" s="9"/>
      <c r="AA3582" s="9"/>
      <c r="AB3582" s="9"/>
      <c r="AC3582" s="9"/>
    </row>
    <row r="3583" ht="15.75" customHeight="1">
      <c r="A3583" s="10">
        <v>3582.0</v>
      </c>
      <c r="B3583" s="10" t="s">
        <v>15</v>
      </c>
      <c r="C3583" s="10" t="str">
        <f>VLOOKUP($E3583,'Определяем вид'!$A$2:$B$16,2,0)</f>
        <v>Услуга</v>
      </c>
      <c r="D3583" s="10" t="s">
        <v>16</v>
      </c>
      <c r="E3583" s="10" t="s">
        <v>17</v>
      </c>
      <c r="F3583" s="11">
        <v>45783.0</v>
      </c>
      <c r="G3583" s="12">
        <f t="shared" si="1"/>
        <v>5</v>
      </c>
      <c r="H3583" s="10"/>
      <c r="I3583" s="10" t="str">
        <f>IFNA(VLOOKUP($H3583,'Промокоды'!$A$2:$B$115,2,0),"")</f>
        <v/>
      </c>
      <c r="J3583" s="10" t="str">
        <f>IFNA(VLOOKUP($I3583,'Промокоды'!$E$2:$F$8,2,0),"")</f>
        <v/>
      </c>
      <c r="K3583" s="10" t="str">
        <f>IFNA(VLOOKUP($H3583,'Промокоды'!$A$2:$C$115,3,0),"")</f>
        <v/>
      </c>
      <c r="L3583" s="13">
        <f t="shared" si="2"/>
        <v>0</v>
      </c>
      <c r="M3583" s="14">
        <v>4500.0</v>
      </c>
      <c r="N3583" s="14">
        <f t="shared" si="3"/>
        <v>4500</v>
      </c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  <c r="Z3583" s="9"/>
      <c r="AA3583" s="9"/>
      <c r="AB3583" s="9"/>
      <c r="AC3583" s="9"/>
    </row>
    <row r="3584" ht="15.75" customHeight="1">
      <c r="A3584" s="10">
        <v>3583.0</v>
      </c>
      <c r="B3584" s="10" t="s">
        <v>15</v>
      </c>
      <c r="C3584" s="10" t="str">
        <f>VLOOKUP($E3584,'Определяем вид'!$A$2:$B$16,2,0)</f>
        <v>Товар</v>
      </c>
      <c r="D3584" s="10" t="s">
        <v>16</v>
      </c>
      <c r="E3584" s="10" t="s">
        <v>23</v>
      </c>
      <c r="F3584" s="11">
        <v>45783.0</v>
      </c>
      <c r="G3584" s="12">
        <f t="shared" si="1"/>
        <v>5</v>
      </c>
      <c r="H3584" s="10"/>
      <c r="I3584" s="10" t="str">
        <f>IFNA(VLOOKUP($H3584,'Промокоды'!$A$2:$B$115,2,0),"")</f>
        <v/>
      </c>
      <c r="J3584" s="10" t="str">
        <f>IFNA(VLOOKUP($I3584,'Промокоды'!$E$2:$F$8,2,0),"")</f>
        <v/>
      </c>
      <c r="K3584" s="10" t="str">
        <f>IFNA(VLOOKUP($H3584,'Промокоды'!$A$2:$C$115,3,0),"")</f>
        <v/>
      </c>
      <c r="L3584" s="13">
        <f t="shared" si="2"/>
        <v>0</v>
      </c>
      <c r="M3584" s="14">
        <v>1000.0</v>
      </c>
      <c r="N3584" s="14">
        <f t="shared" si="3"/>
        <v>1000</v>
      </c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  <c r="Z3584" s="9"/>
      <c r="AA3584" s="9"/>
      <c r="AB3584" s="9"/>
      <c r="AC3584" s="9"/>
    </row>
    <row r="3585" ht="15.75" customHeight="1">
      <c r="A3585" s="10">
        <v>3584.0</v>
      </c>
      <c r="B3585" s="10" t="s">
        <v>15</v>
      </c>
      <c r="C3585" s="10" t="str">
        <f>VLOOKUP($E3585,'Определяем вид'!$A$2:$B$16,2,0)</f>
        <v>Товар</v>
      </c>
      <c r="D3585" s="10" t="s">
        <v>16</v>
      </c>
      <c r="E3585" s="10" t="s">
        <v>28</v>
      </c>
      <c r="F3585" s="11">
        <v>45783.0</v>
      </c>
      <c r="G3585" s="12">
        <f t="shared" si="1"/>
        <v>5</v>
      </c>
      <c r="H3585" s="10" t="s">
        <v>59</v>
      </c>
      <c r="I3585" s="10">
        <f>IFNA(VLOOKUP($H3585,'Промокоды'!$A$2:$B$115,2,0),"")</f>
        <v>4</v>
      </c>
      <c r="J3585" s="10" t="str">
        <f>IFNA(VLOOKUP($I3585,'Промокоды'!$E$2:$F$8,2,0),"")</f>
        <v>Посты в Telegram</v>
      </c>
      <c r="K3585" s="10">
        <f>IFNA(VLOOKUP($H3585,'Промокоды'!$A$2:$C$115,3,0),"")</f>
        <v>0.5</v>
      </c>
      <c r="L3585" s="13">
        <f t="shared" si="2"/>
        <v>150</v>
      </c>
      <c r="M3585" s="14">
        <v>300.0</v>
      </c>
      <c r="N3585" s="14">
        <f t="shared" si="3"/>
        <v>150</v>
      </c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  <c r="Z3585" s="9"/>
      <c r="AA3585" s="9"/>
      <c r="AB3585" s="9"/>
      <c r="AC3585" s="9"/>
    </row>
    <row r="3586" ht="15.75" customHeight="1">
      <c r="A3586" s="10">
        <v>3585.0</v>
      </c>
      <c r="B3586" s="10" t="s">
        <v>15</v>
      </c>
      <c r="C3586" s="10" t="str">
        <f>VLOOKUP($E3586,'Определяем вид'!$A$2:$B$16,2,0)</f>
        <v>Услуга</v>
      </c>
      <c r="D3586" s="10" t="s">
        <v>16</v>
      </c>
      <c r="E3586" s="10" t="s">
        <v>21</v>
      </c>
      <c r="F3586" s="11">
        <v>45783.0</v>
      </c>
      <c r="G3586" s="12">
        <f t="shared" si="1"/>
        <v>5</v>
      </c>
      <c r="H3586" s="10"/>
      <c r="I3586" s="10" t="str">
        <f>IFNA(VLOOKUP($H3586,'Промокоды'!$A$2:$B$115,2,0),"")</f>
        <v/>
      </c>
      <c r="J3586" s="10" t="str">
        <f>IFNA(VLOOKUP($I3586,'Промокоды'!$E$2:$F$8,2,0),"")</f>
        <v/>
      </c>
      <c r="K3586" s="10" t="str">
        <f>IFNA(VLOOKUP($H3586,'Промокоды'!$A$2:$C$115,3,0),"")</f>
        <v/>
      </c>
      <c r="L3586" s="13">
        <f t="shared" si="2"/>
        <v>0</v>
      </c>
      <c r="M3586" s="14">
        <v>5500.0</v>
      </c>
      <c r="N3586" s="14">
        <f t="shared" si="3"/>
        <v>5500</v>
      </c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  <c r="Z3586" s="9"/>
      <c r="AA3586" s="9"/>
      <c r="AB3586" s="9"/>
      <c r="AC3586" s="9"/>
    </row>
    <row r="3587" ht="15.75" customHeight="1">
      <c r="A3587" s="10">
        <v>3586.0</v>
      </c>
      <c r="B3587" s="10" t="s">
        <v>15</v>
      </c>
      <c r="C3587" s="10" t="str">
        <f>VLOOKUP($E3587,'Определяем вид'!$A$2:$B$16,2,0)</f>
        <v>Товар</v>
      </c>
      <c r="D3587" s="10" t="s">
        <v>16</v>
      </c>
      <c r="E3587" s="10" t="s">
        <v>28</v>
      </c>
      <c r="F3587" s="11">
        <v>45783.0</v>
      </c>
      <c r="G3587" s="12">
        <f t="shared" si="1"/>
        <v>5</v>
      </c>
      <c r="H3587" s="10"/>
      <c r="I3587" s="10" t="str">
        <f>IFNA(VLOOKUP($H3587,'Промокоды'!$A$2:$B$115,2,0),"")</f>
        <v/>
      </c>
      <c r="J3587" s="10" t="str">
        <f>IFNA(VLOOKUP($I3587,'Промокоды'!$E$2:$F$8,2,0),"")</f>
        <v/>
      </c>
      <c r="K3587" s="10" t="str">
        <f>IFNA(VLOOKUP($H3587,'Промокоды'!$A$2:$C$115,3,0),"")</f>
        <v/>
      </c>
      <c r="L3587" s="13">
        <f t="shared" si="2"/>
        <v>0</v>
      </c>
      <c r="M3587" s="14">
        <v>300.0</v>
      </c>
      <c r="N3587" s="14">
        <f t="shared" si="3"/>
        <v>300</v>
      </c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  <c r="Z3587" s="9"/>
      <c r="AA3587" s="9"/>
      <c r="AB3587" s="9"/>
      <c r="AC3587" s="9"/>
    </row>
    <row r="3588" ht="15.75" customHeight="1">
      <c r="A3588" s="10">
        <v>3587.0</v>
      </c>
      <c r="B3588" s="10" t="s">
        <v>15</v>
      </c>
      <c r="C3588" s="10" t="str">
        <f>VLOOKUP($E3588,'Определяем вид'!$A$2:$B$16,2,0)</f>
        <v>Услуга</v>
      </c>
      <c r="D3588" s="10" t="s">
        <v>16</v>
      </c>
      <c r="E3588" s="10" t="s">
        <v>17</v>
      </c>
      <c r="F3588" s="11">
        <v>45783.0</v>
      </c>
      <c r="G3588" s="12">
        <f t="shared" si="1"/>
        <v>5</v>
      </c>
      <c r="H3588" s="10"/>
      <c r="I3588" s="10" t="str">
        <f>IFNA(VLOOKUP($H3588,'Промокоды'!$A$2:$B$115,2,0),"")</f>
        <v/>
      </c>
      <c r="J3588" s="10" t="str">
        <f>IFNA(VLOOKUP($I3588,'Промокоды'!$E$2:$F$8,2,0),"")</f>
        <v/>
      </c>
      <c r="K3588" s="10" t="str">
        <f>IFNA(VLOOKUP($H3588,'Промокоды'!$A$2:$C$115,3,0),"")</f>
        <v/>
      </c>
      <c r="L3588" s="13">
        <f t="shared" si="2"/>
        <v>0</v>
      </c>
      <c r="M3588" s="14">
        <v>4500.0</v>
      </c>
      <c r="N3588" s="14">
        <f t="shared" si="3"/>
        <v>4500</v>
      </c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  <c r="Z3588" s="9"/>
      <c r="AA3588" s="9"/>
      <c r="AB3588" s="9"/>
      <c r="AC3588" s="9"/>
    </row>
    <row r="3589" ht="15.75" customHeight="1">
      <c r="A3589" s="10">
        <v>3588.0</v>
      </c>
      <c r="B3589" s="10" t="s">
        <v>15</v>
      </c>
      <c r="C3589" s="10" t="str">
        <f>VLOOKUP($E3589,'Определяем вид'!$A$2:$B$16,2,0)</f>
        <v>Услуга</v>
      </c>
      <c r="D3589" s="10" t="s">
        <v>16</v>
      </c>
      <c r="E3589" s="10" t="s">
        <v>18</v>
      </c>
      <c r="F3589" s="11">
        <v>45783.0</v>
      </c>
      <c r="G3589" s="12">
        <f t="shared" si="1"/>
        <v>5</v>
      </c>
      <c r="H3589" s="10"/>
      <c r="I3589" s="10" t="str">
        <f>IFNA(VLOOKUP($H3589,'Промокоды'!$A$2:$B$115,2,0),"")</f>
        <v/>
      </c>
      <c r="J3589" s="10" t="str">
        <f>IFNA(VLOOKUP($I3589,'Промокоды'!$E$2:$F$8,2,0),"")</f>
        <v/>
      </c>
      <c r="K3589" s="10" t="str">
        <f>IFNA(VLOOKUP($H3589,'Промокоды'!$A$2:$C$115,3,0),"")</f>
        <v/>
      </c>
      <c r="L3589" s="13">
        <f t="shared" si="2"/>
        <v>0</v>
      </c>
      <c r="M3589" s="14">
        <v>3500.0</v>
      </c>
      <c r="N3589" s="14">
        <f t="shared" si="3"/>
        <v>3500</v>
      </c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  <c r="Z3589" s="9"/>
      <c r="AA3589" s="9"/>
      <c r="AB3589" s="9"/>
      <c r="AC3589" s="9"/>
    </row>
    <row r="3590" ht="15.75" customHeight="1">
      <c r="A3590" s="10">
        <v>3589.0</v>
      </c>
      <c r="B3590" s="10" t="s">
        <v>15</v>
      </c>
      <c r="C3590" s="10" t="str">
        <f>VLOOKUP($E3590,'Определяем вид'!$A$2:$B$16,2,0)</f>
        <v>Услуга</v>
      </c>
      <c r="D3590" s="10" t="s">
        <v>16</v>
      </c>
      <c r="E3590" s="10" t="s">
        <v>21</v>
      </c>
      <c r="F3590" s="11">
        <v>45783.0</v>
      </c>
      <c r="G3590" s="12">
        <f t="shared" si="1"/>
        <v>5</v>
      </c>
      <c r="H3590" s="10"/>
      <c r="I3590" s="10" t="str">
        <f>IFNA(VLOOKUP($H3590,'Промокоды'!$A$2:$B$115,2,0),"")</f>
        <v/>
      </c>
      <c r="J3590" s="10" t="str">
        <f>IFNA(VLOOKUP($I3590,'Промокоды'!$E$2:$F$8,2,0),"")</f>
        <v/>
      </c>
      <c r="K3590" s="10" t="str">
        <f>IFNA(VLOOKUP($H3590,'Промокоды'!$A$2:$C$115,3,0),"")</f>
        <v/>
      </c>
      <c r="L3590" s="13">
        <f t="shared" si="2"/>
        <v>0</v>
      </c>
      <c r="M3590" s="14">
        <v>5500.0</v>
      </c>
      <c r="N3590" s="14">
        <f t="shared" si="3"/>
        <v>5500</v>
      </c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  <c r="Z3590" s="9"/>
      <c r="AA3590" s="9"/>
      <c r="AB3590" s="9"/>
      <c r="AC3590" s="9"/>
    </row>
    <row r="3591" ht="15.75" customHeight="1">
      <c r="A3591" s="10">
        <v>3590.0</v>
      </c>
      <c r="B3591" s="10" t="s">
        <v>15</v>
      </c>
      <c r="C3591" s="10" t="str">
        <f>VLOOKUP($E3591,'Определяем вид'!$A$2:$B$16,2,0)</f>
        <v>Услуга</v>
      </c>
      <c r="D3591" s="10" t="s">
        <v>16</v>
      </c>
      <c r="E3591" s="10" t="s">
        <v>17</v>
      </c>
      <c r="F3591" s="11">
        <v>45783.0</v>
      </c>
      <c r="G3591" s="12">
        <f t="shared" si="1"/>
        <v>5</v>
      </c>
      <c r="H3591" s="10"/>
      <c r="I3591" s="10" t="str">
        <f>IFNA(VLOOKUP($H3591,'Промокоды'!$A$2:$B$115,2,0),"")</f>
        <v/>
      </c>
      <c r="J3591" s="10" t="str">
        <f>IFNA(VLOOKUP($I3591,'Промокоды'!$E$2:$F$8,2,0),"")</f>
        <v/>
      </c>
      <c r="K3591" s="10" t="str">
        <f>IFNA(VLOOKUP($H3591,'Промокоды'!$A$2:$C$115,3,0),"")</f>
        <v/>
      </c>
      <c r="L3591" s="13">
        <f t="shared" si="2"/>
        <v>0</v>
      </c>
      <c r="M3591" s="14">
        <v>4500.0</v>
      </c>
      <c r="N3591" s="14">
        <f t="shared" si="3"/>
        <v>4500</v>
      </c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  <c r="Z3591" s="9"/>
      <c r="AA3591" s="9"/>
      <c r="AB3591" s="9"/>
      <c r="AC3591" s="9"/>
    </row>
    <row r="3592" ht="15.75" customHeight="1">
      <c r="A3592" s="10">
        <v>3591.0</v>
      </c>
      <c r="B3592" s="10" t="s">
        <v>15</v>
      </c>
      <c r="C3592" s="10" t="str">
        <f>VLOOKUP($E3592,'Определяем вид'!$A$2:$B$16,2,0)</f>
        <v>Услуга</v>
      </c>
      <c r="D3592" s="10" t="s">
        <v>16</v>
      </c>
      <c r="E3592" s="10" t="s">
        <v>21</v>
      </c>
      <c r="F3592" s="11">
        <v>45783.0</v>
      </c>
      <c r="G3592" s="12">
        <f t="shared" si="1"/>
        <v>5</v>
      </c>
      <c r="H3592" s="10"/>
      <c r="I3592" s="10" t="str">
        <f>IFNA(VLOOKUP($H3592,'Промокоды'!$A$2:$B$115,2,0),"")</f>
        <v/>
      </c>
      <c r="J3592" s="10" t="str">
        <f>IFNA(VLOOKUP($I3592,'Промокоды'!$E$2:$F$8,2,0),"")</f>
        <v/>
      </c>
      <c r="K3592" s="10" t="str">
        <f>IFNA(VLOOKUP($H3592,'Промокоды'!$A$2:$C$115,3,0),"")</f>
        <v/>
      </c>
      <c r="L3592" s="13">
        <f t="shared" si="2"/>
        <v>0</v>
      </c>
      <c r="M3592" s="14">
        <v>5500.0</v>
      </c>
      <c r="N3592" s="14">
        <f t="shared" si="3"/>
        <v>5500</v>
      </c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  <c r="Z3592" s="9"/>
      <c r="AA3592" s="9"/>
      <c r="AB3592" s="9"/>
      <c r="AC3592" s="9"/>
    </row>
    <row r="3593" ht="15.75" customHeight="1">
      <c r="A3593" s="10">
        <v>3592.0</v>
      </c>
      <c r="B3593" s="10" t="s">
        <v>15</v>
      </c>
      <c r="C3593" s="10" t="str">
        <f>VLOOKUP($E3593,'Определяем вид'!$A$2:$B$16,2,0)</f>
        <v>Услуга</v>
      </c>
      <c r="D3593" s="10" t="s">
        <v>16</v>
      </c>
      <c r="E3593" s="10" t="s">
        <v>17</v>
      </c>
      <c r="F3593" s="11">
        <v>45783.0</v>
      </c>
      <c r="G3593" s="12">
        <f t="shared" si="1"/>
        <v>5</v>
      </c>
      <c r="H3593" s="10"/>
      <c r="I3593" s="10" t="str">
        <f>IFNA(VLOOKUP($H3593,'Промокоды'!$A$2:$B$115,2,0),"")</f>
        <v/>
      </c>
      <c r="J3593" s="10" t="str">
        <f>IFNA(VLOOKUP($I3593,'Промокоды'!$E$2:$F$8,2,0),"")</f>
        <v/>
      </c>
      <c r="K3593" s="10" t="str">
        <f>IFNA(VLOOKUP($H3593,'Промокоды'!$A$2:$C$115,3,0),"")</f>
        <v/>
      </c>
      <c r="L3593" s="13">
        <f t="shared" si="2"/>
        <v>0</v>
      </c>
      <c r="M3593" s="14">
        <v>4500.0</v>
      </c>
      <c r="N3593" s="14">
        <f t="shared" si="3"/>
        <v>4500</v>
      </c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  <c r="Z3593" s="9"/>
      <c r="AA3593" s="9"/>
      <c r="AB3593" s="9"/>
      <c r="AC3593" s="9"/>
    </row>
    <row r="3594" ht="15.75" customHeight="1">
      <c r="A3594" s="10">
        <v>3593.0</v>
      </c>
      <c r="B3594" s="10" t="s">
        <v>15</v>
      </c>
      <c r="C3594" s="10" t="str">
        <f>VLOOKUP($E3594,'Определяем вид'!$A$2:$B$16,2,0)</f>
        <v>Услуга</v>
      </c>
      <c r="D3594" s="10" t="s">
        <v>16</v>
      </c>
      <c r="E3594" s="10" t="s">
        <v>21</v>
      </c>
      <c r="F3594" s="11">
        <v>45783.0</v>
      </c>
      <c r="G3594" s="12">
        <f t="shared" si="1"/>
        <v>5</v>
      </c>
      <c r="H3594" s="10"/>
      <c r="I3594" s="10" t="str">
        <f>IFNA(VLOOKUP($H3594,'Промокоды'!$A$2:$B$115,2,0),"")</f>
        <v/>
      </c>
      <c r="J3594" s="10" t="str">
        <f>IFNA(VLOOKUP($I3594,'Промокоды'!$E$2:$F$8,2,0),"")</f>
        <v/>
      </c>
      <c r="K3594" s="10" t="str">
        <f>IFNA(VLOOKUP($H3594,'Промокоды'!$A$2:$C$115,3,0),"")</f>
        <v/>
      </c>
      <c r="L3594" s="13">
        <f t="shared" si="2"/>
        <v>0</v>
      </c>
      <c r="M3594" s="14">
        <v>5500.0</v>
      </c>
      <c r="N3594" s="14">
        <f t="shared" si="3"/>
        <v>5500</v>
      </c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  <c r="Z3594" s="9"/>
      <c r="AA3594" s="9"/>
      <c r="AB3594" s="9"/>
      <c r="AC3594" s="9"/>
    </row>
    <row r="3595" ht="15.75" customHeight="1">
      <c r="A3595" s="10">
        <v>3594.0</v>
      </c>
      <c r="B3595" s="10" t="s">
        <v>15</v>
      </c>
      <c r="C3595" s="10" t="str">
        <f>VLOOKUP($E3595,'Определяем вид'!$A$2:$B$16,2,0)</f>
        <v>Услуга</v>
      </c>
      <c r="D3595" s="10" t="s">
        <v>16</v>
      </c>
      <c r="E3595" s="10" t="s">
        <v>17</v>
      </c>
      <c r="F3595" s="11">
        <v>45783.0</v>
      </c>
      <c r="G3595" s="12">
        <f t="shared" si="1"/>
        <v>5</v>
      </c>
      <c r="H3595" s="10" t="s">
        <v>60</v>
      </c>
      <c r="I3595" s="10">
        <f>IFNA(VLOOKUP($H3595,'Промокоды'!$A$2:$B$115,2,0),"")</f>
        <v>6</v>
      </c>
      <c r="J3595" s="10" t="str">
        <f>IFNA(VLOOKUP($I3595,'Промокоды'!$E$2:$F$8,2,0),"")</f>
        <v>Реклама в VK</v>
      </c>
      <c r="K3595" s="10">
        <f>IFNA(VLOOKUP($H3595,'Промокоды'!$A$2:$C$115,3,0),"")</f>
        <v>0.2</v>
      </c>
      <c r="L3595" s="13">
        <f t="shared" si="2"/>
        <v>900</v>
      </c>
      <c r="M3595" s="14">
        <v>4500.0</v>
      </c>
      <c r="N3595" s="14">
        <f t="shared" si="3"/>
        <v>3600</v>
      </c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  <c r="Z3595" s="9"/>
      <c r="AA3595" s="9"/>
      <c r="AB3595" s="9"/>
      <c r="AC3595" s="9"/>
    </row>
    <row r="3596" ht="15.75" customHeight="1">
      <c r="A3596" s="10">
        <v>3595.0</v>
      </c>
      <c r="B3596" s="10" t="s">
        <v>15</v>
      </c>
      <c r="C3596" s="10" t="str">
        <f>VLOOKUP($E3596,'Определяем вид'!$A$2:$B$16,2,0)</f>
        <v>Услуга</v>
      </c>
      <c r="D3596" s="10" t="s">
        <v>19</v>
      </c>
      <c r="E3596" s="10" t="s">
        <v>21</v>
      </c>
      <c r="F3596" s="11">
        <v>45783.0</v>
      </c>
      <c r="G3596" s="12">
        <f t="shared" si="1"/>
        <v>5</v>
      </c>
      <c r="H3596" s="10"/>
      <c r="I3596" s="10" t="str">
        <f>IFNA(VLOOKUP($H3596,'Промокоды'!$A$2:$B$115,2,0),"")</f>
        <v/>
      </c>
      <c r="J3596" s="10" t="str">
        <f>IFNA(VLOOKUP($I3596,'Промокоды'!$E$2:$F$8,2,0),"")</f>
        <v/>
      </c>
      <c r="K3596" s="10" t="str">
        <f>IFNA(VLOOKUP($H3596,'Промокоды'!$A$2:$C$115,3,0),"")</f>
        <v/>
      </c>
      <c r="L3596" s="13">
        <f t="shared" si="2"/>
        <v>0</v>
      </c>
      <c r="M3596" s="14">
        <v>5500.0</v>
      </c>
      <c r="N3596" s="14">
        <f t="shared" si="3"/>
        <v>5500</v>
      </c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  <c r="Z3596" s="9"/>
      <c r="AA3596" s="9"/>
      <c r="AB3596" s="9"/>
      <c r="AC3596" s="9"/>
    </row>
    <row r="3597" ht="15.75" customHeight="1">
      <c r="A3597" s="10">
        <v>3596.0</v>
      </c>
      <c r="B3597" s="10" t="s">
        <v>15</v>
      </c>
      <c r="C3597" s="10" t="str">
        <f>VLOOKUP($E3597,'Определяем вид'!$A$2:$B$16,2,0)</f>
        <v>Услуга</v>
      </c>
      <c r="D3597" s="10" t="s">
        <v>16</v>
      </c>
      <c r="E3597" s="10" t="s">
        <v>18</v>
      </c>
      <c r="F3597" s="11">
        <v>45783.0</v>
      </c>
      <c r="G3597" s="12">
        <f t="shared" si="1"/>
        <v>5</v>
      </c>
      <c r="H3597" s="10"/>
      <c r="I3597" s="10" t="str">
        <f>IFNA(VLOOKUP($H3597,'Промокоды'!$A$2:$B$115,2,0),"")</f>
        <v/>
      </c>
      <c r="J3597" s="10" t="str">
        <f>IFNA(VLOOKUP($I3597,'Промокоды'!$E$2:$F$8,2,0),"")</f>
        <v/>
      </c>
      <c r="K3597" s="10" t="str">
        <f>IFNA(VLOOKUP($H3597,'Промокоды'!$A$2:$C$115,3,0),"")</f>
        <v/>
      </c>
      <c r="L3597" s="13">
        <f t="shared" si="2"/>
        <v>0</v>
      </c>
      <c r="M3597" s="14">
        <v>3500.0</v>
      </c>
      <c r="N3597" s="14">
        <f t="shared" si="3"/>
        <v>3500</v>
      </c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  <c r="Z3597" s="9"/>
      <c r="AA3597" s="9"/>
      <c r="AB3597" s="9"/>
      <c r="AC3597" s="9"/>
    </row>
    <row r="3598" ht="15.75" customHeight="1">
      <c r="A3598" s="10">
        <v>3597.0</v>
      </c>
      <c r="B3598" s="10" t="s">
        <v>15</v>
      </c>
      <c r="C3598" s="10" t="str">
        <f>VLOOKUP($E3598,'Определяем вид'!$A$2:$B$16,2,0)</f>
        <v>Товар</v>
      </c>
      <c r="D3598" s="10" t="s">
        <v>16</v>
      </c>
      <c r="E3598" s="10" t="s">
        <v>20</v>
      </c>
      <c r="F3598" s="11">
        <v>45783.0</v>
      </c>
      <c r="G3598" s="12">
        <f t="shared" si="1"/>
        <v>5</v>
      </c>
      <c r="H3598" s="10"/>
      <c r="I3598" s="10" t="str">
        <f>IFNA(VLOOKUP($H3598,'Промокоды'!$A$2:$B$115,2,0),"")</f>
        <v/>
      </c>
      <c r="J3598" s="10" t="str">
        <f>IFNA(VLOOKUP($I3598,'Промокоды'!$E$2:$F$8,2,0),"")</f>
        <v/>
      </c>
      <c r="K3598" s="10" t="str">
        <f>IFNA(VLOOKUP($H3598,'Промокоды'!$A$2:$C$115,3,0),"")</f>
        <v/>
      </c>
      <c r="L3598" s="13">
        <f t="shared" si="2"/>
        <v>0</v>
      </c>
      <c r="M3598" s="14">
        <v>500.0</v>
      </c>
      <c r="N3598" s="14">
        <f t="shared" si="3"/>
        <v>500</v>
      </c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  <c r="Z3598" s="9"/>
      <c r="AA3598" s="9"/>
      <c r="AB3598" s="9"/>
      <c r="AC3598" s="9"/>
    </row>
    <row r="3599" ht="15.75" customHeight="1">
      <c r="A3599" s="10">
        <v>3598.0</v>
      </c>
      <c r="B3599" s="10" t="s">
        <v>15</v>
      </c>
      <c r="C3599" s="10" t="str">
        <f>VLOOKUP($E3599,'Определяем вид'!$A$2:$B$16,2,0)</f>
        <v>Услуга</v>
      </c>
      <c r="D3599" s="10" t="s">
        <v>19</v>
      </c>
      <c r="E3599" s="10" t="s">
        <v>21</v>
      </c>
      <c r="F3599" s="11">
        <v>45783.0</v>
      </c>
      <c r="G3599" s="12">
        <f t="shared" si="1"/>
        <v>5</v>
      </c>
      <c r="H3599" s="10"/>
      <c r="I3599" s="10" t="str">
        <f>IFNA(VLOOKUP($H3599,'Промокоды'!$A$2:$B$115,2,0),"")</f>
        <v/>
      </c>
      <c r="J3599" s="10" t="str">
        <f>IFNA(VLOOKUP($I3599,'Промокоды'!$E$2:$F$8,2,0),"")</f>
        <v/>
      </c>
      <c r="K3599" s="10" t="str">
        <f>IFNA(VLOOKUP($H3599,'Промокоды'!$A$2:$C$115,3,0),"")</f>
        <v/>
      </c>
      <c r="L3599" s="13">
        <f t="shared" si="2"/>
        <v>0</v>
      </c>
      <c r="M3599" s="14">
        <v>5500.0</v>
      </c>
      <c r="N3599" s="14">
        <f t="shared" si="3"/>
        <v>5500</v>
      </c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  <c r="Z3599" s="9"/>
      <c r="AA3599" s="9"/>
      <c r="AB3599" s="9"/>
      <c r="AC3599" s="9"/>
    </row>
    <row r="3600" ht="15.75" customHeight="1">
      <c r="A3600" s="10">
        <v>3599.0</v>
      </c>
      <c r="B3600" s="10" t="s">
        <v>15</v>
      </c>
      <c r="C3600" s="10" t="str">
        <f>VLOOKUP($E3600,'Определяем вид'!$A$2:$B$16,2,0)</f>
        <v>Услуга</v>
      </c>
      <c r="D3600" s="10" t="s">
        <v>16</v>
      </c>
      <c r="E3600" s="10" t="s">
        <v>21</v>
      </c>
      <c r="F3600" s="11">
        <v>45783.0</v>
      </c>
      <c r="G3600" s="12">
        <f t="shared" si="1"/>
        <v>5</v>
      </c>
      <c r="H3600" s="10"/>
      <c r="I3600" s="10" t="str">
        <f>IFNA(VLOOKUP($H3600,'Промокоды'!$A$2:$B$115,2,0),"")</f>
        <v/>
      </c>
      <c r="J3600" s="10" t="str">
        <f>IFNA(VLOOKUP($I3600,'Промокоды'!$E$2:$F$8,2,0),"")</f>
        <v/>
      </c>
      <c r="K3600" s="10" t="str">
        <f>IFNA(VLOOKUP($H3600,'Промокоды'!$A$2:$C$115,3,0),"")</f>
        <v/>
      </c>
      <c r="L3600" s="13">
        <f t="shared" si="2"/>
        <v>0</v>
      </c>
      <c r="M3600" s="14">
        <v>5500.0</v>
      </c>
      <c r="N3600" s="14">
        <f t="shared" si="3"/>
        <v>5500</v>
      </c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  <c r="Z3600" s="9"/>
      <c r="AA3600" s="9"/>
      <c r="AB3600" s="9"/>
      <c r="AC3600" s="9"/>
    </row>
    <row r="3601" ht="15.75" customHeight="1">
      <c r="A3601" s="10">
        <v>3600.0</v>
      </c>
      <c r="B3601" s="10" t="s">
        <v>15</v>
      </c>
      <c r="C3601" s="10" t="str">
        <f>VLOOKUP($E3601,'Определяем вид'!$A$2:$B$16,2,0)</f>
        <v>Услуга</v>
      </c>
      <c r="D3601" s="10" t="s">
        <v>19</v>
      </c>
      <c r="E3601" s="10" t="s">
        <v>21</v>
      </c>
      <c r="F3601" s="11">
        <v>45783.0</v>
      </c>
      <c r="G3601" s="12">
        <f t="shared" si="1"/>
        <v>5</v>
      </c>
      <c r="H3601" s="10"/>
      <c r="I3601" s="10" t="str">
        <f>IFNA(VLOOKUP($H3601,'Промокоды'!$A$2:$B$115,2,0),"")</f>
        <v/>
      </c>
      <c r="J3601" s="10" t="str">
        <f>IFNA(VLOOKUP($I3601,'Промокоды'!$E$2:$F$8,2,0),"")</f>
        <v/>
      </c>
      <c r="K3601" s="10" t="str">
        <f>IFNA(VLOOKUP($H3601,'Промокоды'!$A$2:$C$115,3,0),"")</f>
        <v/>
      </c>
      <c r="L3601" s="13">
        <f t="shared" si="2"/>
        <v>0</v>
      </c>
      <c r="M3601" s="14">
        <v>5500.0</v>
      </c>
      <c r="N3601" s="14">
        <f t="shared" si="3"/>
        <v>5500</v>
      </c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  <c r="Z3601" s="9"/>
      <c r="AA3601" s="9"/>
      <c r="AB3601" s="9"/>
      <c r="AC3601" s="9"/>
    </row>
    <row r="3602" ht="15.75" customHeight="1">
      <c r="A3602" s="10">
        <v>3601.0</v>
      </c>
      <c r="B3602" s="10" t="s">
        <v>15</v>
      </c>
      <c r="C3602" s="10" t="str">
        <f>VLOOKUP($E3602,'Определяем вид'!$A$2:$B$16,2,0)</f>
        <v>Услуга</v>
      </c>
      <c r="D3602" s="10" t="s">
        <v>19</v>
      </c>
      <c r="E3602" s="10" t="s">
        <v>18</v>
      </c>
      <c r="F3602" s="11">
        <v>45783.0</v>
      </c>
      <c r="G3602" s="12">
        <f t="shared" si="1"/>
        <v>5</v>
      </c>
      <c r="H3602" s="10"/>
      <c r="I3602" s="10" t="str">
        <f>IFNA(VLOOKUP($H3602,'Промокоды'!$A$2:$B$115,2,0),"")</f>
        <v/>
      </c>
      <c r="J3602" s="10" t="str">
        <f>IFNA(VLOOKUP($I3602,'Промокоды'!$E$2:$F$8,2,0),"")</f>
        <v/>
      </c>
      <c r="K3602" s="10" t="str">
        <f>IFNA(VLOOKUP($H3602,'Промокоды'!$A$2:$C$115,3,0),"")</f>
        <v/>
      </c>
      <c r="L3602" s="13">
        <f t="shared" si="2"/>
        <v>0</v>
      </c>
      <c r="M3602" s="14">
        <v>3500.0</v>
      </c>
      <c r="N3602" s="14">
        <f t="shared" si="3"/>
        <v>3500</v>
      </c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  <c r="Z3602" s="9"/>
      <c r="AA3602" s="9"/>
      <c r="AB3602" s="9"/>
      <c r="AC3602" s="9"/>
    </row>
    <row r="3603" ht="15.75" customHeight="1">
      <c r="A3603" s="10">
        <v>3602.0</v>
      </c>
      <c r="B3603" s="10" t="s">
        <v>15</v>
      </c>
      <c r="C3603" s="10" t="str">
        <f>VLOOKUP($E3603,'Определяем вид'!$A$2:$B$16,2,0)</f>
        <v>Услуга</v>
      </c>
      <c r="D3603" s="10" t="s">
        <v>16</v>
      </c>
      <c r="E3603" s="10" t="s">
        <v>21</v>
      </c>
      <c r="F3603" s="11">
        <v>45783.0</v>
      </c>
      <c r="G3603" s="12">
        <f t="shared" si="1"/>
        <v>5</v>
      </c>
      <c r="H3603" s="10"/>
      <c r="I3603" s="10" t="str">
        <f>IFNA(VLOOKUP($H3603,'Промокоды'!$A$2:$B$115,2,0),"")</f>
        <v/>
      </c>
      <c r="J3603" s="10" t="str">
        <f>IFNA(VLOOKUP($I3603,'Промокоды'!$E$2:$F$8,2,0),"")</f>
        <v/>
      </c>
      <c r="K3603" s="10" t="str">
        <f>IFNA(VLOOKUP($H3603,'Промокоды'!$A$2:$C$115,3,0),"")</f>
        <v/>
      </c>
      <c r="L3603" s="13">
        <f t="shared" si="2"/>
        <v>0</v>
      </c>
      <c r="M3603" s="14">
        <v>5500.0</v>
      </c>
      <c r="N3603" s="14">
        <f t="shared" si="3"/>
        <v>5500</v>
      </c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  <c r="Z3603" s="9"/>
      <c r="AA3603" s="9"/>
      <c r="AB3603" s="9"/>
      <c r="AC3603" s="9"/>
    </row>
    <row r="3604" ht="15.75" customHeight="1">
      <c r="A3604" s="10">
        <v>3603.0</v>
      </c>
      <c r="B3604" s="10" t="s">
        <v>15</v>
      </c>
      <c r="C3604" s="10" t="str">
        <f>VLOOKUP($E3604,'Определяем вид'!$A$2:$B$16,2,0)</f>
        <v>Услуга</v>
      </c>
      <c r="D3604" s="10" t="s">
        <v>16</v>
      </c>
      <c r="E3604" s="10" t="s">
        <v>17</v>
      </c>
      <c r="F3604" s="11">
        <v>45783.0</v>
      </c>
      <c r="G3604" s="12">
        <f t="shared" si="1"/>
        <v>5</v>
      </c>
      <c r="H3604" s="10"/>
      <c r="I3604" s="10" t="str">
        <f>IFNA(VLOOKUP($H3604,'Промокоды'!$A$2:$B$115,2,0),"")</f>
        <v/>
      </c>
      <c r="J3604" s="10" t="str">
        <f>IFNA(VLOOKUP($I3604,'Промокоды'!$E$2:$F$8,2,0),"")</f>
        <v/>
      </c>
      <c r="K3604" s="10" t="str">
        <f>IFNA(VLOOKUP($H3604,'Промокоды'!$A$2:$C$115,3,0),"")</f>
        <v/>
      </c>
      <c r="L3604" s="13">
        <f t="shared" si="2"/>
        <v>0</v>
      </c>
      <c r="M3604" s="14">
        <v>4500.0</v>
      </c>
      <c r="N3604" s="14">
        <f t="shared" si="3"/>
        <v>4500</v>
      </c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  <c r="Z3604" s="9"/>
      <c r="AA3604" s="9"/>
      <c r="AB3604" s="9"/>
      <c r="AC3604" s="9"/>
    </row>
    <row r="3605" ht="15.75" customHeight="1">
      <c r="A3605" s="10">
        <v>3604.0</v>
      </c>
      <c r="B3605" s="10" t="s">
        <v>15</v>
      </c>
      <c r="C3605" s="10" t="str">
        <f>VLOOKUP($E3605,'Определяем вид'!$A$2:$B$16,2,0)</f>
        <v>Услуга</v>
      </c>
      <c r="D3605" s="10" t="s">
        <v>19</v>
      </c>
      <c r="E3605" s="10" t="s">
        <v>21</v>
      </c>
      <c r="F3605" s="11">
        <v>45783.0</v>
      </c>
      <c r="G3605" s="12">
        <f t="shared" si="1"/>
        <v>5</v>
      </c>
      <c r="H3605" s="10"/>
      <c r="I3605" s="10" t="str">
        <f>IFNA(VLOOKUP($H3605,'Промокоды'!$A$2:$B$115,2,0),"")</f>
        <v/>
      </c>
      <c r="J3605" s="10" t="str">
        <f>IFNA(VLOOKUP($I3605,'Промокоды'!$E$2:$F$8,2,0),"")</f>
        <v/>
      </c>
      <c r="K3605" s="10" t="str">
        <f>IFNA(VLOOKUP($H3605,'Промокоды'!$A$2:$C$115,3,0),"")</f>
        <v/>
      </c>
      <c r="L3605" s="13">
        <f t="shared" si="2"/>
        <v>0</v>
      </c>
      <c r="M3605" s="14">
        <v>5500.0</v>
      </c>
      <c r="N3605" s="14">
        <f t="shared" si="3"/>
        <v>5500</v>
      </c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  <c r="Z3605" s="9"/>
      <c r="AA3605" s="9"/>
      <c r="AB3605" s="9"/>
      <c r="AC3605" s="9"/>
    </row>
    <row r="3606" ht="15.75" customHeight="1">
      <c r="A3606" s="10">
        <v>3605.0</v>
      </c>
      <c r="B3606" s="10" t="s">
        <v>15</v>
      </c>
      <c r="C3606" s="10" t="str">
        <f>VLOOKUP($E3606,'Определяем вид'!$A$2:$B$16,2,0)</f>
        <v>Услуга</v>
      </c>
      <c r="D3606" s="10" t="s">
        <v>16</v>
      </c>
      <c r="E3606" s="10" t="s">
        <v>21</v>
      </c>
      <c r="F3606" s="11">
        <v>45783.0</v>
      </c>
      <c r="G3606" s="12">
        <f t="shared" si="1"/>
        <v>5</v>
      </c>
      <c r="H3606" s="10" t="s">
        <v>61</v>
      </c>
      <c r="I3606" s="10">
        <f>IFNA(VLOOKUP($H3606,'Промокоды'!$A$2:$B$115,2,0),"")</f>
        <v>5</v>
      </c>
      <c r="J3606" s="10" t="str">
        <f>IFNA(VLOOKUP($I3606,'Промокоды'!$E$2:$F$8,2,0),"")</f>
        <v>Посты в VK</v>
      </c>
      <c r="K3606" s="10">
        <f>IFNA(VLOOKUP($H3606,'Промокоды'!$A$2:$C$115,3,0),"")</f>
        <v>0.15</v>
      </c>
      <c r="L3606" s="13">
        <f t="shared" si="2"/>
        <v>825</v>
      </c>
      <c r="M3606" s="14">
        <v>5500.0</v>
      </c>
      <c r="N3606" s="14">
        <f t="shared" si="3"/>
        <v>4675</v>
      </c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  <c r="Z3606" s="9"/>
      <c r="AA3606" s="9"/>
      <c r="AB3606" s="9"/>
      <c r="AC3606" s="9"/>
    </row>
    <row r="3607" ht="15.75" customHeight="1">
      <c r="A3607" s="10">
        <v>3606.0</v>
      </c>
      <c r="B3607" s="10" t="s">
        <v>25</v>
      </c>
      <c r="C3607" s="10" t="str">
        <f>VLOOKUP($E3607,'Определяем вид'!$A$2:$B$16,2,0)</f>
        <v>Товар</v>
      </c>
      <c r="D3607" s="10" t="s">
        <v>19</v>
      </c>
      <c r="E3607" s="10" t="s">
        <v>30</v>
      </c>
      <c r="F3607" s="11">
        <v>45784.0</v>
      </c>
      <c r="G3607" s="12">
        <f t="shared" si="1"/>
        <v>5</v>
      </c>
      <c r="H3607" s="10"/>
      <c r="I3607" s="10" t="str">
        <f>IFNA(VLOOKUP($H3607,'Промокоды'!$A$2:$B$115,2,0),"")</f>
        <v/>
      </c>
      <c r="J3607" s="10" t="str">
        <f>IFNA(VLOOKUP($I3607,'Промокоды'!$E$2:$F$8,2,0),"")</f>
        <v/>
      </c>
      <c r="K3607" s="10" t="str">
        <f>IFNA(VLOOKUP($H3607,'Промокоды'!$A$2:$C$115,3,0),"")</f>
        <v/>
      </c>
      <c r="L3607" s="13">
        <f t="shared" si="2"/>
        <v>0</v>
      </c>
      <c r="M3607" s="14">
        <v>300.0</v>
      </c>
      <c r="N3607" s="14">
        <f t="shared" si="3"/>
        <v>300</v>
      </c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  <c r="Z3607" s="9"/>
      <c r="AA3607" s="9"/>
      <c r="AB3607" s="9"/>
      <c r="AC3607" s="9"/>
    </row>
    <row r="3608" ht="15.75" customHeight="1">
      <c r="A3608" s="10">
        <v>3607.0</v>
      </c>
      <c r="B3608" s="10" t="s">
        <v>15</v>
      </c>
      <c r="C3608" s="10" t="str">
        <f>VLOOKUP($E3608,'Определяем вид'!$A$2:$B$16,2,0)</f>
        <v>Товар</v>
      </c>
      <c r="D3608" s="10" t="s">
        <v>16</v>
      </c>
      <c r="E3608" s="10" t="s">
        <v>23</v>
      </c>
      <c r="F3608" s="11">
        <v>45784.0</v>
      </c>
      <c r="G3608" s="12">
        <f t="shared" si="1"/>
        <v>5</v>
      </c>
      <c r="H3608" s="10" t="s">
        <v>62</v>
      </c>
      <c r="I3608" s="10">
        <f>IFNA(VLOOKUP($H3608,'Промокоды'!$A$2:$B$115,2,0),"")</f>
        <v>4</v>
      </c>
      <c r="J3608" s="10" t="str">
        <f>IFNA(VLOOKUP($I3608,'Промокоды'!$E$2:$F$8,2,0),"")</f>
        <v>Посты в Telegram</v>
      </c>
      <c r="K3608" s="10">
        <f>IFNA(VLOOKUP($H3608,'Промокоды'!$A$2:$C$115,3,0),"")</f>
        <v>0.5</v>
      </c>
      <c r="L3608" s="13">
        <f t="shared" si="2"/>
        <v>500</v>
      </c>
      <c r="M3608" s="14">
        <v>1000.0</v>
      </c>
      <c r="N3608" s="14">
        <f t="shared" si="3"/>
        <v>500</v>
      </c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  <c r="Z3608" s="9"/>
      <c r="AA3608" s="9"/>
      <c r="AB3608" s="9"/>
      <c r="AC3608" s="9"/>
    </row>
    <row r="3609" ht="15.75" customHeight="1">
      <c r="A3609" s="10">
        <v>3608.0</v>
      </c>
      <c r="B3609" s="10" t="s">
        <v>15</v>
      </c>
      <c r="C3609" s="10" t="str">
        <f>VLOOKUP($E3609,'Определяем вид'!$A$2:$B$16,2,0)</f>
        <v>Услуга</v>
      </c>
      <c r="D3609" s="10" t="s">
        <v>16</v>
      </c>
      <c r="E3609" s="10" t="s">
        <v>18</v>
      </c>
      <c r="F3609" s="11">
        <v>45784.0</v>
      </c>
      <c r="G3609" s="12">
        <f t="shared" si="1"/>
        <v>5</v>
      </c>
      <c r="H3609" s="10"/>
      <c r="I3609" s="10" t="str">
        <f>IFNA(VLOOKUP($H3609,'Промокоды'!$A$2:$B$115,2,0),"")</f>
        <v/>
      </c>
      <c r="J3609" s="10" t="str">
        <f>IFNA(VLOOKUP($I3609,'Промокоды'!$E$2:$F$8,2,0),"")</f>
        <v/>
      </c>
      <c r="K3609" s="10" t="str">
        <f>IFNA(VLOOKUP($H3609,'Промокоды'!$A$2:$C$115,3,0),"")</f>
        <v/>
      </c>
      <c r="L3609" s="13">
        <f t="shared" si="2"/>
        <v>0</v>
      </c>
      <c r="M3609" s="14">
        <v>3500.0</v>
      </c>
      <c r="N3609" s="14">
        <f t="shared" si="3"/>
        <v>3500</v>
      </c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  <c r="Z3609" s="9"/>
      <c r="AA3609" s="9"/>
      <c r="AB3609" s="9"/>
      <c r="AC3609" s="9"/>
    </row>
    <row r="3610" ht="15.75" customHeight="1">
      <c r="A3610" s="10">
        <v>3609.0</v>
      </c>
      <c r="B3610" s="10" t="s">
        <v>15</v>
      </c>
      <c r="C3610" s="10" t="str">
        <f>VLOOKUP($E3610,'Определяем вид'!$A$2:$B$16,2,0)</f>
        <v>Услуга</v>
      </c>
      <c r="D3610" s="10" t="s">
        <v>16</v>
      </c>
      <c r="E3610" s="10" t="s">
        <v>21</v>
      </c>
      <c r="F3610" s="11">
        <v>45784.0</v>
      </c>
      <c r="G3610" s="12">
        <f t="shared" si="1"/>
        <v>5</v>
      </c>
      <c r="H3610" s="10"/>
      <c r="I3610" s="10" t="str">
        <f>IFNA(VLOOKUP($H3610,'Промокоды'!$A$2:$B$115,2,0),"")</f>
        <v/>
      </c>
      <c r="J3610" s="10" t="str">
        <f>IFNA(VLOOKUP($I3610,'Промокоды'!$E$2:$F$8,2,0),"")</f>
        <v/>
      </c>
      <c r="K3610" s="10" t="str">
        <f>IFNA(VLOOKUP($H3610,'Промокоды'!$A$2:$C$115,3,0),"")</f>
        <v/>
      </c>
      <c r="L3610" s="13">
        <f t="shared" si="2"/>
        <v>0</v>
      </c>
      <c r="M3610" s="14">
        <v>5500.0</v>
      </c>
      <c r="N3610" s="14">
        <f t="shared" si="3"/>
        <v>5500</v>
      </c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  <c r="Z3610" s="9"/>
      <c r="AA3610" s="9"/>
      <c r="AB3610" s="9"/>
      <c r="AC3610" s="9"/>
    </row>
    <row r="3611" ht="15.75" customHeight="1">
      <c r="A3611" s="10">
        <v>3610.0</v>
      </c>
      <c r="B3611" s="10" t="s">
        <v>15</v>
      </c>
      <c r="C3611" s="10" t="str">
        <f>VLOOKUP($E3611,'Определяем вид'!$A$2:$B$16,2,0)</f>
        <v>Товар</v>
      </c>
      <c r="D3611" s="10" t="s">
        <v>19</v>
      </c>
      <c r="E3611" s="10" t="s">
        <v>20</v>
      </c>
      <c r="F3611" s="11">
        <v>45784.0</v>
      </c>
      <c r="G3611" s="12">
        <f t="shared" si="1"/>
        <v>5</v>
      </c>
      <c r="H3611" s="10"/>
      <c r="I3611" s="10" t="str">
        <f>IFNA(VLOOKUP($H3611,'Промокоды'!$A$2:$B$115,2,0),"")</f>
        <v/>
      </c>
      <c r="J3611" s="10" t="str">
        <f>IFNA(VLOOKUP($I3611,'Промокоды'!$E$2:$F$8,2,0),"")</f>
        <v/>
      </c>
      <c r="K3611" s="10" t="str">
        <f>IFNA(VLOOKUP($H3611,'Промокоды'!$A$2:$C$115,3,0),"")</f>
        <v/>
      </c>
      <c r="L3611" s="13">
        <f t="shared" si="2"/>
        <v>0</v>
      </c>
      <c r="M3611" s="14">
        <v>500.0</v>
      </c>
      <c r="N3611" s="14">
        <f t="shared" si="3"/>
        <v>500</v>
      </c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  <c r="Z3611" s="9"/>
      <c r="AA3611" s="9"/>
      <c r="AB3611" s="9"/>
      <c r="AC3611" s="9"/>
    </row>
    <row r="3612" ht="15.75" customHeight="1">
      <c r="A3612" s="10">
        <v>3611.0</v>
      </c>
      <c r="B3612" s="10" t="s">
        <v>15</v>
      </c>
      <c r="C3612" s="10" t="str">
        <f>VLOOKUP($E3612,'Определяем вид'!$A$2:$B$16,2,0)</f>
        <v>Услуга</v>
      </c>
      <c r="D3612" s="10" t="s">
        <v>19</v>
      </c>
      <c r="E3612" s="10" t="s">
        <v>17</v>
      </c>
      <c r="F3612" s="11">
        <v>45784.0</v>
      </c>
      <c r="G3612" s="12">
        <f t="shared" si="1"/>
        <v>5</v>
      </c>
      <c r="H3612" s="10"/>
      <c r="I3612" s="10" t="str">
        <f>IFNA(VLOOKUP($H3612,'Промокоды'!$A$2:$B$115,2,0),"")</f>
        <v/>
      </c>
      <c r="J3612" s="10" t="str">
        <f>IFNA(VLOOKUP($I3612,'Промокоды'!$E$2:$F$8,2,0),"")</f>
        <v/>
      </c>
      <c r="K3612" s="10" t="str">
        <f>IFNA(VLOOKUP($H3612,'Промокоды'!$A$2:$C$115,3,0),"")</f>
        <v/>
      </c>
      <c r="L3612" s="13">
        <f t="shared" si="2"/>
        <v>0</v>
      </c>
      <c r="M3612" s="14">
        <v>4500.0</v>
      </c>
      <c r="N3612" s="14">
        <f t="shared" si="3"/>
        <v>4500</v>
      </c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  <c r="Z3612" s="9"/>
      <c r="AA3612" s="9"/>
      <c r="AB3612" s="9"/>
      <c r="AC3612" s="9"/>
    </row>
    <row r="3613" ht="15.75" customHeight="1">
      <c r="A3613" s="10">
        <v>3612.0</v>
      </c>
      <c r="B3613" s="10" t="s">
        <v>25</v>
      </c>
      <c r="C3613" s="10" t="str">
        <f>VLOOKUP($E3613,'Определяем вид'!$A$2:$B$16,2,0)</f>
        <v>Товар</v>
      </c>
      <c r="D3613" s="10" t="s">
        <v>16</v>
      </c>
      <c r="E3613" s="10" t="s">
        <v>33</v>
      </c>
      <c r="F3613" s="11">
        <v>45784.0</v>
      </c>
      <c r="G3613" s="12">
        <f t="shared" si="1"/>
        <v>5</v>
      </c>
      <c r="H3613" s="10"/>
      <c r="I3613" s="10" t="str">
        <f>IFNA(VLOOKUP($H3613,'Промокоды'!$A$2:$B$115,2,0),"")</f>
        <v/>
      </c>
      <c r="J3613" s="10" t="str">
        <f>IFNA(VLOOKUP($I3613,'Промокоды'!$E$2:$F$8,2,0),"")</f>
        <v/>
      </c>
      <c r="K3613" s="10" t="str">
        <f>IFNA(VLOOKUP($H3613,'Промокоды'!$A$2:$C$115,3,0),"")</f>
        <v/>
      </c>
      <c r="L3613" s="13">
        <f t="shared" si="2"/>
        <v>0</v>
      </c>
      <c r="M3613" s="14">
        <v>1000.0</v>
      </c>
      <c r="N3613" s="14">
        <f t="shared" si="3"/>
        <v>1000</v>
      </c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  <c r="Z3613" s="9"/>
      <c r="AA3613" s="9"/>
      <c r="AB3613" s="9"/>
      <c r="AC3613" s="9"/>
    </row>
    <row r="3614" ht="15.75" customHeight="1">
      <c r="A3614" s="10">
        <v>3613.0</v>
      </c>
      <c r="B3614" s="10" t="s">
        <v>15</v>
      </c>
      <c r="C3614" s="10" t="str">
        <f>VLOOKUP($E3614,'Определяем вид'!$A$2:$B$16,2,0)</f>
        <v>Услуга</v>
      </c>
      <c r="D3614" s="10" t="s">
        <v>16</v>
      </c>
      <c r="E3614" s="10" t="s">
        <v>18</v>
      </c>
      <c r="F3614" s="11">
        <v>45784.0</v>
      </c>
      <c r="G3614" s="12">
        <f t="shared" si="1"/>
        <v>5</v>
      </c>
      <c r="H3614" s="10"/>
      <c r="I3614" s="10" t="str">
        <f>IFNA(VLOOKUP($H3614,'Промокоды'!$A$2:$B$115,2,0),"")</f>
        <v/>
      </c>
      <c r="J3614" s="10" t="str">
        <f>IFNA(VLOOKUP($I3614,'Промокоды'!$E$2:$F$8,2,0),"")</f>
        <v/>
      </c>
      <c r="K3614" s="10" t="str">
        <f>IFNA(VLOOKUP($H3614,'Промокоды'!$A$2:$C$115,3,0),"")</f>
        <v/>
      </c>
      <c r="L3614" s="13">
        <f t="shared" si="2"/>
        <v>0</v>
      </c>
      <c r="M3614" s="14">
        <v>3500.0</v>
      </c>
      <c r="N3614" s="14">
        <f t="shared" si="3"/>
        <v>3500</v>
      </c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  <c r="Z3614" s="9"/>
      <c r="AA3614" s="9"/>
      <c r="AB3614" s="9"/>
      <c r="AC3614" s="9"/>
    </row>
    <row r="3615" ht="15.75" customHeight="1">
      <c r="A3615" s="10">
        <v>3614.0</v>
      </c>
      <c r="B3615" s="10" t="s">
        <v>15</v>
      </c>
      <c r="C3615" s="10" t="str">
        <f>VLOOKUP($E3615,'Определяем вид'!$A$2:$B$16,2,0)</f>
        <v>Услуга</v>
      </c>
      <c r="D3615" s="10" t="s">
        <v>19</v>
      </c>
      <c r="E3615" s="10" t="s">
        <v>17</v>
      </c>
      <c r="F3615" s="11">
        <v>45784.0</v>
      </c>
      <c r="G3615" s="12">
        <f t="shared" si="1"/>
        <v>5</v>
      </c>
      <c r="H3615" s="10"/>
      <c r="I3615" s="10" t="str">
        <f>IFNA(VLOOKUP($H3615,'Промокоды'!$A$2:$B$115,2,0),"")</f>
        <v/>
      </c>
      <c r="J3615" s="10" t="str">
        <f>IFNA(VLOOKUP($I3615,'Промокоды'!$E$2:$F$8,2,0),"")</f>
        <v/>
      </c>
      <c r="K3615" s="10" t="str">
        <f>IFNA(VLOOKUP($H3615,'Промокоды'!$A$2:$C$115,3,0),"")</f>
        <v/>
      </c>
      <c r="L3615" s="13">
        <f t="shared" si="2"/>
        <v>0</v>
      </c>
      <c r="M3615" s="14">
        <v>4500.0</v>
      </c>
      <c r="N3615" s="14">
        <f t="shared" si="3"/>
        <v>4500</v>
      </c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  <c r="Z3615" s="9"/>
      <c r="AA3615" s="9"/>
      <c r="AB3615" s="9"/>
      <c r="AC3615" s="9"/>
    </row>
    <row r="3616" ht="15.75" customHeight="1">
      <c r="A3616" s="10">
        <v>3615.0</v>
      </c>
      <c r="B3616" s="10" t="s">
        <v>15</v>
      </c>
      <c r="C3616" s="10" t="str">
        <f>VLOOKUP($E3616,'Определяем вид'!$A$2:$B$16,2,0)</f>
        <v>Услуга</v>
      </c>
      <c r="D3616" s="10" t="s">
        <v>16</v>
      </c>
      <c r="E3616" s="10" t="s">
        <v>21</v>
      </c>
      <c r="F3616" s="11">
        <v>45784.0</v>
      </c>
      <c r="G3616" s="12">
        <f t="shared" si="1"/>
        <v>5</v>
      </c>
      <c r="H3616" s="10"/>
      <c r="I3616" s="10" t="str">
        <f>IFNA(VLOOKUP($H3616,'Промокоды'!$A$2:$B$115,2,0),"")</f>
        <v/>
      </c>
      <c r="J3616" s="10" t="str">
        <f>IFNA(VLOOKUP($I3616,'Промокоды'!$E$2:$F$8,2,0),"")</f>
        <v/>
      </c>
      <c r="K3616" s="10" t="str">
        <f>IFNA(VLOOKUP($H3616,'Промокоды'!$A$2:$C$115,3,0),"")</f>
        <v/>
      </c>
      <c r="L3616" s="13">
        <f t="shared" si="2"/>
        <v>0</v>
      </c>
      <c r="M3616" s="14">
        <v>5500.0</v>
      </c>
      <c r="N3616" s="14">
        <f t="shared" si="3"/>
        <v>5500</v>
      </c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  <c r="Z3616" s="9"/>
      <c r="AA3616" s="9"/>
      <c r="AB3616" s="9"/>
      <c r="AC3616" s="9"/>
    </row>
    <row r="3617" ht="15.75" customHeight="1">
      <c r="A3617" s="10">
        <v>3616.0</v>
      </c>
      <c r="B3617" s="10" t="s">
        <v>15</v>
      </c>
      <c r="C3617" s="10" t="str">
        <f>VLOOKUP($E3617,'Определяем вид'!$A$2:$B$16,2,0)</f>
        <v>Услуга</v>
      </c>
      <c r="D3617" s="10" t="s">
        <v>16</v>
      </c>
      <c r="E3617" s="10" t="s">
        <v>18</v>
      </c>
      <c r="F3617" s="11">
        <v>45784.0</v>
      </c>
      <c r="G3617" s="12">
        <f t="shared" si="1"/>
        <v>5</v>
      </c>
      <c r="H3617" s="10"/>
      <c r="I3617" s="10" t="str">
        <f>IFNA(VLOOKUP($H3617,'Промокоды'!$A$2:$B$115,2,0),"")</f>
        <v/>
      </c>
      <c r="J3617" s="10" t="str">
        <f>IFNA(VLOOKUP($I3617,'Промокоды'!$E$2:$F$8,2,0),"")</f>
        <v/>
      </c>
      <c r="K3617" s="10" t="str">
        <f>IFNA(VLOOKUP($H3617,'Промокоды'!$A$2:$C$115,3,0),"")</f>
        <v/>
      </c>
      <c r="L3617" s="13">
        <f t="shared" si="2"/>
        <v>0</v>
      </c>
      <c r="M3617" s="14">
        <v>3500.0</v>
      </c>
      <c r="N3617" s="14">
        <f t="shared" si="3"/>
        <v>3500</v>
      </c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  <c r="Z3617" s="9"/>
      <c r="AA3617" s="9"/>
      <c r="AB3617" s="9"/>
      <c r="AC3617" s="9"/>
    </row>
    <row r="3618" ht="15.75" customHeight="1">
      <c r="A3618" s="10">
        <v>3617.0</v>
      </c>
      <c r="B3618" s="10" t="s">
        <v>15</v>
      </c>
      <c r="C3618" s="10" t="str">
        <f>VLOOKUP($E3618,'Определяем вид'!$A$2:$B$16,2,0)</f>
        <v>Товар</v>
      </c>
      <c r="D3618" s="10" t="s">
        <v>16</v>
      </c>
      <c r="E3618" s="10" t="s">
        <v>23</v>
      </c>
      <c r="F3618" s="11">
        <v>45784.0</v>
      </c>
      <c r="G3618" s="12">
        <f t="shared" si="1"/>
        <v>5</v>
      </c>
      <c r="H3618" s="10"/>
      <c r="I3618" s="10" t="str">
        <f>IFNA(VLOOKUP($H3618,'Промокоды'!$A$2:$B$115,2,0),"")</f>
        <v/>
      </c>
      <c r="J3618" s="10" t="str">
        <f>IFNA(VLOOKUP($I3618,'Промокоды'!$E$2:$F$8,2,0),"")</f>
        <v/>
      </c>
      <c r="K3618" s="10" t="str">
        <f>IFNA(VLOOKUP($H3618,'Промокоды'!$A$2:$C$115,3,0),"")</f>
        <v/>
      </c>
      <c r="L3618" s="13">
        <f t="shared" si="2"/>
        <v>0</v>
      </c>
      <c r="M3618" s="14">
        <v>1000.0</v>
      </c>
      <c r="N3618" s="14">
        <f t="shared" si="3"/>
        <v>1000</v>
      </c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  <c r="Z3618" s="9"/>
      <c r="AA3618" s="9"/>
      <c r="AB3618" s="9"/>
      <c r="AC3618" s="9"/>
    </row>
    <row r="3619" ht="15.75" customHeight="1">
      <c r="A3619" s="10">
        <v>3618.0</v>
      </c>
      <c r="B3619" s="10" t="s">
        <v>15</v>
      </c>
      <c r="C3619" s="10" t="str">
        <f>VLOOKUP($E3619,'Определяем вид'!$A$2:$B$16,2,0)</f>
        <v>Услуга</v>
      </c>
      <c r="D3619" s="10" t="s">
        <v>19</v>
      </c>
      <c r="E3619" s="10" t="s">
        <v>21</v>
      </c>
      <c r="F3619" s="11">
        <v>45784.0</v>
      </c>
      <c r="G3619" s="12">
        <f t="shared" si="1"/>
        <v>5</v>
      </c>
      <c r="H3619" s="10"/>
      <c r="I3619" s="10" t="str">
        <f>IFNA(VLOOKUP($H3619,'Промокоды'!$A$2:$B$115,2,0),"")</f>
        <v/>
      </c>
      <c r="J3619" s="10" t="str">
        <f>IFNA(VLOOKUP($I3619,'Промокоды'!$E$2:$F$8,2,0),"")</f>
        <v/>
      </c>
      <c r="K3619" s="10" t="str">
        <f>IFNA(VLOOKUP($H3619,'Промокоды'!$A$2:$C$115,3,0),"")</f>
        <v/>
      </c>
      <c r="L3619" s="13">
        <f t="shared" si="2"/>
        <v>0</v>
      </c>
      <c r="M3619" s="14">
        <v>5500.0</v>
      </c>
      <c r="N3619" s="14">
        <f t="shared" si="3"/>
        <v>5500</v>
      </c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  <c r="Z3619" s="9"/>
      <c r="AA3619" s="9"/>
      <c r="AB3619" s="9"/>
      <c r="AC3619" s="9"/>
    </row>
    <row r="3620" ht="15.75" customHeight="1">
      <c r="A3620" s="10">
        <v>3619.0</v>
      </c>
      <c r="B3620" s="10" t="s">
        <v>15</v>
      </c>
      <c r="C3620" s="10" t="str">
        <f>VLOOKUP($E3620,'Определяем вид'!$A$2:$B$16,2,0)</f>
        <v>Товар</v>
      </c>
      <c r="D3620" s="10" t="s">
        <v>16</v>
      </c>
      <c r="E3620" s="10" t="s">
        <v>20</v>
      </c>
      <c r="F3620" s="11">
        <v>45784.0</v>
      </c>
      <c r="G3620" s="12">
        <f t="shared" si="1"/>
        <v>5</v>
      </c>
      <c r="H3620" s="10"/>
      <c r="I3620" s="10" t="str">
        <f>IFNA(VLOOKUP($H3620,'Промокоды'!$A$2:$B$115,2,0),"")</f>
        <v/>
      </c>
      <c r="J3620" s="10" t="str">
        <f>IFNA(VLOOKUP($I3620,'Промокоды'!$E$2:$F$8,2,0),"")</f>
        <v/>
      </c>
      <c r="K3620" s="10" t="str">
        <f>IFNA(VLOOKUP($H3620,'Промокоды'!$A$2:$C$115,3,0),"")</f>
        <v/>
      </c>
      <c r="L3620" s="13">
        <f t="shared" si="2"/>
        <v>0</v>
      </c>
      <c r="M3620" s="14">
        <v>500.0</v>
      </c>
      <c r="N3620" s="14">
        <f t="shared" si="3"/>
        <v>500</v>
      </c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  <c r="Z3620" s="9"/>
      <c r="AA3620" s="9"/>
      <c r="AB3620" s="9"/>
      <c r="AC3620" s="9"/>
    </row>
    <row r="3621" ht="15.75" customHeight="1">
      <c r="A3621" s="10">
        <v>3620.0</v>
      </c>
      <c r="B3621" s="10" t="s">
        <v>15</v>
      </c>
      <c r="C3621" s="10" t="str">
        <f>VLOOKUP($E3621,'Определяем вид'!$A$2:$B$16,2,0)</f>
        <v>Услуга</v>
      </c>
      <c r="D3621" s="10" t="s">
        <v>16</v>
      </c>
      <c r="E3621" s="10" t="s">
        <v>18</v>
      </c>
      <c r="F3621" s="11">
        <v>45784.0</v>
      </c>
      <c r="G3621" s="12">
        <f t="shared" si="1"/>
        <v>5</v>
      </c>
      <c r="H3621" s="10"/>
      <c r="I3621" s="10" t="str">
        <f>IFNA(VLOOKUP($H3621,'Промокоды'!$A$2:$B$115,2,0),"")</f>
        <v/>
      </c>
      <c r="J3621" s="10" t="str">
        <f>IFNA(VLOOKUP($I3621,'Промокоды'!$E$2:$F$8,2,0),"")</f>
        <v/>
      </c>
      <c r="K3621" s="10" t="str">
        <f>IFNA(VLOOKUP($H3621,'Промокоды'!$A$2:$C$115,3,0),"")</f>
        <v/>
      </c>
      <c r="L3621" s="13">
        <f t="shared" si="2"/>
        <v>0</v>
      </c>
      <c r="M3621" s="14">
        <v>3500.0</v>
      </c>
      <c r="N3621" s="14">
        <f t="shared" si="3"/>
        <v>3500</v>
      </c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  <c r="Z3621" s="9"/>
      <c r="AA3621" s="9"/>
      <c r="AB3621" s="9"/>
      <c r="AC3621" s="9"/>
    </row>
    <row r="3622" ht="15.75" customHeight="1">
      <c r="A3622" s="10">
        <v>3621.0</v>
      </c>
      <c r="B3622" s="10" t="s">
        <v>15</v>
      </c>
      <c r="C3622" s="10" t="str">
        <f>VLOOKUP($E3622,'Определяем вид'!$A$2:$B$16,2,0)</f>
        <v>Услуга</v>
      </c>
      <c r="D3622" s="10" t="s">
        <v>16</v>
      </c>
      <c r="E3622" s="10" t="s">
        <v>21</v>
      </c>
      <c r="F3622" s="11">
        <v>45784.0</v>
      </c>
      <c r="G3622" s="12">
        <f t="shared" si="1"/>
        <v>5</v>
      </c>
      <c r="H3622" s="10"/>
      <c r="I3622" s="10" t="str">
        <f>IFNA(VLOOKUP($H3622,'Промокоды'!$A$2:$B$115,2,0),"")</f>
        <v/>
      </c>
      <c r="J3622" s="10" t="str">
        <f>IFNA(VLOOKUP($I3622,'Промокоды'!$E$2:$F$8,2,0),"")</f>
        <v/>
      </c>
      <c r="K3622" s="10" t="str">
        <f>IFNA(VLOOKUP($H3622,'Промокоды'!$A$2:$C$115,3,0),"")</f>
        <v/>
      </c>
      <c r="L3622" s="13">
        <f t="shared" si="2"/>
        <v>0</v>
      </c>
      <c r="M3622" s="14">
        <v>5500.0</v>
      </c>
      <c r="N3622" s="14">
        <f t="shared" si="3"/>
        <v>5500</v>
      </c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  <c r="Z3622" s="9"/>
      <c r="AA3622" s="9"/>
      <c r="AB3622" s="9"/>
      <c r="AC3622" s="9"/>
    </row>
    <row r="3623" ht="15.75" customHeight="1">
      <c r="A3623" s="10">
        <v>3622.0</v>
      </c>
      <c r="B3623" s="10" t="s">
        <v>15</v>
      </c>
      <c r="C3623" s="10" t="str">
        <f>VLOOKUP($E3623,'Определяем вид'!$A$2:$B$16,2,0)</f>
        <v>Услуга</v>
      </c>
      <c r="D3623" s="10" t="s">
        <v>19</v>
      </c>
      <c r="E3623" s="10" t="s">
        <v>18</v>
      </c>
      <c r="F3623" s="11">
        <v>45784.0</v>
      </c>
      <c r="G3623" s="12">
        <f t="shared" si="1"/>
        <v>5</v>
      </c>
      <c r="H3623" s="10"/>
      <c r="I3623" s="10" t="str">
        <f>IFNA(VLOOKUP($H3623,'Промокоды'!$A$2:$B$115,2,0),"")</f>
        <v/>
      </c>
      <c r="J3623" s="10" t="str">
        <f>IFNA(VLOOKUP($I3623,'Промокоды'!$E$2:$F$8,2,0),"")</f>
        <v/>
      </c>
      <c r="K3623" s="10" t="str">
        <f>IFNA(VLOOKUP($H3623,'Промокоды'!$A$2:$C$115,3,0),"")</f>
        <v/>
      </c>
      <c r="L3623" s="13">
        <f t="shared" si="2"/>
        <v>0</v>
      </c>
      <c r="M3623" s="14">
        <v>3500.0</v>
      </c>
      <c r="N3623" s="14">
        <f t="shared" si="3"/>
        <v>3500</v>
      </c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  <c r="Z3623" s="9"/>
      <c r="AA3623" s="9"/>
      <c r="AB3623" s="9"/>
      <c r="AC3623" s="9"/>
    </row>
    <row r="3624" ht="15.75" customHeight="1">
      <c r="A3624" s="10">
        <v>3623.0</v>
      </c>
      <c r="B3624" s="10" t="s">
        <v>15</v>
      </c>
      <c r="C3624" s="10" t="str">
        <f>VLOOKUP($E3624,'Определяем вид'!$A$2:$B$16,2,0)</f>
        <v>Услуга</v>
      </c>
      <c r="D3624" s="10" t="s">
        <v>16</v>
      </c>
      <c r="E3624" s="10" t="s">
        <v>17</v>
      </c>
      <c r="F3624" s="11">
        <v>45784.0</v>
      </c>
      <c r="G3624" s="12">
        <f t="shared" si="1"/>
        <v>5</v>
      </c>
      <c r="H3624" s="10"/>
      <c r="I3624" s="10" t="str">
        <f>IFNA(VLOOKUP($H3624,'Промокоды'!$A$2:$B$115,2,0),"")</f>
        <v/>
      </c>
      <c r="J3624" s="10" t="str">
        <f>IFNA(VLOOKUP($I3624,'Промокоды'!$E$2:$F$8,2,0),"")</f>
        <v/>
      </c>
      <c r="K3624" s="10" t="str">
        <f>IFNA(VLOOKUP($H3624,'Промокоды'!$A$2:$C$115,3,0),"")</f>
        <v/>
      </c>
      <c r="L3624" s="13">
        <f t="shared" si="2"/>
        <v>0</v>
      </c>
      <c r="M3624" s="14">
        <v>4500.0</v>
      </c>
      <c r="N3624" s="14">
        <f t="shared" si="3"/>
        <v>4500</v>
      </c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  <c r="Z3624" s="9"/>
      <c r="AA3624" s="9"/>
      <c r="AB3624" s="9"/>
      <c r="AC3624" s="9"/>
    </row>
    <row r="3625" ht="15.75" customHeight="1">
      <c r="A3625" s="10">
        <v>3624.0</v>
      </c>
      <c r="B3625" s="10" t="s">
        <v>15</v>
      </c>
      <c r="C3625" s="10" t="str">
        <f>VLOOKUP($E3625,'Определяем вид'!$A$2:$B$16,2,0)</f>
        <v>Услуга</v>
      </c>
      <c r="D3625" s="10" t="s">
        <v>16</v>
      </c>
      <c r="E3625" s="10" t="s">
        <v>17</v>
      </c>
      <c r="F3625" s="11">
        <v>45784.0</v>
      </c>
      <c r="G3625" s="12">
        <f t="shared" si="1"/>
        <v>5</v>
      </c>
      <c r="H3625" s="10"/>
      <c r="I3625" s="10" t="str">
        <f>IFNA(VLOOKUP($H3625,'Промокоды'!$A$2:$B$115,2,0),"")</f>
        <v/>
      </c>
      <c r="J3625" s="10" t="str">
        <f>IFNA(VLOOKUP($I3625,'Промокоды'!$E$2:$F$8,2,0),"")</f>
        <v/>
      </c>
      <c r="K3625" s="10" t="str">
        <f>IFNA(VLOOKUP($H3625,'Промокоды'!$A$2:$C$115,3,0),"")</f>
        <v/>
      </c>
      <c r="L3625" s="13">
        <f t="shared" si="2"/>
        <v>0</v>
      </c>
      <c r="M3625" s="14">
        <v>4500.0</v>
      </c>
      <c r="N3625" s="14">
        <f t="shared" si="3"/>
        <v>4500</v>
      </c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  <c r="Z3625" s="9"/>
      <c r="AA3625" s="9"/>
      <c r="AB3625" s="9"/>
      <c r="AC3625" s="9"/>
    </row>
    <row r="3626" ht="15.75" customHeight="1">
      <c r="A3626" s="10">
        <v>3625.0</v>
      </c>
      <c r="B3626" s="10" t="s">
        <v>15</v>
      </c>
      <c r="C3626" s="10" t="str">
        <f>VLOOKUP($E3626,'Определяем вид'!$A$2:$B$16,2,0)</f>
        <v>Услуга</v>
      </c>
      <c r="D3626" s="10" t="s">
        <v>16</v>
      </c>
      <c r="E3626" s="10" t="s">
        <v>21</v>
      </c>
      <c r="F3626" s="11">
        <v>45784.0</v>
      </c>
      <c r="G3626" s="12">
        <f t="shared" si="1"/>
        <v>5</v>
      </c>
      <c r="H3626" s="10"/>
      <c r="I3626" s="10" t="str">
        <f>IFNA(VLOOKUP($H3626,'Промокоды'!$A$2:$B$115,2,0),"")</f>
        <v/>
      </c>
      <c r="J3626" s="10" t="str">
        <f>IFNA(VLOOKUP($I3626,'Промокоды'!$E$2:$F$8,2,0),"")</f>
        <v/>
      </c>
      <c r="K3626" s="10" t="str">
        <f>IFNA(VLOOKUP($H3626,'Промокоды'!$A$2:$C$115,3,0),"")</f>
        <v/>
      </c>
      <c r="L3626" s="13">
        <f t="shared" si="2"/>
        <v>0</v>
      </c>
      <c r="M3626" s="14">
        <v>5500.0</v>
      </c>
      <c r="N3626" s="14">
        <f t="shared" si="3"/>
        <v>5500</v>
      </c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  <c r="Z3626" s="9"/>
      <c r="AA3626" s="9"/>
      <c r="AB3626" s="9"/>
      <c r="AC3626" s="9"/>
    </row>
    <row r="3627" ht="15.75" customHeight="1">
      <c r="A3627" s="10">
        <v>3626.0</v>
      </c>
      <c r="B3627" s="10" t="s">
        <v>15</v>
      </c>
      <c r="C3627" s="10" t="str">
        <f>VLOOKUP($E3627,'Определяем вид'!$A$2:$B$16,2,0)</f>
        <v>Услуга</v>
      </c>
      <c r="D3627" s="10" t="s">
        <v>16</v>
      </c>
      <c r="E3627" s="10" t="s">
        <v>18</v>
      </c>
      <c r="F3627" s="11">
        <v>45784.0</v>
      </c>
      <c r="G3627" s="12">
        <f t="shared" si="1"/>
        <v>5</v>
      </c>
      <c r="H3627" s="10"/>
      <c r="I3627" s="10" t="str">
        <f>IFNA(VLOOKUP($H3627,'Промокоды'!$A$2:$B$115,2,0),"")</f>
        <v/>
      </c>
      <c r="J3627" s="10" t="str">
        <f>IFNA(VLOOKUP($I3627,'Промокоды'!$E$2:$F$8,2,0),"")</f>
        <v/>
      </c>
      <c r="K3627" s="10" t="str">
        <f>IFNA(VLOOKUP($H3627,'Промокоды'!$A$2:$C$115,3,0),"")</f>
        <v/>
      </c>
      <c r="L3627" s="13">
        <f t="shared" si="2"/>
        <v>0</v>
      </c>
      <c r="M3627" s="14">
        <v>3500.0</v>
      </c>
      <c r="N3627" s="14">
        <f t="shared" si="3"/>
        <v>3500</v>
      </c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  <c r="Z3627" s="9"/>
      <c r="AA3627" s="9"/>
      <c r="AB3627" s="9"/>
      <c r="AC3627" s="9"/>
    </row>
    <row r="3628" ht="15.75" customHeight="1">
      <c r="A3628" s="10">
        <v>3627.0</v>
      </c>
      <c r="B3628" s="10" t="s">
        <v>25</v>
      </c>
      <c r="C3628" s="10" t="str">
        <f>VLOOKUP($E3628,'Определяем вид'!$A$2:$B$16,2,0)</f>
        <v>Товар</v>
      </c>
      <c r="D3628" s="10" t="s">
        <v>16</v>
      </c>
      <c r="E3628" s="10" t="s">
        <v>30</v>
      </c>
      <c r="F3628" s="11">
        <v>45784.0</v>
      </c>
      <c r="G3628" s="12">
        <f t="shared" si="1"/>
        <v>5</v>
      </c>
      <c r="H3628" s="10"/>
      <c r="I3628" s="10" t="str">
        <f>IFNA(VLOOKUP($H3628,'Промокоды'!$A$2:$B$115,2,0),"")</f>
        <v/>
      </c>
      <c r="J3628" s="10" t="str">
        <f>IFNA(VLOOKUP($I3628,'Промокоды'!$E$2:$F$8,2,0),"")</f>
        <v/>
      </c>
      <c r="K3628" s="10" t="str">
        <f>IFNA(VLOOKUP($H3628,'Промокоды'!$A$2:$C$115,3,0),"")</f>
        <v/>
      </c>
      <c r="L3628" s="13">
        <f t="shared" si="2"/>
        <v>0</v>
      </c>
      <c r="M3628" s="14">
        <v>300.0</v>
      </c>
      <c r="N3628" s="14">
        <f t="shared" si="3"/>
        <v>300</v>
      </c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  <c r="Z3628" s="9"/>
      <c r="AA3628" s="9"/>
      <c r="AB3628" s="9"/>
      <c r="AC3628" s="9"/>
    </row>
    <row r="3629" ht="15.75" customHeight="1">
      <c r="A3629" s="10">
        <v>3628.0</v>
      </c>
      <c r="B3629" s="10" t="s">
        <v>15</v>
      </c>
      <c r="C3629" s="10" t="str">
        <f>VLOOKUP($E3629,'Определяем вид'!$A$2:$B$16,2,0)</f>
        <v>Товар</v>
      </c>
      <c r="D3629" s="10" t="s">
        <v>16</v>
      </c>
      <c r="E3629" s="10" t="s">
        <v>20</v>
      </c>
      <c r="F3629" s="11">
        <v>45784.0</v>
      </c>
      <c r="G3629" s="12">
        <f t="shared" si="1"/>
        <v>5</v>
      </c>
      <c r="H3629" s="10"/>
      <c r="I3629" s="10" t="str">
        <f>IFNA(VLOOKUP($H3629,'Промокоды'!$A$2:$B$115,2,0),"")</f>
        <v/>
      </c>
      <c r="J3629" s="10" t="str">
        <f>IFNA(VLOOKUP($I3629,'Промокоды'!$E$2:$F$8,2,0),"")</f>
        <v/>
      </c>
      <c r="K3629" s="10" t="str">
        <f>IFNA(VLOOKUP($H3629,'Промокоды'!$A$2:$C$115,3,0),"")</f>
        <v/>
      </c>
      <c r="L3629" s="13">
        <f t="shared" si="2"/>
        <v>0</v>
      </c>
      <c r="M3629" s="14">
        <v>500.0</v>
      </c>
      <c r="N3629" s="14">
        <f t="shared" si="3"/>
        <v>500</v>
      </c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  <c r="Z3629" s="9"/>
      <c r="AA3629" s="9"/>
      <c r="AB3629" s="9"/>
      <c r="AC3629" s="9"/>
    </row>
    <row r="3630" ht="15.75" customHeight="1">
      <c r="A3630" s="10">
        <v>3629.0</v>
      </c>
      <c r="B3630" s="10" t="s">
        <v>15</v>
      </c>
      <c r="C3630" s="10" t="str">
        <f>VLOOKUP($E3630,'Определяем вид'!$A$2:$B$16,2,0)</f>
        <v>Услуга</v>
      </c>
      <c r="D3630" s="10" t="s">
        <v>16</v>
      </c>
      <c r="E3630" s="10" t="s">
        <v>18</v>
      </c>
      <c r="F3630" s="11">
        <v>45784.0</v>
      </c>
      <c r="G3630" s="12">
        <f t="shared" si="1"/>
        <v>5</v>
      </c>
      <c r="H3630" s="10"/>
      <c r="I3630" s="10" t="str">
        <f>IFNA(VLOOKUP($H3630,'Промокоды'!$A$2:$B$115,2,0),"")</f>
        <v/>
      </c>
      <c r="J3630" s="10" t="str">
        <f>IFNA(VLOOKUP($I3630,'Промокоды'!$E$2:$F$8,2,0),"")</f>
        <v/>
      </c>
      <c r="K3630" s="10" t="str">
        <f>IFNA(VLOOKUP($H3630,'Промокоды'!$A$2:$C$115,3,0),"")</f>
        <v/>
      </c>
      <c r="L3630" s="13">
        <f t="shared" si="2"/>
        <v>0</v>
      </c>
      <c r="M3630" s="14">
        <v>3500.0</v>
      </c>
      <c r="N3630" s="14">
        <f t="shared" si="3"/>
        <v>3500</v>
      </c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  <c r="Z3630" s="9"/>
      <c r="AA3630" s="9"/>
      <c r="AB3630" s="9"/>
      <c r="AC3630" s="9"/>
    </row>
    <row r="3631" ht="15.75" customHeight="1">
      <c r="A3631" s="10">
        <v>3630.0</v>
      </c>
      <c r="B3631" s="10" t="s">
        <v>15</v>
      </c>
      <c r="C3631" s="10" t="str">
        <f>VLOOKUP($E3631,'Определяем вид'!$A$2:$B$16,2,0)</f>
        <v>Услуга</v>
      </c>
      <c r="D3631" s="10" t="s">
        <v>16</v>
      </c>
      <c r="E3631" s="10" t="s">
        <v>17</v>
      </c>
      <c r="F3631" s="11">
        <v>45784.0</v>
      </c>
      <c r="G3631" s="12">
        <f t="shared" si="1"/>
        <v>5</v>
      </c>
      <c r="H3631" s="10"/>
      <c r="I3631" s="10" t="str">
        <f>IFNA(VLOOKUP($H3631,'Промокоды'!$A$2:$B$115,2,0),"")</f>
        <v/>
      </c>
      <c r="J3631" s="10" t="str">
        <f>IFNA(VLOOKUP($I3631,'Промокоды'!$E$2:$F$8,2,0),"")</f>
        <v/>
      </c>
      <c r="K3631" s="10" t="str">
        <f>IFNA(VLOOKUP($H3631,'Промокоды'!$A$2:$C$115,3,0),"")</f>
        <v/>
      </c>
      <c r="L3631" s="13">
        <f t="shared" si="2"/>
        <v>0</v>
      </c>
      <c r="M3631" s="14">
        <v>4500.0</v>
      </c>
      <c r="N3631" s="14">
        <f t="shared" si="3"/>
        <v>4500</v>
      </c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  <c r="Z3631" s="9"/>
      <c r="AA3631" s="9"/>
      <c r="AB3631" s="9"/>
      <c r="AC3631" s="9"/>
    </row>
    <row r="3632" ht="15.75" customHeight="1">
      <c r="A3632" s="10">
        <v>3631.0</v>
      </c>
      <c r="B3632" s="10" t="s">
        <v>15</v>
      </c>
      <c r="C3632" s="10" t="str">
        <f>VLOOKUP($E3632,'Определяем вид'!$A$2:$B$16,2,0)</f>
        <v>Услуга</v>
      </c>
      <c r="D3632" s="10" t="s">
        <v>16</v>
      </c>
      <c r="E3632" s="10" t="s">
        <v>17</v>
      </c>
      <c r="F3632" s="11">
        <v>45784.0</v>
      </c>
      <c r="G3632" s="12">
        <f t="shared" si="1"/>
        <v>5</v>
      </c>
      <c r="H3632" s="10"/>
      <c r="I3632" s="10" t="str">
        <f>IFNA(VLOOKUP($H3632,'Промокоды'!$A$2:$B$115,2,0),"")</f>
        <v/>
      </c>
      <c r="J3632" s="10" t="str">
        <f>IFNA(VLOOKUP($I3632,'Промокоды'!$E$2:$F$8,2,0),"")</f>
        <v/>
      </c>
      <c r="K3632" s="10" t="str">
        <f>IFNA(VLOOKUP($H3632,'Промокоды'!$A$2:$C$115,3,0),"")</f>
        <v/>
      </c>
      <c r="L3632" s="13">
        <f t="shared" si="2"/>
        <v>0</v>
      </c>
      <c r="M3632" s="14">
        <v>4500.0</v>
      </c>
      <c r="N3632" s="14">
        <f t="shared" si="3"/>
        <v>4500</v>
      </c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  <c r="Z3632" s="9"/>
      <c r="AA3632" s="9"/>
      <c r="AB3632" s="9"/>
      <c r="AC3632" s="9"/>
    </row>
    <row r="3633" ht="15.75" customHeight="1">
      <c r="A3633" s="10">
        <v>3632.0</v>
      </c>
      <c r="B3633" s="10" t="s">
        <v>15</v>
      </c>
      <c r="C3633" s="10" t="str">
        <f>VLOOKUP($E3633,'Определяем вид'!$A$2:$B$16,2,0)</f>
        <v>Услуга</v>
      </c>
      <c r="D3633" s="10" t="s">
        <v>19</v>
      </c>
      <c r="E3633" s="10" t="s">
        <v>21</v>
      </c>
      <c r="F3633" s="11">
        <v>45785.0</v>
      </c>
      <c r="G3633" s="12">
        <f t="shared" si="1"/>
        <v>5</v>
      </c>
      <c r="H3633" s="10"/>
      <c r="I3633" s="10" t="str">
        <f>IFNA(VLOOKUP($H3633,'Промокоды'!$A$2:$B$115,2,0),"")</f>
        <v/>
      </c>
      <c r="J3633" s="10" t="str">
        <f>IFNA(VLOOKUP($I3633,'Промокоды'!$E$2:$F$8,2,0),"")</f>
        <v/>
      </c>
      <c r="K3633" s="10" t="str">
        <f>IFNA(VLOOKUP($H3633,'Промокоды'!$A$2:$C$115,3,0),"")</f>
        <v/>
      </c>
      <c r="L3633" s="13">
        <f t="shared" si="2"/>
        <v>0</v>
      </c>
      <c r="M3633" s="14">
        <v>5500.0</v>
      </c>
      <c r="N3633" s="14">
        <f t="shared" si="3"/>
        <v>5500</v>
      </c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  <c r="Z3633" s="9"/>
      <c r="AA3633" s="9"/>
      <c r="AB3633" s="9"/>
      <c r="AC3633" s="9"/>
    </row>
    <row r="3634" ht="15.75" customHeight="1">
      <c r="A3634" s="10">
        <v>3633.0</v>
      </c>
      <c r="B3634" s="10" t="s">
        <v>15</v>
      </c>
      <c r="C3634" s="10" t="str">
        <f>VLOOKUP($E3634,'Определяем вид'!$A$2:$B$16,2,0)</f>
        <v>Услуга</v>
      </c>
      <c r="D3634" s="10" t="s">
        <v>16</v>
      </c>
      <c r="E3634" s="10" t="s">
        <v>17</v>
      </c>
      <c r="F3634" s="11">
        <v>45785.0</v>
      </c>
      <c r="G3634" s="12">
        <f t="shared" si="1"/>
        <v>5</v>
      </c>
      <c r="H3634" s="10"/>
      <c r="I3634" s="10" t="str">
        <f>IFNA(VLOOKUP($H3634,'Промокоды'!$A$2:$B$115,2,0),"")</f>
        <v/>
      </c>
      <c r="J3634" s="10" t="str">
        <f>IFNA(VLOOKUP($I3634,'Промокоды'!$E$2:$F$8,2,0),"")</f>
        <v/>
      </c>
      <c r="K3634" s="10" t="str">
        <f>IFNA(VLOOKUP($H3634,'Промокоды'!$A$2:$C$115,3,0),"")</f>
        <v/>
      </c>
      <c r="L3634" s="13">
        <f t="shared" si="2"/>
        <v>0</v>
      </c>
      <c r="M3634" s="14">
        <v>4500.0</v>
      </c>
      <c r="N3634" s="14">
        <f t="shared" si="3"/>
        <v>4500</v>
      </c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  <c r="Z3634" s="9"/>
      <c r="AA3634" s="9"/>
      <c r="AB3634" s="9"/>
      <c r="AC3634" s="9"/>
    </row>
    <row r="3635" ht="15.75" customHeight="1">
      <c r="A3635" s="10">
        <v>3634.0</v>
      </c>
      <c r="B3635" s="10" t="s">
        <v>15</v>
      </c>
      <c r="C3635" s="10" t="str">
        <f>VLOOKUP($E3635,'Определяем вид'!$A$2:$B$16,2,0)</f>
        <v>Услуга</v>
      </c>
      <c r="D3635" s="10" t="s">
        <v>16</v>
      </c>
      <c r="E3635" s="10" t="s">
        <v>17</v>
      </c>
      <c r="F3635" s="11">
        <v>45785.0</v>
      </c>
      <c r="G3635" s="12">
        <f t="shared" si="1"/>
        <v>5</v>
      </c>
      <c r="H3635" s="10"/>
      <c r="I3635" s="10" t="str">
        <f>IFNA(VLOOKUP($H3635,'Промокоды'!$A$2:$B$115,2,0),"")</f>
        <v/>
      </c>
      <c r="J3635" s="10" t="str">
        <f>IFNA(VLOOKUP($I3635,'Промокоды'!$E$2:$F$8,2,0),"")</f>
        <v/>
      </c>
      <c r="K3635" s="10" t="str">
        <f>IFNA(VLOOKUP($H3635,'Промокоды'!$A$2:$C$115,3,0),"")</f>
        <v/>
      </c>
      <c r="L3635" s="13">
        <f t="shared" si="2"/>
        <v>0</v>
      </c>
      <c r="M3635" s="14">
        <v>4500.0</v>
      </c>
      <c r="N3635" s="14">
        <f t="shared" si="3"/>
        <v>4500</v>
      </c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  <c r="Z3635" s="9"/>
      <c r="AA3635" s="9"/>
      <c r="AB3635" s="9"/>
      <c r="AC3635" s="9"/>
    </row>
    <row r="3636" ht="15.75" customHeight="1">
      <c r="A3636" s="10">
        <v>3635.0</v>
      </c>
      <c r="B3636" s="10" t="s">
        <v>15</v>
      </c>
      <c r="C3636" s="10" t="str">
        <f>VLOOKUP($E3636,'Определяем вид'!$A$2:$B$16,2,0)</f>
        <v>Услуга</v>
      </c>
      <c r="D3636" s="10" t="s">
        <v>16</v>
      </c>
      <c r="E3636" s="10" t="s">
        <v>21</v>
      </c>
      <c r="F3636" s="11">
        <v>45785.0</v>
      </c>
      <c r="G3636" s="12">
        <f t="shared" si="1"/>
        <v>5</v>
      </c>
      <c r="H3636" s="10"/>
      <c r="I3636" s="10" t="str">
        <f>IFNA(VLOOKUP($H3636,'Промокоды'!$A$2:$B$115,2,0),"")</f>
        <v/>
      </c>
      <c r="J3636" s="10" t="str">
        <f>IFNA(VLOOKUP($I3636,'Промокоды'!$E$2:$F$8,2,0),"")</f>
        <v/>
      </c>
      <c r="K3636" s="10" t="str">
        <f>IFNA(VLOOKUP($H3636,'Промокоды'!$A$2:$C$115,3,0),"")</f>
        <v/>
      </c>
      <c r="L3636" s="13">
        <f t="shared" si="2"/>
        <v>0</v>
      </c>
      <c r="M3636" s="14">
        <v>5500.0</v>
      </c>
      <c r="N3636" s="14">
        <f t="shared" si="3"/>
        <v>5500</v>
      </c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  <c r="Z3636" s="9"/>
      <c r="AA3636" s="9"/>
      <c r="AB3636" s="9"/>
      <c r="AC3636" s="9"/>
    </row>
    <row r="3637" ht="15.75" customHeight="1">
      <c r="A3637" s="10">
        <v>3636.0</v>
      </c>
      <c r="B3637" s="10" t="s">
        <v>15</v>
      </c>
      <c r="C3637" s="10" t="str">
        <f>VLOOKUP($E3637,'Определяем вид'!$A$2:$B$16,2,0)</f>
        <v>Услуга</v>
      </c>
      <c r="D3637" s="10" t="s">
        <v>16</v>
      </c>
      <c r="E3637" s="10" t="s">
        <v>21</v>
      </c>
      <c r="F3637" s="11">
        <v>45785.0</v>
      </c>
      <c r="G3637" s="12">
        <f t="shared" si="1"/>
        <v>5</v>
      </c>
      <c r="H3637" s="10"/>
      <c r="I3637" s="10" t="str">
        <f>IFNA(VLOOKUP($H3637,'Промокоды'!$A$2:$B$115,2,0),"")</f>
        <v/>
      </c>
      <c r="J3637" s="10" t="str">
        <f>IFNA(VLOOKUP($I3637,'Промокоды'!$E$2:$F$8,2,0),"")</f>
        <v/>
      </c>
      <c r="K3637" s="10" t="str">
        <f>IFNA(VLOOKUP($H3637,'Промокоды'!$A$2:$C$115,3,0),"")</f>
        <v/>
      </c>
      <c r="L3637" s="13">
        <f t="shared" si="2"/>
        <v>0</v>
      </c>
      <c r="M3637" s="14">
        <v>5500.0</v>
      </c>
      <c r="N3637" s="14">
        <f t="shared" si="3"/>
        <v>5500</v>
      </c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  <c r="Z3637" s="9"/>
      <c r="AA3637" s="9"/>
      <c r="AB3637" s="9"/>
      <c r="AC3637" s="9"/>
    </row>
    <row r="3638" ht="15.75" customHeight="1">
      <c r="A3638" s="10">
        <v>3637.0</v>
      </c>
      <c r="B3638" s="10" t="s">
        <v>15</v>
      </c>
      <c r="C3638" s="10" t="str">
        <f>VLOOKUP($E3638,'Определяем вид'!$A$2:$B$16,2,0)</f>
        <v>Услуга</v>
      </c>
      <c r="D3638" s="10" t="s">
        <v>16</v>
      </c>
      <c r="E3638" s="10" t="s">
        <v>18</v>
      </c>
      <c r="F3638" s="11">
        <v>45785.0</v>
      </c>
      <c r="G3638" s="12">
        <f t="shared" si="1"/>
        <v>5</v>
      </c>
      <c r="H3638" s="10"/>
      <c r="I3638" s="10" t="str">
        <f>IFNA(VLOOKUP($H3638,'Промокоды'!$A$2:$B$115,2,0),"")</f>
        <v/>
      </c>
      <c r="J3638" s="10" t="str">
        <f>IFNA(VLOOKUP($I3638,'Промокоды'!$E$2:$F$8,2,0),"")</f>
        <v/>
      </c>
      <c r="K3638" s="10" t="str">
        <f>IFNA(VLOOKUP($H3638,'Промокоды'!$A$2:$C$115,3,0),"")</f>
        <v/>
      </c>
      <c r="L3638" s="13">
        <f t="shared" si="2"/>
        <v>0</v>
      </c>
      <c r="M3638" s="14">
        <v>3500.0</v>
      </c>
      <c r="N3638" s="14">
        <f t="shared" si="3"/>
        <v>3500</v>
      </c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  <c r="Z3638" s="9"/>
      <c r="AA3638" s="9"/>
      <c r="AB3638" s="9"/>
      <c r="AC3638" s="9"/>
    </row>
    <row r="3639" ht="15.75" customHeight="1">
      <c r="A3639" s="10">
        <v>3638.0</v>
      </c>
      <c r="B3639" s="10" t="s">
        <v>15</v>
      </c>
      <c r="C3639" s="10" t="str">
        <f>VLOOKUP($E3639,'Определяем вид'!$A$2:$B$16,2,0)</f>
        <v>Услуга</v>
      </c>
      <c r="D3639" s="10" t="s">
        <v>16</v>
      </c>
      <c r="E3639" s="10" t="s">
        <v>18</v>
      </c>
      <c r="F3639" s="11">
        <v>45785.0</v>
      </c>
      <c r="G3639" s="12">
        <f t="shared" si="1"/>
        <v>5</v>
      </c>
      <c r="H3639" s="10"/>
      <c r="I3639" s="10" t="str">
        <f>IFNA(VLOOKUP($H3639,'Промокоды'!$A$2:$B$115,2,0),"")</f>
        <v/>
      </c>
      <c r="J3639" s="10" t="str">
        <f>IFNA(VLOOKUP($I3639,'Промокоды'!$E$2:$F$8,2,0),"")</f>
        <v/>
      </c>
      <c r="K3639" s="10" t="str">
        <f>IFNA(VLOOKUP($H3639,'Промокоды'!$A$2:$C$115,3,0),"")</f>
        <v/>
      </c>
      <c r="L3639" s="13">
        <f t="shared" si="2"/>
        <v>0</v>
      </c>
      <c r="M3639" s="14">
        <v>3500.0</v>
      </c>
      <c r="N3639" s="14">
        <f t="shared" si="3"/>
        <v>3500</v>
      </c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  <c r="Z3639" s="9"/>
      <c r="AA3639" s="9"/>
      <c r="AB3639" s="9"/>
      <c r="AC3639" s="9"/>
    </row>
    <row r="3640" ht="15.75" customHeight="1">
      <c r="A3640" s="10">
        <v>3639.0</v>
      </c>
      <c r="B3640" s="10" t="s">
        <v>15</v>
      </c>
      <c r="C3640" s="10" t="str">
        <f>VLOOKUP($E3640,'Определяем вид'!$A$2:$B$16,2,0)</f>
        <v>Услуга</v>
      </c>
      <c r="D3640" s="10" t="s">
        <v>16</v>
      </c>
      <c r="E3640" s="10" t="s">
        <v>21</v>
      </c>
      <c r="F3640" s="11">
        <v>45785.0</v>
      </c>
      <c r="G3640" s="12">
        <f t="shared" si="1"/>
        <v>5</v>
      </c>
      <c r="H3640" s="10"/>
      <c r="I3640" s="10" t="str">
        <f>IFNA(VLOOKUP($H3640,'Промокоды'!$A$2:$B$115,2,0),"")</f>
        <v/>
      </c>
      <c r="J3640" s="10" t="str">
        <f>IFNA(VLOOKUP($I3640,'Промокоды'!$E$2:$F$8,2,0),"")</f>
        <v/>
      </c>
      <c r="K3640" s="10" t="str">
        <f>IFNA(VLOOKUP($H3640,'Промокоды'!$A$2:$C$115,3,0),"")</f>
        <v/>
      </c>
      <c r="L3640" s="13">
        <f t="shared" si="2"/>
        <v>0</v>
      </c>
      <c r="M3640" s="14">
        <v>5500.0</v>
      </c>
      <c r="N3640" s="14">
        <f t="shared" si="3"/>
        <v>5500</v>
      </c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  <c r="Z3640" s="9"/>
      <c r="AA3640" s="9"/>
      <c r="AB3640" s="9"/>
      <c r="AC3640" s="9"/>
    </row>
    <row r="3641" ht="15.75" customHeight="1">
      <c r="A3641" s="10">
        <v>3640.0</v>
      </c>
      <c r="B3641" s="10" t="s">
        <v>15</v>
      </c>
      <c r="C3641" s="10" t="str">
        <f>VLOOKUP($E3641,'Определяем вид'!$A$2:$B$16,2,0)</f>
        <v>Услуга</v>
      </c>
      <c r="D3641" s="10" t="s">
        <v>16</v>
      </c>
      <c r="E3641" s="10" t="s">
        <v>17</v>
      </c>
      <c r="F3641" s="11">
        <v>45785.0</v>
      </c>
      <c r="G3641" s="12">
        <f t="shared" si="1"/>
        <v>5</v>
      </c>
      <c r="H3641" s="10"/>
      <c r="I3641" s="10" t="str">
        <f>IFNA(VLOOKUP($H3641,'Промокоды'!$A$2:$B$115,2,0),"")</f>
        <v/>
      </c>
      <c r="J3641" s="10" t="str">
        <f>IFNA(VLOOKUP($I3641,'Промокоды'!$E$2:$F$8,2,0),"")</f>
        <v/>
      </c>
      <c r="K3641" s="10" t="str">
        <f>IFNA(VLOOKUP($H3641,'Промокоды'!$A$2:$C$115,3,0),"")</f>
        <v/>
      </c>
      <c r="L3641" s="13">
        <f t="shared" si="2"/>
        <v>0</v>
      </c>
      <c r="M3641" s="14">
        <v>4500.0</v>
      </c>
      <c r="N3641" s="14">
        <f t="shared" si="3"/>
        <v>4500</v>
      </c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  <c r="Z3641" s="9"/>
      <c r="AA3641" s="9"/>
      <c r="AB3641" s="9"/>
      <c r="AC3641" s="9"/>
    </row>
    <row r="3642" ht="15.75" customHeight="1">
      <c r="A3642" s="10">
        <v>3641.0</v>
      </c>
      <c r="B3642" s="10" t="s">
        <v>25</v>
      </c>
      <c r="C3642" s="10" t="str">
        <f>VLOOKUP($E3642,'Определяем вид'!$A$2:$B$16,2,0)</f>
        <v>Товар</v>
      </c>
      <c r="D3642" s="10" t="s">
        <v>16</v>
      </c>
      <c r="E3642" s="10" t="s">
        <v>30</v>
      </c>
      <c r="F3642" s="11">
        <v>45785.0</v>
      </c>
      <c r="G3642" s="12">
        <f t="shared" si="1"/>
        <v>5</v>
      </c>
      <c r="H3642" s="10"/>
      <c r="I3642" s="10" t="str">
        <f>IFNA(VLOOKUP($H3642,'Промокоды'!$A$2:$B$115,2,0),"")</f>
        <v/>
      </c>
      <c r="J3642" s="10" t="str">
        <f>IFNA(VLOOKUP($I3642,'Промокоды'!$E$2:$F$8,2,0),"")</f>
        <v/>
      </c>
      <c r="K3642" s="10" t="str">
        <f>IFNA(VLOOKUP($H3642,'Промокоды'!$A$2:$C$115,3,0),"")</f>
        <v/>
      </c>
      <c r="L3642" s="13">
        <f t="shared" si="2"/>
        <v>0</v>
      </c>
      <c r="M3642" s="14">
        <v>300.0</v>
      </c>
      <c r="N3642" s="14">
        <f t="shared" si="3"/>
        <v>300</v>
      </c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  <c r="Z3642" s="9"/>
      <c r="AA3642" s="9"/>
      <c r="AB3642" s="9"/>
      <c r="AC3642" s="9"/>
    </row>
    <row r="3643" ht="15.75" customHeight="1">
      <c r="A3643" s="10">
        <v>3642.0</v>
      </c>
      <c r="B3643" s="10" t="s">
        <v>25</v>
      </c>
      <c r="C3643" s="10" t="str">
        <f>VLOOKUP($E3643,'Определяем вид'!$A$2:$B$16,2,0)</f>
        <v>Товар</v>
      </c>
      <c r="D3643" s="10" t="s">
        <v>19</v>
      </c>
      <c r="E3643" s="10" t="s">
        <v>35</v>
      </c>
      <c r="F3643" s="11">
        <v>45785.0</v>
      </c>
      <c r="G3643" s="12">
        <f t="shared" si="1"/>
        <v>5</v>
      </c>
      <c r="H3643" s="10"/>
      <c r="I3643" s="10" t="str">
        <f>IFNA(VLOOKUP($H3643,'Промокоды'!$A$2:$B$115,2,0),"")</f>
        <v/>
      </c>
      <c r="J3643" s="10" t="str">
        <f>IFNA(VLOOKUP($I3643,'Промокоды'!$E$2:$F$8,2,0),"")</f>
        <v/>
      </c>
      <c r="K3643" s="10" t="str">
        <f>IFNA(VLOOKUP($H3643,'Промокоды'!$A$2:$C$115,3,0),"")</f>
        <v/>
      </c>
      <c r="L3643" s="13">
        <f t="shared" si="2"/>
        <v>0</v>
      </c>
      <c r="M3643" s="14">
        <v>500.0</v>
      </c>
      <c r="N3643" s="14">
        <f t="shared" si="3"/>
        <v>500</v>
      </c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  <c r="Z3643" s="9"/>
      <c r="AA3643" s="9"/>
      <c r="AB3643" s="9"/>
      <c r="AC3643" s="9"/>
    </row>
    <row r="3644" ht="15.75" customHeight="1">
      <c r="A3644" s="10">
        <v>3643.0</v>
      </c>
      <c r="B3644" s="10" t="s">
        <v>15</v>
      </c>
      <c r="C3644" s="10" t="str">
        <f>VLOOKUP($E3644,'Определяем вид'!$A$2:$B$16,2,0)</f>
        <v>Услуга</v>
      </c>
      <c r="D3644" s="10" t="s">
        <v>16</v>
      </c>
      <c r="E3644" s="10" t="s">
        <v>17</v>
      </c>
      <c r="F3644" s="11">
        <v>45785.0</v>
      </c>
      <c r="G3644" s="12">
        <f t="shared" si="1"/>
        <v>5</v>
      </c>
      <c r="H3644" s="10"/>
      <c r="I3644" s="10" t="str">
        <f>IFNA(VLOOKUP($H3644,'Промокоды'!$A$2:$B$115,2,0),"")</f>
        <v/>
      </c>
      <c r="J3644" s="10" t="str">
        <f>IFNA(VLOOKUP($I3644,'Промокоды'!$E$2:$F$8,2,0),"")</f>
        <v/>
      </c>
      <c r="K3644" s="10" t="str">
        <f>IFNA(VLOOKUP($H3644,'Промокоды'!$A$2:$C$115,3,0),"")</f>
        <v/>
      </c>
      <c r="L3644" s="13">
        <f t="shared" si="2"/>
        <v>0</v>
      </c>
      <c r="M3644" s="14">
        <v>4500.0</v>
      </c>
      <c r="N3644" s="14">
        <f t="shared" si="3"/>
        <v>4500</v>
      </c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  <c r="Z3644" s="9"/>
      <c r="AA3644" s="9"/>
      <c r="AB3644" s="9"/>
      <c r="AC3644" s="9"/>
    </row>
    <row r="3645" ht="15.75" customHeight="1">
      <c r="A3645" s="10">
        <v>3644.0</v>
      </c>
      <c r="B3645" s="10" t="s">
        <v>15</v>
      </c>
      <c r="C3645" s="10" t="str">
        <f>VLOOKUP($E3645,'Определяем вид'!$A$2:$B$16,2,0)</f>
        <v>Услуга</v>
      </c>
      <c r="D3645" s="10" t="s">
        <v>19</v>
      </c>
      <c r="E3645" s="10" t="s">
        <v>21</v>
      </c>
      <c r="F3645" s="11">
        <v>45785.0</v>
      </c>
      <c r="G3645" s="12">
        <f t="shared" si="1"/>
        <v>5</v>
      </c>
      <c r="H3645" s="10"/>
      <c r="I3645" s="10" t="str">
        <f>IFNA(VLOOKUP($H3645,'Промокоды'!$A$2:$B$115,2,0),"")</f>
        <v/>
      </c>
      <c r="J3645" s="10" t="str">
        <f>IFNA(VLOOKUP($I3645,'Промокоды'!$E$2:$F$8,2,0),"")</f>
        <v/>
      </c>
      <c r="K3645" s="10" t="str">
        <f>IFNA(VLOOKUP($H3645,'Промокоды'!$A$2:$C$115,3,0),"")</f>
        <v/>
      </c>
      <c r="L3645" s="13">
        <f t="shared" si="2"/>
        <v>0</v>
      </c>
      <c r="M3645" s="14">
        <v>5500.0</v>
      </c>
      <c r="N3645" s="14">
        <f t="shared" si="3"/>
        <v>5500</v>
      </c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  <c r="Z3645" s="9"/>
      <c r="AA3645" s="9"/>
      <c r="AB3645" s="9"/>
      <c r="AC3645" s="9"/>
    </row>
    <row r="3646" ht="15.75" customHeight="1">
      <c r="A3646" s="10">
        <v>3645.0</v>
      </c>
      <c r="B3646" s="10" t="s">
        <v>15</v>
      </c>
      <c r="C3646" s="10" t="str">
        <f>VLOOKUP($E3646,'Определяем вид'!$A$2:$B$16,2,0)</f>
        <v>Услуга</v>
      </c>
      <c r="D3646" s="10" t="s">
        <v>16</v>
      </c>
      <c r="E3646" s="10" t="s">
        <v>17</v>
      </c>
      <c r="F3646" s="11">
        <v>45785.0</v>
      </c>
      <c r="G3646" s="12">
        <f t="shared" si="1"/>
        <v>5</v>
      </c>
      <c r="H3646" s="10" t="s">
        <v>63</v>
      </c>
      <c r="I3646" s="10">
        <f>IFNA(VLOOKUP($H3646,'Промокоды'!$A$2:$B$115,2,0),"")</f>
        <v>2</v>
      </c>
      <c r="J3646" s="10" t="str">
        <f>IFNA(VLOOKUP($I3646,'Промокоды'!$E$2:$F$8,2,0),"")</f>
        <v>Поисковые запросы в Гугле</v>
      </c>
      <c r="K3646" s="10">
        <f>IFNA(VLOOKUP($H3646,'Промокоды'!$A$2:$C$115,3,0),"")</f>
        <v>0.1</v>
      </c>
      <c r="L3646" s="13">
        <f t="shared" si="2"/>
        <v>450</v>
      </c>
      <c r="M3646" s="14">
        <v>4500.0</v>
      </c>
      <c r="N3646" s="14">
        <f t="shared" si="3"/>
        <v>4050</v>
      </c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  <c r="Z3646" s="9"/>
      <c r="AA3646" s="9"/>
      <c r="AB3646" s="9"/>
      <c r="AC3646" s="9"/>
    </row>
    <row r="3647" ht="15.75" customHeight="1">
      <c r="A3647" s="10">
        <v>3646.0</v>
      </c>
      <c r="B3647" s="10" t="s">
        <v>15</v>
      </c>
      <c r="C3647" s="10" t="str">
        <f>VLOOKUP($E3647,'Определяем вид'!$A$2:$B$16,2,0)</f>
        <v>Товар</v>
      </c>
      <c r="D3647" s="10" t="s">
        <v>16</v>
      </c>
      <c r="E3647" s="10" t="s">
        <v>23</v>
      </c>
      <c r="F3647" s="11">
        <v>45785.0</v>
      </c>
      <c r="G3647" s="12">
        <f t="shared" si="1"/>
        <v>5</v>
      </c>
      <c r="H3647" s="10"/>
      <c r="I3647" s="10" t="str">
        <f>IFNA(VLOOKUP($H3647,'Промокоды'!$A$2:$B$115,2,0),"")</f>
        <v/>
      </c>
      <c r="J3647" s="10" t="str">
        <f>IFNA(VLOOKUP($I3647,'Промокоды'!$E$2:$F$8,2,0),"")</f>
        <v/>
      </c>
      <c r="K3647" s="10" t="str">
        <f>IFNA(VLOOKUP($H3647,'Промокоды'!$A$2:$C$115,3,0),"")</f>
        <v/>
      </c>
      <c r="L3647" s="13">
        <f t="shared" si="2"/>
        <v>0</v>
      </c>
      <c r="M3647" s="14">
        <v>1000.0</v>
      </c>
      <c r="N3647" s="14">
        <f t="shared" si="3"/>
        <v>1000</v>
      </c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  <c r="Z3647" s="9"/>
      <c r="AA3647" s="9"/>
      <c r="AB3647" s="9"/>
      <c r="AC3647" s="9"/>
    </row>
    <row r="3648" ht="15.75" customHeight="1">
      <c r="A3648" s="10">
        <v>3647.0</v>
      </c>
      <c r="B3648" s="10" t="s">
        <v>15</v>
      </c>
      <c r="C3648" s="10" t="str">
        <f>VLOOKUP($E3648,'Определяем вид'!$A$2:$B$16,2,0)</f>
        <v>Товар</v>
      </c>
      <c r="D3648" s="10" t="s">
        <v>19</v>
      </c>
      <c r="E3648" s="10" t="s">
        <v>28</v>
      </c>
      <c r="F3648" s="11">
        <v>45785.0</v>
      </c>
      <c r="G3648" s="12">
        <f t="shared" si="1"/>
        <v>5</v>
      </c>
      <c r="H3648" s="10"/>
      <c r="I3648" s="10" t="str">
        <f>IFNA(VLOOKUP($H3648,'Промокоды'!$A$2:$B$115,2,0),"")</f>
        <v/>
      </c>
      <c r="J3648" s="10" t="str">
        <f>IFNA(VLOOKUP($I3648,'Промокоды'!$E$2:$F$8,2,0),"")</f>
        <v/>
      </c>
      <c r="K3648" s="10" t="str">
        <f>IFNA(VLOOKUP($H3648,'Промокоды'!$A$2:$C$115,3,0),"")</f>
        <v/>
      </c>
      <c r="L3648" s="13">
        <f t="shared" si="2"/>
        <v>0</v>
      </c>
      <c r="M3648" s="14">
        <v>300.0</v>
      </c>
      <c r="N3648" s="14">
        <f t="shared" si="3"/>
        <v>300</v>
      </c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  <c r="Z3648" s="9"/>
      <c r="AA3648" s="9"/>
      <c r="AB3648" s="9"/>
      <c r="AC3648" s="9"/>
    </row>
    <row r="3649" ht="15.75" customHeight="1">
      <c r="A3649" s="10">
        <v>3648.0</v>
      </c>
      <c r="B3649" s="10" t="s">
        <v>15</v>
      </c>
      <c r="C3649" s="10" t="str">
        <f>VLOOKUP($E3649,'Определяем вид'!$A$2:$B$16,2,0)</f>
        <v>Услуга</v>
      </c>
      <c r="D3649" s="10" t="s">
        <v>16</v>
      </c>
      <c r="E3649" s="10" t="s">
        <v>17</v>
      </c>
      <c r="F3649" s="11">
        <v>45785.0</v>
      </c>
      <c r="G3649" s="12">
        <f t="shared" si="1"/>
        <v>5</v>
      </c>
      <c r="H3649" s="10"/>
      <c r="I3649" s="10" t="str">
        <f>IFNA(VLOOKUP($H3649,'Промокоды'!$A$2:$B$115,2,0),"")</f>
        <v/>
      </c>
      <c r="J3649" s="10" t="str">
        <f>IFNA(VLOOKUP($I3649,'Промокоды'!$E$2:$F$8,2,0),"")</f>
        <v/>
      </c>
      <c r="K3649" s="10" t="str">
        <f>IFNA(VLOOKUP($H3649,'Промокоды'!$A$2:$C$115,3,0),"")</f>
        <v/>
      </c>
      <c r="L3649" s="13">
        <f t="shared" si="2"/>
        <v>0</v>
      </c>
      <c r="M3649" s="14">
        <v>4500.0</v>
      </c>
      <c r="N3649" s="14">
        <f t="shared" si="3"/>
        <v>4500</v>
      </c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  <c r="Z3649" s="9"/>
      <c r="AA3649" s="9"/>
      <c r="AB3649" s="9"/>
      <c r="AC3649" s="9"/>
    </row>
    <row r="3650" ht="15.75" customHeight="1">
      <c r="A3650" s="10">
        <v>3649.0</v>
      </c>
      <c r="B3650" s="10" t="s">
        <v>15</v>
      </c>
      <c r="C3650" s="10" t="str">
        <f>VLOOKUP($E3650,'Определяем вид'!$A$2:$B$16,2,0)</f>
        <v>Услуга</v>
      </c>
      <c r="D3650" s="10" t="s">
        <v>16</v>
      </c>
      <c r="E3650" s="10" t="s">
        <v>17</v>
      </c>
      <c r="F3650" s="11">
        <v>45785.0</v>
      </c>
      <c r="G3650" s="12">
        <f t="shared" si="1"/>
        <v>5</v>
      </c>
      <c r="H3650" s="10"/>
      <c r="I3650" s="10" t="str">
        <f>IFNA(VLOOKUP($H3650,'Промокоды'!$A$2:$B$115,2,0),"")</f>
        <v/>
      </c>
      <c r="J3650" s="10" t="str">
        <f>IFNA(VLOOKUP($I3650,'Промокоды'!$E$2:$F$8,2,0),"")</f>
        <v/>
      </c>
      <c r="K3650" s="10" t="str">
        <f>IFNA(VLOOKUP($H3650,'Промокоды'!$A$2:$C$115,3,0),"")</f>
        <v/>
      </c>
      <c r="L3650" s="13">
        <f t="shared" si="2"/>
        <v>0</v>
      </c>
      <c r="M3650" s="14">
        <v>4500.0</v>
      </c>
      <c r="N3650" s="14">
        <f t="shared" si="3"/>
        <v>4500</v>
      </c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  <c r="Z3650" s="9"/>
      <c r="AA3650" s="9"/>
      <c r="AB3650" s="9"/>
      <c r="AC3650" s="9"/>
    </row>
    <row r="3651" ht="15.75" customHeight="1">
      <c r="A3651" s="10">
        <v>3650.0</v>
      </c>
      <c r="B3651" s="10" t="s">
        <v>15</v>
      </c>
      <c r="C3651" s="10" t="str">
        <f>VLOOKUP($E3651,'Определяем вид'!$A$2:$B$16,2,0)</f>
        <v>Товар</v>
      </c>
      <c r="D3651" s="10" t="s">
        <v>19</v>
      </c>
      <c r="E3651" s="10" t="s">
        <v>20</v>
      </c>
      <c r="F3651" s="11">
        <v>45785.0</v>
      </c>
      <c r="G3651" s="12">
        <f t="shared" si="1"/>
        <v>5</v>
      </c>
      <c r="H3651" s="10"/>
      <c r="I3651" s="10" t="str">
        <f>IFNA(VLOOKUP($H3651,'Промокоды'!$A$2:$B$115,2,0),"")</f>
        <v/>
      </c>
      <c r="J3651" s="10" t="str">
        <f>IFNA(VLOOKUP($I3651,'Промокоды'!$E$2:$F$8,2,0),"")</f>
        <v/>
      </c>
      <c r="K3651" s="10" t="str">
        <f>IFNA(VLOOKUP($H3651,'Промокоды'!$A$2:$C$115,3,0),"")</f>
        <v/>
      </c>
      <c r="L3651" s="13">
        <f t="shared" si="2"/>
        <v>0</v>
      </c>
      <c r="M3651" s="14">
        <v>500.0</v>
      </c>
      <c r="N3651" s="14">
        <f t="shared" si="3"/>
        <v>500</v>
      </c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  <c r="Z3651" s="9"/>
      <c r="AA3651" s="9"/>
      <c r="AB3651" s="9"/>
      <c r="AC3651" s="9"/>
    </row>
    <row r="3652" ht="15.75" customHeight="1">
      <c r="A3652" s="10">
        <v>3651.0</v>
      </c>
      <c r="B3652" s="10" t="s">
        <v>15</v>
      </c>
      <c r="C3652" s="10" t="str">
        <f>VLOOKUP($E3652,'Определяем вид'!$A$2:$B$16,2,0)</f>
        <v>Услуга</v>
      </c>
      <c r="D3652" s="10" t="s">
        <v>16</v>
      </c>
      <c r="E3652" s="10" t="s">
        <v>18</v>
      </c>
      <c r="F3652" s="11">
        <v>45785.0</v>
      </c>
      <c r="G3652" s="12">
        <f t="shared" si="1"/>
        <v>5</v>
      </c>
      <c r="H3652" s="10"/>
      <c r="I3652" s="10" t="str">
        <f>IFNA(VLOOKUP($H3652,'Промокоды'!$A$2:$B$115,2,0),"")</f>
        <v/>
      </c>
      <c r="J3652" s="10" t="str">
        <f>IFNA(VLOOKUP($I3652,'Промокоды'!$E$2:$F$8,2,0),"")</f>
        <v/>
      </c>
      <c r="K3652" s="10" t="str">
        <f>IFNA(VLOOKUP($H3652,'Промокоды'!$A$2:$C$115,3,0),"")</f>
        <v/>
      </c>
      <c r="L3652" s="13">
        <f t="shared" si="2"/>
        <v>0</v>
      </c>
      <c r="M3652" s="14">
        <v>3500.0</v>
      </c>
      <c r="N3652" s="14">
        <f t="shared" si="3"/>
        <v>3500</v>
      </c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  <c r="Z3652" s="9"/>
      <c r="AA3652" s="9"/>
      <c r="AB3652" s="9"/>
      <c r="AC3652" s="9"/>
    </row>
    <row r="3653" ht="15.75" customHeight="1">
      <c r="A3653" s="10">
        <v>3652.0</v>
      </c>
      <c r="B3653" s="10" t="s">
        <v>15</v>
      </c>
      <c r="C3653" s="10" t="str">
        <f>VLOOKUP($E3653,'Определяем вид'!$A$2:$B$16,2,0)</f>
        <v>Товар</v>
      </c>
      <c r="D3653" s="10" t="s">
        <v>16</v>
      </c>
      <c r="E3653" s="10" t="s">
        <v>23</v>
      </c>
      <c r="F3653" s="11">
        <v>45785.0</v>
      </c>
      <c r="G3653" s="12">
        <f t="shared" si="1"/>
        <v>5</v>
      </c>
      <c r="H3653" s="10"/>
      <c r="I3653" s="10" t="str">
        <f>IFNA(VLOOKUP($H3653,'Промокоды'!$A$2:$B$115,2,0),"")</f>
        <v/>
      </c>
      <c r="J3653" s="10" t="str">
        <f>IFNA(VLOOKUP($I3653,'Промокоды'!$E$2:$F$8,2,0),"")</f>
        <v/>
      </c>
      <c r="K3653" s="10" t="str">
        <f>IFNA(VLOOKUP($H3653,'Промокоды'!$A$2:$C$115,3,0),"")</f>
        <v/>
      </c>
      <c r="L3653" s="13">
        <f t="shared" si="2"/>
        <v>0</v>
      </c>
      <c r="M3653" s="14">
        <v>1000.0</v>
      </c>
      <c r="N3653" s="14">
        <f t="shared" si="3"/>
        <v>1000</v>
      </c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  <c r="Z3653" s="9"/>
      <c r="AA3653" s="9"/>
      <c r="AB3653" s="9"/>
      <c r="AC3653" s="9"/>
    </row>
    <row r="3654" ht="15.75" customHeight="1">
      <c r="A3654" s="10">
        <v>3653.0</v>
      </c>
      <c r="B3654" s="10" t="s">
        <v>25</v>
      </c>
      <c r="C3654" s="10" t="str">
        <f>VLOOKUP($E3654,'Определяем вид'!$A$2:$B$16,2,0)</f>
        <v>Товар</v>
      </c>
      <c r="D3654" s="10" t="s">
        <v>16</v>
      </c>
      <c r="E3654" s="10" t="s">
        <v>35</v>
      </c>
      <c r="F3654" s="11">
        <v>45785.0</v>
      </c>
      <c r="G3654" s="12">
        <f t="shared" si="1"/>
        <v>5</v>
      </c>
      <c r="H3654" s="10"/>
      <c r="I3654" s="10" t="str">
        <f>IFNA(VLOOKUP($H3654,'Промокоды'!$A$2:$B$115,2,0),"")</f>
        <v/>
      </c>
      <c r="J3654" s="10" t="str">
        <f>IFNA(VLOOKUP($I3654,'Промокоды'!$E$2:$F$8,2,0),"")</f>
        <v/>
      </c>
      <c r="K3654" s="10" t="str">
        <f>IFNA(VLOOKUP($H3654,'Промокоды'!$A$2:$C$115,3,0),"")</f>
        <v/>
      </c>
      <c r="L3654" s="13">
        <f t="shared" si="2"/>
        <v>0</v>
      </c>
      <c r="M3654" s="14">
        <v>500.0</v>
      </c>
      <c r="N3654" s="14">
        <f t="shared" si="3"/>
        <v>500</v>
      </c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  <c r="Z3654" s="9"/>
      <c r="AA3654" s="9"/>
      <c r="AB3654" s="9"/>
      <c r="AC3654" s="9"/>
    </row>
    <row r="3655" ht="15.75" customHeight="1">
      <c r="A3655" s="10">
        <v>3654.0</v>
      </c>
      <c r="B3655" s="10" t="s">
        <v>15</v>
      </c>
      <c r="C3655" s="10" t="str">
        <f>VLOOKUP($E3655,'Определяем вид'!$A$2:$B$16,2,0)</f>
        <v>Услуга</v>
      </c>
      <c r="D3655" s="10" t="s">
        <v>16</v>
      </c>
      <c r="E3655" s="10" t="s">
        <v>17</v>
      </c>
      <c r="F3655" s="11">
        <v>45785.0</v>
      </c>
      <c r="G3655" s="12">
        <f t="shared" si="1"/>
        <v>5</v>
      </c>
      <c r="H3655" s="10"/>
      <c r="I3655" s="10" t="str">
        <f>IFNA(VLOOKUP($H3655,'Промокоды'!$A$2:$B$115,2,0),"")</f>
        <v/>
      </c>
      <c r="J3655" s="10" t="str">
        <f>IFNA(VLOOKUP($I3655,'Промокоды'!$E$2:$F$8,2,0),"")</f>
        <v/>
      </c>
      <c r="K3655" s="10" t="str">
        <f>IFNA(VLOOKUP($H3655,'Промокоды'!$A$2:$C$115,3,0),"")</f>
        <v/>
      </c>
      <c r="L3655" s="13">
        <f t="shared" si="2"/>
        <v>0</v>
      </c>
      <c r="M3655" s="14">
        <v>4500.0</v>
      </c>
      <c r="N3655" s="14">
        <f t="shared" si="3"/>
        <v>4500</v>
      </c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  <c r="Z3655" s="9"/>
      <c r="AA3655" s="9"/>
      <c r="AB3655" s="9"/>
      <c r="AC3655" s="9"/>
    </row>
    <row r="3656" ht="15.75" customHeight="1">
      <c r="A3656" s="10">
        <v>3655.0</v>
      </c>
      <c r="B3656" s="10" t="s">
        <v>15</v>
      </c>
      <c r="C3656" s="10" t="str">
        <f>VLOOKUP($E3656,'Определяем вид'!$A$2:$B$16,2,0)</f>
        <v>Услуга</v>
      </c>
      <c r="D3656" s="10" t="s">
        <v>19</v>
      </c>
      <c r="E3656" s="10" t="s">
        <v>17</v>
      </c>
      <c r="F3656" s="11">
        <v>45785.0</v>
      </c>
      <c r="G3656" s="12">
        <f t="shared" si="1"/>
        <v>5</v>
      </c>
      <c r="H3656" s="10"/>
      <c r="I3656" s="10" t="str">
        <f>IFNA(VLOOKUP($H3656,'Промокоды'!$A$2:$B$115,2,0),"")</f>
        <v/>
      </c>
      <c r="J3656" s="10" t="str">
        <f>IFNA(VLOOKUP($I3656,'Промокоды'!$E$2:$F$8,2,0),"")</f>
        <v/>
      </c>
      <c r="K3656" s="10" t="str">
        <f>IFNA(VLOOKUP($H3656,'Промокоды'!$A$2:$C$115,3,0),"")</f>
        <v/>
      </c>
      <c r="L3656" s="13">
        <f t="shared" si="2"/>
        <v>0</v>
      </c>
      <c r="M3656" s="14">
        <v>4500.0</v>
      </c>
      <c r="N3656" s="14">
        <f t="shared" si="3"/>
        <v>4500</v>
      </c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  <c r="Z3656" s="9"/>
      <c r="AA3656" s="9"/>
      <c r="AB3656" s="9"/>
      <c r="AC3656" s="9"/>
    </row>
    <row r="3657" ht="15.75" customHeight="1">
      <c r="A3657" s="10">
        <v>3656.0</v>
      </c>
      <c r="B3657" s="10" t="s">
        <v>15</v>
      </c>
      <c r="C3657" s="10" t="str">
        <f>VLOOKUP($E3657,'Определяем вид'!$A$2:$B$16,2,0)</f>
        <v>Услуга</v>
      </c>
      <c r="D3657" s="10" t="s">
        <v>19</v>
      </c>
      <c r="E3657" s="10" t="s">
        <v>17</v>
      </c>
      <c r="F3657" s="11">
        <v>45785.0</v>
      </c>
      <c r="G3657" s="12">
        <f t="shared" si="1"/>
        <v>5</v>
      </c>
      <c r="H3657" s="10"/>
      <c r="I3657" s="10" t="str">
        <f>IFNA(VLOOKUP($H3657,'Промокоды'!$A$2:$B$115,2,0),"")</f>
        <v/>
      </c>
      <c r="J3657" s="10" t="str">
        <f>IFNA(VLOOKUP($I3657,'Промокоды'!$E$2:$F$8,2,0),"")</f>
        <v/>
      </c>
      <c r="K3657" s="10" t="str">
        <f>IFNA(VLOOKUP($H3657,'Промокоды'!$A$2:$C$115,3,0),"")</f>
        <v/>
      </c>
      <c r="L3657" s="13">
        <f t="shared" si="2"/>
        <v>0</v>
      </c>
      <c r="M3657" s="14">
        <v>4500.0</v>
      </c>
      <c r="N3657" s="14">
        <f t="shared" si="3"/>
        <v>4500</v>
      </c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  <c r="Z3657" s="9"/>
      <c r="AA3657" s="9"/>
      <c r="AB3657" s="9"/>
      <c r="AC3657" s="9"/>
    </row>
    <row r="3658" ht="15.75" customHeight="1">
      <c r="A3658" s="10">
        <v>3657.0</v>
      </c>
      <c r="B3658" s="10" t="s">
        <v>15</v>
      </c>
      <c r="C3658" s="10" t="str">
        <f>VLOOKUP($E3658,'Определяем вид'!$A$2:$B$16,2,0)</f>
        <v>Товар</v>
      </c>
      <c r="D3658" s="10" t="s">
        <v>16</v>
      </c>
      <c r="E3658" s="10" t="s">
        <v>20</v>
      </c>
      <c r="F3658" s="11">
        <v>45785.0</v>
      </c>
      <c r="G3658" s="12">
        <f t="shared" si="1"/>
        <v>5</v>
      </c>
      <c r="H3658" s="10"/>
      <c r="I3658" s="10" t="str">
        <f>IFNA(VLOOKUP($H3658,'Промокоды'!$A$2:$B$115,2,0),"")</f>
        <v/>
      </c>
      <c r="J3658" s="10" t="str">
        <f>IFNA(VLOOKUP($I3658,'Промокоды'!$E$2:$F$8,2,0),"")</f>
        <v/>
      </c>
      <c r="K3658" s="10" t="str">
        <f>IFNA(VLOOKUP($H3658,'Промокоды'!$A$2:$C$115,3,0),"")</f>
        <v/>
      </c>
      <c r="L3658" s="13">
        <f t="shared" si="2"/>
        <v>0</v>
      </c>
      <c r="M3658" s="14">
        <v>500.0</v>
      </c>
      <c r="N3658" s="14">
        <f t="shared" si="3"/>
        <v>500</v>
      </c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  <c r="Z3658" s="9"/>
      <c r="AA3658" s="9"/>
      <c r="AB3658" s="9"/>
      <c r="AC3658" s="9"/>
    </row>
    <row r="3659" ht="15.75" customHeight="1">
      <c r="A3659" s="10">
        <v>3658.0</v>
      </c>
      <c r="B3659" s="10" t="s">
        <v>25</v>
      </c>
      <c r="C3659" s="10" t="str">
        <f>VLOOKUP($E3659,'Определяем вид'!$A$2:$B$16,2,0)</f>
        <v>Товар</v>
      </c>
      <c r="D3659" s="10" t="s">
        <v>19</v>
      </c>
      <c r="E3659" s="10" t="s">
        <v>33</v>
      </c>
      <c r="F3659" s="11">
        <v>45786.0</v>
      </c>
      <c r="G3659" s="12">
        <f t="shared" si="1"/>
        <v>5</v>
      </c>
      <c r="H3659" s="10"/>
      <c r="I3659" s="10" t="str">
        <f>IFNA(VLOOKUP($H3659,'Промокоды'!$A$2:$B$115,2,0),"")</f>
        <v/>
      </c>
      <c r="J3659" s="10" t="str">
        <f>IFNA(VLOOKUP($I3659,'Промокоды'!$E$2:$F$8,2,0),"")</f>
        <v/>
      </c>
      <c r="K3659" s="10" t="str">
        <f>IFNA(VLOOKUP($H3659,'Промокоды'!$A$2:$C$115,3,0),"")</f>
        <v/>
      </c>
      <c r="L3659" s="13">
        <f t="shared" si="2"/>
        <v>0</v>
      </c>
      <c r="M3659" s="14">
        <v>1000.0</v>
      </c>
      <c r="N3659" s="14">
        <f t="shared" si="3"/>
        <v>1000</v>
      </c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  <c r="Z3659" s="9"/>
      <c r="AA3659" s="9"/>
      <c r="AB3659" s="9"/>
      <c r="AC3659" s="9"/>
    </row>
    <row r="3660" ht="15.75" customHeight="1">
      <c r="A3660" s="10">
        <v>3659.0</v>
      </c>
      <c r="B3660" s="10" t="s">
        <v>15</v>
      </c>
      <c r="C3660" s="10" t="str">
        <f>VLOOKUP($E3660,'Определяем вид'!$A$2:$B$16,2,0)</f>
        <v>Услуга</v>
      </c>
      <c r="D3660" s="10" t="s">
        <v>16</v>
      </c>
      <c r="E3660" s="10" t="s">
        <v>21</v>
      </c>
      <c r="F3660" s="11">
        <v>45786.0</v>
      </c>
      <c r="G3660" s="12">
        <f t="shared" si="1"/>
        <v>5</v>
      </c>
      <c r="H3660" s="10"/>
      <c r="I3660" s="10" t="str">
        <f>IFNA(VLOOKUP($H3660,'Промокоды'!$A$2:$B$115,2,0),"")</f>
        <v/>
      </c>
      <c r="J3660" s="10" t="str">
        <f>IFNA(VLOOKUP($I3660,'Промокоды'!$E$2:$F$8,2,0),"")</f>
        <v/>
      </c>
      <c r="K3660" s="10" t="str">
        <f>IFNA(VLOOKUP($H3660,'Промокоды'!$A$2:$C$115,3,0),"")</f>
        <v/>
      </c>
      <c r="L3660" s="13">
        <f t="shared" si="2"/>
        <v>0</v>
      </c>
      <c r="M3660" s="14">
        <v>5500.0</v>
      </c>
      <c r="N3660" s="14">
        <f t="shared" si="3"/>
        <v>5500</v>
      </c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  <c r="Z3660" s="9"/>
      <c r="AA3660" s="9"/>
      <c r="AB3660" s="9"/>
      <c r="AC3660" s="9"/>
    </row>
    <row r="3661" ht="15.75" customHeight="1">
      <c r="A3661" s="10">
        <v>3660.0</v>
      </c>
      <c r="B3661" s="10" t="s">
        <v>15</v>
      </c>
      <c r="C3661" s="10" t="str">
        <f>VLOOKUP($E3661,'Определяем вид'!$A$2:$B$16,2,0)</f>
        <v>Услуга</v>
      </c>
      <c r="D3661" s="10" t="s">
        <v>16</v>
      </c>
      <c r="E3661" s="10" t="s">
        <v>21</v>
      </c>
      <c r="F3661" s="11">
        <v>45786.0</v>
      </c>
      <c r="G3661" s="12">
        <f t="shared" si="1"/>
        <v>5</v>
      </c>
      <c r="H3661" s="10"/>
      <c r="I3661" s="10" t="str">
        <f>IFNA(VLOOKUP($H3661,'Промокоды'!$A$2:$B$115,2,0),"")</f>
        <v/>
      </c>
      <c r="J3661" s="10" t="str">
        <f>IFNA(VLOOKUP($I3661,'Промокоды'!$E$2:$F$8,2,0),"")</f>
        <v/>
      </c>
      <c r="K3661" s="10" t="str">
        <f>IFNA(VLOOKUP($H3661,'Промокоды'!$A$2:$C$115,3,0),"")</f>
        <v/>
      </c>
      <c r="L3661" s="13">
        <f t="shared" si="2"/>
        <v>0</v>
      </c>
      <c r="M3661" s="14">
        <v>5500.0</v>
      </c>
      <c r="N3661" s="14">
        <f t="shared" si="3"/>
        <v>5500</v>
      </c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  <c r="Z3661" s="9"/>
      <c r="AA3661" s="9"/>
      <c r="AB3661" s="9"/>
      <c r="AC3661" s="9"/>
    </row>
    <row r="3662" ht="15.75" customHeight="1">
      <c r="A3662" s="10">
        <v>3661.0</v>
      </c>
      <c r="B3662" s="10" t="s">
        <v>15</v>
      </c>
      <c r="C3662" s="10" t="str">
        <f>VLOOKUP($E3662,'Определяем вид'!$A$2:$B$16,2,0)</f>
        <v>Услуга</v>
      </c>
      <c r="D3662" s="10" t="s">
        <v>19</v>
      </c>
      <c r="E3662" s="10" t="s">
        <v>17</v>
      </c>
      <c r="F3662" s="11">
        <v>45786.0</v>
      </c>
      <c r="G3662" s="12">
        <f t="shared" si="1"/>
        <v>5</v>
      </c>
      <c r="H3662" s="10"/>
      <c r="I3662" s="10" t="str">
        <f>IFNA(VLOOKUP($H3662,'Промокоды'!$A$2:$B$115,2,0),"")</f>
        <v/>
      </c>
      <c r="J3662" s="10" t="str">
        <f>IFNA(VLOOKUP($I3662,'Промокоды'!$E$2:$F$8,2,0),"")</f>
        <v/>
      </c>
      <c r="K3662" s="10" t="str">
        <f>IFNA(VLOOKUP($H3662,'Промокоды'!$A$2:$C$115,3,0),"")</f>
        <v/>
      </c>
      <c r="L3662" s="13">
        <f t="shared" si="2"/>
        <v>0</v>
      </c>
      <c r="M3662" s="14">
        <v>4500.0</v>
      </c>
      <c r="N3662" s="14">
        <f t="shared" si="3"/>
        <v>4500</v>
      </c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  <c r="Z3662" s="9"/>
      <c r="AA3662" s="9"/>
      <c r="AB3662" s="9"/>
      <c r="AC3662" s="9"/>
    </row>
    <row r="3663" ht="15.75" customHeight="1">
      <c r="A3663" s="10">
        <v>3662.0</v>
      </c>
      <c r="B3663" s="10" t="s">
        <v>15</v>
      </c>
      <c r="C3663" s="10" t="str">
        <f>VLOOKUP($E3663,'Определяем вид'!$A$2:$B$16,2,0)</f>
        <v>Товар</v>
      </c>
      <c r="D3663" s="10" t="s">
        <v>19</v>
      </c>
      <c r="E3663" s="10" t="s">
        <v>20</v>
      </c>
      <c r="F3663" s="11">
        <v>45786.0</v>
      </c>
      <c r="G3663" s="12">
        <f t="shared" si="1"/>
        <v>5</v>
      </c>
      <c r="H3663" s="10"/>
      <c r="I3663" s="10" t="str">
        <f>IFNA(VLOOKUP($H3663,'Промокоды'!$A$2:$B$115,2,0),"")</f>
        <v/>
      </c>
      <c r="J3663" s="10" t="str">
        <f>IFNA(VLOOKUP($I3663,'Промокоды'!$E$2:$F$8,2,0),"")</f>
        <v/>
      </c>
      <c r="K3663" s="10" t="str">
        <f>IFNA(VLOOKUP($H3663,'Промокоды'!$A$2:$C$115,3,0),"")</f>
        <v/>
      </c>
      <c r="L3663" s="13">
        <f t="shared" si="2"/>
        <v>0</v>
      </c>
      <c r="M3663" s="14">
        <v>500.0</v>
      </c>
      <c r="N3663" s="14">
        <f t="shared" si="3"/>
        <v>500</v>
      </c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  <c r="Z3663" s="9"/>
      <c r="AA3663" s="9"/>
      <c r="AB3663" s="9"/>
      <c r="AC3663" s="9"/>
    </row>
    <row r="3664" ht="15.75" customHeight="1">
      <c r="A3664" s="10">
        <v>3663.0</v>
      </c>
      <c r="B3664" s="10" t="s">
        <v>15</v>
      </c>
      <c r="C3664" s="10" t="str">
        <f>VLOOKUP($E3664,'Определяем вид'!$A$2:$B$16,2,0)</f>
        <v>Услуга</v>
      </c>
      <c r="D3664" s="10" t="s">
        <v>16</v>
      </c>
      <c r="E3664" s="10" t="s">
        <v>21</v>
      </c>
      <c r="F3664" s="11">
        <v>45786.0</v>
      </c>
      <c r="G3664" s="12">
        <f t="shared" si="1"/>
        <v>5</v>
      </c>
      <c r="H3664" s="10"/>
      <c r="I3664" s="10" t="str">
        <f>IFNA(VLOOKUP($H3664,'Промокоды'!$A$2:$B$115,2,0),"")</f>
        <v/>
      </c>
      <c r="J3664" s="10" t="str">
        <f>IFNA(VLOOKUP($I3664,'Промокоды'!$E$2:$F$8,2,0),"")</f>
        <v/>
      </c>
      <c r="K3664" s="10" t="str">
        <f>IFNA(VLOOKUP($H3664,'Промокоды'!$A$2:$C$115,3,0),"")</f>
        <v/>
      </c>
      <c r="L3664" s="13">
        <f t="shared" si="2"/>
        <v>0</v>
      </c>
      <c r="M3664" s="14">
        <v>5500.0</v>
      </c>
      <c r="N3664" s="14">
        <f t="shared" si="3"/>
        <v>5500</v>
      </c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  <c r="Z3664" s="9"/>
      <c r="AA3664" s="9"/>
      <c r="AB3664" s="9"/>
      <c r="AC3664" s="9"/>
    </row>
    <row r="3665" ht="15.75" customHeight="1">
      <c r="A3665" s="10">
        <v>3664.0</v>
      </c>
      <c r="B3665" s="10" t="s">
        <v>25</v>
      </c>
      <c r="C3665" s="10" t="str">
        <f>VLOOKUP($E3665,'Определяем вид'!$A$2:$B$16,2,0)</f>
        <v>Товар</v>
      </c>
      <c r="D3665" s="10" t="s">
        <v>16</v>
      </c>
      <c r="E3665" s="10" t="s">
        <v>33</v>
      </c>
      <c r="F3665" s="11">
        <v>45786.0</v>
      </c>
      <c r="G3665" s="12">
        <f t="shared" si="1"/>
        <v>5</v>
      </c>
      <c r="H3665" s="10"/>
      <c r="I3665" s="10" t="str">
        <f>IFNA(VLOOKUP($H3665,'Промокоды'!$A$2:$B$115,2,0),"")</f>
        <v/>
      </c>
      <c r="J3665" s="10" t="str">
        <f>IFNA(VLOOKUP($I3665,'Промокоды'!$E$2:$F$8,2,0),"")</f>
        <v/>
      </c>
      <c r="K3665" s="10" t="str">
        <f>IFNA(VLOOKUP($H3665,'Промокоды'!$A$2:$C$115,3,0),"")</f>
        <v/>
      </c>
      <c r="L3665" s="13">
        <f t="shared" si="2"/>
        <v>0</v>
      </c>
      <c r="M3665" s="14">
        <v>1000.0</v>
      </c>
      <c r="N3665" s="14">
        <f t="shared" si="3"/>
        <v>1000</v>
      </c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  <c r="Z3665" s="9"/>
      <c r="AA3665" s="9"/>
      <c r="AB3665" s="9"/>
      <c r="AC3665" s="9"/>
    </row>
    <row r="3666" ht="15.75" customHeight="1">
      <c r="A3666" s="10">
        <v>3665.0</v>
      </c>
      <c r="B3666" s="10" t="s">
        <v>15</v>
      </c>
      <c r="C3666" s="10" t="str">
        <f>VLOOKUP($E3666,'Определяем вид'!$A$2:$B$16,2,0)</f>
        <v>Услуга</v>
      </c>
      <c r="D3666" s="10" t="s">
        <v>19</v>
      </c>
      <c r="E3666" s="10" t="s">
        <v>21</v>
      </c>
      <c r="F3666" s="11">
        <v>45786.0</v>
      </c>
      <c r="G3666" s="12">
        <f t="shared" si="1"/>
        <v>5</v>
      </c>
      <c r="H3666" s="10"/>
      <c r="I3666" s="10" t="str">
        <f>IFNA(VLOOKUP($H3666,'Промокоды'!$A$2:$B$115,2,0),"")</f>
        <v/>
      </c>
      <c r="J3666" s="10" t="str">
        <f>IFNA(VLOOKUP($I3666,'Промокоды'!$E$2:$F$8,2,0),"")</f>
        <v/>
      </c>
      <c r="K3666" s="10" t="str">
        <f>IFNA(VLOOKUP($H3666,'Промокоды'!$A$2:$C$115,3,0),"")</f>
        <v/>
      </c>
      <c r="L3666" s="13">
        <f t="shared" si="2"/>
        <v>0</v>
      </c>
      <c r="M3666" s="14">
        <v>5500.0</v>
      </c>
      <c r="N3666" s="14">
        <f t="shared" si="3"/>
        <v>5500</v>
      </c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  <c r="Z3666" s="9"/>
      <c r="AA3666" s="9"/>
      <c r="AB3666" s="9"/>
      <c r="AC3666" s="9"/>
    </row>
    <row r="3667" ht="15.75" customHeight="1">
      <c r="A3667" s="10">
        <v>3666.0</v>
      </c>
      <c r="B3667" s="10" t="s">
        <v>15</v>
      </c>
      <c r="C3667" s="10" t="str">
        <f>VLOOKUP($E3667,'Определяем вид'!$A$2:$B$16,2,0)</f>
        <v>Услуга</v>
      </c>
      <c r="D3667" s="10" t="s">
        <v>16</v>
      </c>
      <c r="E3667" s="10" t="s">
        <v>17</v>
      </c>
      <c r="F3667" s="11">
        <v>45786.0</v>
      </c>
      <c r="G3667" s="12">
        <f t="shared" si="1"/>
        <v>5</v>
      </c>
      <c r="H3667" s="10" t="s">
        <v>64</v>
      </c>
      <c r="I3667" s="10">
        <f>IFNA(VLOOKUP($H3667,'Промокоды'!$A$2:$B$115,2,0),"")</f>
        <v>5</v>
      </c>
      <c r="J3667" s="10" t="str">
        <f>IFNA(VLOOKUP($I3667,'Промокоды'!$E$2:$F$8,2,0),"")</f>
        <v>Посты в VK</v>
      </c>
      <c r="K3667" s="10">
        <f>IFNA(VLOOKUP($H3667,'Промокоды'!$A$2:$C$115,3,0),"")</f>
        <v>0.15</v>
      </c>
      <c r="L3667" s="13">
        <f t="shared" si="2"/>
        <v>675</v>
      </c>
      <c r="M3667" s="14">
        <v>4500.0</v>
      </c>
      <c r="N3667" s="14">
        <f t="shared" si="3"/>
        <v>3825</v>
      </c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  <c r="Z3667" s="9"/>
      <c r="AA3667" s="9"/>
      <c r="AB3667" s="9"/>
      <c r="AC3667" s="9"/>
    </row>
    <row r="3668" ht="15.75" customHeight="1">
      <c r="A3668" s="10">
        <v>3667.0</v>
      </c>
      <c r="B3668" s="10" t="s">
        <v>15</v>
      </c>
      <c r="C3668" s="10" t="str">
        <f>VLOOKUP($E3668,'Определяем вид'!$A$2:$B$16,2,0)</f>
        <v>Товар</v>
      </c>
      <c r="D3668" s="10" t="s">
        <v>16</v>
      </c>
      <c r="E3668" s="10" t="s">
        <v>23</v>
      </c>
      <c r="F3668" s="11">
        <v>45786.0</v>
      </c>
      <c r="G3668" s="12">
        <f t="shared" si="1"/>
        <v>5</v>
      </c>
      <c r="H3668" s="10"/>
      <c r="I3668" s="10" t="str">
        <f>IFNA(VLOOKUP($H3668,'Промокоды'!$A$2:$B$115,2,0),"")</f>
        <v/>
      </c>
      <c r="J3668" s="10" t="str">
        <f>IFNA(VLOOKUP($I3668,'Промокоды'!$E$2:$F$8,2,0),"")</f>
        <v/>
      </c>
      <c r="K3668" s="10" t="str">
        <f>IFNA(VLOOKUP($H3668,'Промокоды'!$A$2:$C$115,3,0),"")</f>
        <v/>
      </c>
      <c r="L3668" s="13">
        <f t="shared" si="2"/>
        <v>0</v>
      </c>
      <c r="M3668" s="14">
        <v>1000.0</v>
      </c>
      <c r="N3668" s="14">
        <f t="shared" si="3"/>
        <v>1000</v>
      </c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  <c r="Z3668" s="9"/>
      <c r="AA3668" s="9"/>
      <c r="AB3668" s="9"/>
      <c r="AC3668" s="9"/>
    </row>
    <row r="3669" ht="15.75" customHeight="1">
      <c r="A3669" s="10">
        <v>3668.0</v>
      </c>
      <c r="B3669" s="10" t="s">
        <v>15</v>
      </c>
      <c r="C3669" s="10" t="str">
        <f>VLOOKUP($E3669,'Определяем вид'!$A$2:$B$16,2,0)</f>
        <v>Услуга</v>
      </c>
      <c r="D3669" s="10" t="s">
        <v>16</v>
      </c>
      <c r="E3669" s="10" t="s">
        <v>17</v>
      </c>
      <c r="F3669" s="11">
        <v>45786.0</v>
      </c>
      <c r="G3669" s="12">
        <f t="shared" si="1"/>
        <v>5</v>
      </c>
      <c r="H3669" s="10"/>
      <c r="I3669" s="10" t="str">
        <f>IFNA(VLOOKUP($H3669,'Промокоды'!$A$2:$B$115,2,0),"")</f>
        <v/>
      </c>
      <c r="J3669" s="10" t="str">
        <f>IFNA(VLOOKUP($I3669,'Промокоды'!$E$2:$F$8,2,0),"")</f>
        <v/>
      </c>
      <c r="K3669" s="10" t="str">
        <f>IFNA(VLOOKUP($H3669,'Промокоды'!$A$2:$C$115,3,0),"")</f>
        <v/>
      </c>
      <c r="L3669" s="13">
        <f t="shared" si="2"/>
        <v>0</v>
      </c>
      <c r="M3669" s="14">
        <v>4500.0</v>
      </c>
      <c r="N3669" s="14">
        <f t="shared" si="3"/>
        <v>4500</v>
      </c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  <c r="Z3669" s="9"/>
      <c r="AA3669" s="9"/>
      <c r="AB3669" s="9"/>
      <c r="AC3669" s="9"/>
    </row>
    <row r="3670" ht="15.75" customHeight="1">
      <c r="A3670" s="10">
        <v>3669.0</v>
      </c>
      <c r="B3670" s="10" t="s">
        <v>15</v>
      </c>
      <c r="C3670" s="10" t="str">
        <f>VLOOKUP($E3670,'Определяем вид'!$A$2:$B$16,2,0)</f>
        <v>Услуга</v>
      </c>
      <c r="D3670" s="10" t="s">
        <v>19</v>
      </c>
      <c r="E3670" s="10" t="s">
        <v>18</v>
      </c>
      <c r="F3670" s="11">
        <v>45786.0</v>
      </c>
      <c r="G3670" s="12">
        <f t="shared" si="1"/>
        <v>5</v>
      </c>
      <c r="H3670" s="10"/>
      <c r="I3670" s="10" t="str">
        <f>IFNA(VLOOKUP($H3670,'Промокоды'!$A$2:$B$115,2,0),"")</f>
        <v/>
      </c>
      <c r="J3670" s="10" t="str">
        <f>IFNA(VLOOKUP($I3670,'Промокоды'!$E$2:$F$8,2,0),"")</f>
        <v/>
      </c>
      <c r="K3670" s="10" t="str">
        <f>IFNA(VLOOKUP($H3670,'Промокоды'!$A$2:$C$115,3,0),"")</f>
        <v/>
      </c>
      <c r="L3670" s="13">
        <f t="shared" si="2"/>
        <v>0</v>
      </c>
      <c r="M3670" s="14">
        <v>3500.0</v>
      </c>
      <c r="N3670" s="14">
        <f t="shared" si="3"/>
        <v>3500</v>
      </c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  <c r="Z3670" s="9"/>
      <c r="AA3670" s="9"/>
      <c r="AB3670" s="9"/>
      <c r="AC3670" s="9"/>
    </row>
    <row r="3671" ht="15.75" customHeight="1">
      <c r="A3671" s="10">
        <v>3670.0</v>
      </c>
      <c r="B3671" s="10" t="s">
        <v>25</v>
      </c>
      <c r="C3671" s="10" t="str">
        <f>VLOOKUP($E3671,'Определяем вид'!$A$2:$B$16,2,0)</f>
        <v>Товар</v>
      </c>
      <c r="D3671" s="10" t="s">
        <v>16</v>
      </c>
      <c r="E3671" s="10" t="s">
        <v>35</v>
      </c>
      <c r="F3671" s="11">
        <v>45786.0</v>
      </c>
      <c r="G3671" s="12">
        <f t="shared" si="1"/>
        <v>5</v>
      </c>
      <c r="H3671" s="10"/>
      <c r="I3671" s="10" t="str">
        <f>IFNA(VLOOKUP($H3671,'Промокоды'!$A$2:$B$115,2,0),"")</f>
        <v/>
      </c>
      <c r="J3671" s="10" t="str">
        <f>IFNA(VLOOKUP($I3671,'Промокоды'!$E$2:$F$8,2,0),"")</f>
        <v/>
      </c>
      <c r="K3671" s="10" t="str">
        <f>IFNA(VLOOKUP($H3671,'Промокоды'!$A$2:$C$115,3,0),"")</f>
        <v/>
      </c>
      <c r="L3671" s="13">
        <f t="shared" si="2"/>
        <v>0</v>
      </c>
      <c r="M3671" s="14">
        <v>500.0</v>
      </c>
      <c r="N3671" s="14">
        <f t="shared" si="3"/>
        <v>500</v>
      </c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  <c r="Z3671" s="9"/>
      <c r="AA3671" s="9"/>
      <c r="AB3671" s="9"/>
      <c r="AC3671" s="9"/>
    </row>
    <row r="3672" ht="15.75" customHeight="1">
      <c r="A3672" s="10">
        <v>3671.0</v>
      </c>
      <c r="B3672" s="10" t="s">
        <v>15</v>
      </c>
      <c r="C3672" s="10" t="str">
        <f>VLOOKUP($E3672,'Определяем вид'!$A$2:$B$16,2,0)</f>
        <v>Услуга</v>
      </c>
      <c r="D3672" s="10" t="s">
        <v>19</v>
      </c>
      <c r="E3672" s="10" t="s">
        <v>18</v>
      </c>
      <c r="F3672" s="11">
        <v>45786.0</v>
      </c>
      <c r="G3672" s="12">
        <f t="shared" si="1"/>
        <v>5</v>
      </c>
      <c r="H3672" s="10"/>
      <c r="I3672" s="10" t="str">
        <f>IFNA(VLOOKUP($H3672,'Промокоды'!$A$2:$B$115,2,0),"")</f>
        <v/>
      </c>
      <c r="J3672" s="10" t="str">
        <f>IFNA(VLOOKUP($I3672,'Промокоды'!$E$2:$F$8,2,0),"")</f>
        <v/>
      </c>
      <c r="K3672" s="10" t="str">
        <f>IFNA(VLOOKUP($H3672,'Промокоды'!$A$2:$C$115,3,0),"")</f>
        <v/>
      </c>
      <c r="L3672" s="13">
        <f t="shared" si="2"/>
        <v>0</v>
      </c>
      <c r="M3672" s="14">
        <v>3500.0</v>
      </c>
      <c r="N3672" s="14">
        <f t="shared" si="3"/>
        <v>3500</v>
      </c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  <c r="Z3672" s="9"/>
      <c r="AA3672" s="9"/>
      <c r="AB3672" s="9"/>
      <c r="AC3672" s="9"/>
    </row>
    <row r="3673" ht="15.75" customHeight="1">
      <c r="A3673" s="10">
        <v>3672.0</v>
      </c>
      <c r="B3673" s="10" t="s">
        <v>15</v>
      </c>
      <c r="C3673" s="10" t="str">
        <f>VLOOKUP($E3673,'Определяем вид'!$A$2:$B$16,2,0)</f>
        <v>Услуга</v>
      </c>
      <c r="D3673" s="10" t="s">
        <v>16</v>
      </c>
      <c r="E3673" s="10" t="s">
        <v>17</v>
      </c>
      <c r="F3673" s="11">
        <v>45786.0</v>
      </c>
      <c r="G3673" s="12">
        <f t="shared" si="1"/>
        <v>5</v>
      </c>
      <c r="H3673" s="10"/>
      <c r="I3673" s="10" t="str">
        <f>IFNA(VLOOKUP($H3673,'Промокоды'!$A$2:$B$115,2,0),"")</f>
        <v/>
      </c>
      <c r="J3673" s="10" t="str">
        <f>IFNA(VLOOKUP($I3673,'Промокоды'!$E$2:$F$8,2,0),"")</f>
        <v/>
      </c>
      <c r="K3673" s="10" t="str">
        <f>IFNA(VLOOKUP($H3673,'Промокоды'!$A$2:$C$115,3,0),"")</f>
        <v/>
      </c>
      <c r="L3673" s="13">
        <f t="shared" si="2"/>
        <v>0</v>
      </c>
      <c r="M3673" s="14">
        <v>4500.0</v>
      </c>
      <c r="N3673" s="14">
        <f t="shared" si="3"/>
        <v>4500</v>
      </c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  <c r="Z3673" s="9"/>
      <c r="AA3673" s="9"/>
      <c r="AB3673" s="9"/>
      <c r="AC3673" s="9"/>
    </row>
    <row r="3674" ht="15.75" customHeight="1">
      <c r="A3674" s="10">
        <v>3673.0</v>
      </c>
      <c r="B3674" s="10" t="s">
        <v>15</v>
      </c>
      <c r="C3674" s="10" t="str">
        <f>VLOOKUP($E3674,'Определяем вид'!$A$2:$B$16,2,0)</f>
        <v>Товар</v>
      </c>
      <c r="D3674" s="10" t="s">
        <v>16</v>
      </c>
      <c r="E3674" s="10" t="s">
        <v>20</v>
      </c>
      <c r="F3674" s="11">
        <v>45786.0</v>
      </c>
      <c r="G3674" s="12">
        <f t="shared" si="1"/>
        <v>5</v>
      </c>
      <c r="H3674" s="10" t="s">
        <v>65</v>
      </c>
      <c r="I3674" s="10">
        <f>IFNA(VLOOKUP($H3674,'Промокоды'!$A$2:$B$115,2,0),"")</f>
        <v>7</v>
      </c>
      <c r="J3674" s="10" t="str">
        <f>IFNA(VLOOKUP($I3674,'Промокоды'!$E$2:$F$8,2,0),"")</f>
        <v>Сторис в VK</v>
      </c>
      <c r="K3674" s="10">
        <f>IFNA(VLOOKUP($H3674,'Промокоды'!$A$2:$C$115,3,0),"")</f>
        <v>0.15</v>
      </c>
      <c r="L3674" s="13">
        <f t="shared" si="2"/>
        <v>75</v>
      </c>
      <c r="M3674" s="14">
        <v>500.0</v>
      </c>
      <c r="N3674" s="14">
        <f t="shared" si="3"/>
        <v>425</v>
      </c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  <c r="Z3674" s="9"/>
      <c r="AA3674" s="9"/>
      <c r="AB3674" s="9"/>
      <c r="AC3674" s="9"/>
    </row>
    <row r="3675" ht="15.75" customHeight="1">
      <c r="A3675" s="10">
        <v>3674.0</v>
      </c>
      <c r="B3675" s="10" t="s">
        <v>15</v>
      </c>
      <c r="C3675" s="10" t="str">
        <f>VLOOKUP($E3675,'Определяем вид'!$A$2:$B$16,2,0)</f>
        <v>Услуга</v>
      </c>
      <c r="D3675" s="10" t="s">
        <v>16</v>
      </c>
      <c r="E3675" s="10" t="s">
        <v>21</v>
      </c>
      <c r="F3675" s="11">
        <v>45786.0</v>
      </c>
      <c r="G3675" s="12">
        <f t="shared" si="1"/>
        <v>5</v>
      </c>
      <c r="H3675" s="10"/>
      <c r="I3675" s="10" t="str">
        <f>IFNA(VLOOKUP($H3675,'Промокоды'!$A$2:$B$115,2,0),"")</f>
        <v/>
      </c>
      <c r="J3675" s="10" t="str">
        <f>IFNA(VLOOKUP($I3675,'Промокоды'!$E$2:$F$8,2,0),"")</f>
        <v/>
      </c>
      <c r="K3675" s="10" t="str">
        <f>IFNA(VLOOKUP($H3675,'Промокоды'!$A$2:$C$115,3,0),"")</f>
        <v/>
      </c>
      <c r="L3675" s="13">
        <f t="shared" si="2"/>
        <v>0</v>
      </c>
      <c r="M3675" s="14">
        <v>5500.0</v>
      </c>
      <c r="N3675" s="14">
        <f t="shared" si="3"/>
        <v>5500</v>
      </c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  <c r="Z3675" s="9"/>
      <c r="AA3675" s="9"/>
      <c r="AB3675" s="9"/>
      <c r="AC3675" s="9"/>
    </row>
    <row r="3676" ht="15.75" customHeight="1">
      <c r="A3676" s="10">
        <v>3675.0</v>
      </c>
      <c r="B3676" s="10" t="s">
        <v>15</v>
      </c>
      <c r="C3676" s="10" t="str">
        <f>VLOOKUP($E3676,'Определяем вид'!$A$2:$B$16,2,0)</f>
        <v>Товар</v>
      </c>
      <c r="D3676" s="10" t="s">
        <v>16</v>
      </c>
      <c r="E3676" s="10" t="s">
        <v>28</v>
      </c>
      <c r="F3676" s="11">
        <v>45786.0</v>
      </c>
      <c r="G3676" s="12">
        <f t="shared" si="1"/>
        <v>5</v>
      </c>
      <c r="H3676" s="10"/>
      <c r="I3676" s="10" t="str">
        <f>IFNA(VLOOKUP($H3676,'Промокоды'!$A$2:$B$115,2,0),"")</f>
        <v/>
      </c>
      <c r="J3676" s="10" t="str">
        <f>IFNA(VLOOKUP($I3676,'Промокоды'!$E$2:$F$8,2,0),"")</f>
        <v/>
      </c>
      <c r="K3676" s="10" t="str">
        <f>IFNA(VLOOKUP($H3676,'Промокоды'!$A$2:$C$115,3,0),"")</f>
        <v/>
      </c>
      <c r="L3676" s="13">
        <f t="shared" si="2"/>
        <v>0</v>
      </c>
      <c r="M3676" s="14">
        <v>300.0</v>
      </c>
      <c r="N3676" s="14">
        <f t="shared" si="3"/>
        <v>300</v>
      </c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  <c r="Z3676" s="9"/>
      <c r="AA3676" s="9"/>
      <c r="AB3676" s="9"/>
      <c r="AC3676" s="9"/>
    </row>
    <row r="3677" ht="15.75" customHeight="1">
      <c r="A3677" s="10">
        <v>3676.0</v>
      </c>
      <c r="B3677" s="10" t="s">
        <v>15</v>
      </c>
      <c r="C3677" s="10" t="str">
        <f>VLOOKUP($E3677,'Определяем вид'!$A$2:$B$16,2,0)</f>
        <v>Услуга</v>
      </c>
      <c r="D3677" s="10" t="s">
        <v>19</v>
      </c>
      <c r="E3677" s="10" t="s">
        <v>18</v>
      </c>
      <c r="F3677" s="11">
        <v>45786.0</v>
      </c>
      <c r="G3677" s="12">
        <f t="shared" si="1"/>
        <v>5</v>
      </c>
      <c r="H3677" s="10" t="s">
        <v>66</v>
      </c>
      <c r="I3677" s="10">
        <f>IFNA(VLOOKUP($H3677,'Промокоды'!$A$2:$B$115,2,0),"")</f>
        <v>6</v>
      </c>
      <c r="J3677" s="10" t="str">
        <f>IFNA(VLOOKUP($I3677,'Промокоды'!$E$2:$F$8,2,0),"")</f>
        <v>Реклама в VK</v>
      </c>
      <c r="K3677" s="10">
        <f>IFNA(VLOOKUP($H3677,'Промокоды'!$A$2:$C$115,3,0),"")</f>
        <v>0.2</v>
      </c>
      <c r="L3677" s="13">
        <f t="shared" si="2"/>
        <v>700</v>
      </c>
      <c r="M3677" s="14">
        <v>3500.0</v>
      </c>
      <c r="N3677" s="14">
        <f t="shared" si="3"/>
        <v>2800</v>
      </c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  <c r="Z3677" s="9"/>
      <c r="AA3677" s="9"/>
      <c r="AB3677" s="9"/>
      <c r="AC3677" s="9"/>
    </row>
    <row r="3678" ht="15.75" customHeight="1">
      <c r="A3678" s="10">
        <v>3677.0</v>
      </c>
      <c r="B3678" s="10" t="s">
        <v>15</v>
      </c>
      <c r="C3678" s="10" t="str">
        <f>VLOOKUP($E3678,'Определяем вид'!$A$2:$B$16,2,0)</f>
        <v>Услуга</v>
      </c>
      <c r="D3678" s="10" t="s">
        <v>19</v>
      </c>
      <c r="E3678" s="10" t="s">
        <v>18</v>
      </c>
      <c r="F3678" s="11">
        <v>45786.0</v>
      </c>
      <c r="G3678" s="12">
        <f t="shared" si="1"/>
        <v>5</v>
      </c>
      <c r="H3678" s="10"/>
      <c r="I3678" s="10" t="str">
        <f>IFNA(VLOOKUP($H3678,'Промокоды'!$A$2:$B$115,2,0),"")</f>
        <v/>
      </c>
      <c r="J3678" s="10" t="str">
        <f>IFNA(VLOOKUP($I3678,'Промокоды'!$E$2:$F$8,2,0),"")</f>
        <v/>
      </c>
      <c r="K3678" s="10" t="str">
        <f>IFNA(VLOOKUP($H3678,'Промокоды'!$A$2:$C$115,3,0),"")</f>
        <v/>
      </c>
      <c r="L3678" s="13">
        <f t="shared" si="2"/>
        <v>0</v>
      </c>
      <c r="M3678" s="14">
        <v>3500.0</v>
      </c>
      <c r="N3678" s="14">
        <f t="shared" si="3"/>
        <v>3500</v>
      </c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  <c r="Z3678" s="9"/>
      <c r="AA3678" s="9"/>
      <c r="AB3678" s="9"/>
      <c r="AC3678" s="9"/>
    </row>
    <row r="3679" ht="15.75" customHeight="1">
      <c r="A3679" s="10">
        <v>3678.0</v>
      </c>
      <c r="B3679" s="10" t="s">
        <v>15</v>
      </c>
      <c r="C3679" s="10" t="str">
        <f>VLOOKUP($E3679,'Определяем вид'!$A$2:$B$16,2,0)</f>
        <v>Услуга</v>
      </c>
      <c r="D3679" s="10" t="s">
        <v>16</v>
      </c>
      <c r="E3679" s="10" t="s">
        <v>18</v>
      </c>
      <c r="F3679" s="11">
        <v>45786.0</v>
      </c>
      <c r="G3679" s="12">
        <f t="shared" si="1"/>
        <v>5</v>
      </c>
      <c r="H3679" s="10" t="s">
        <v>67</v>
      </c>
      <c r="I3679" s="10">
        <f>IFNA(VLOOKUP($H3679,'Промокоды'!$A$2:$B$115,2,0),"")</f>
        <v>6</v>
      </c>
      <c r="J3679" s="10" t="str">
        <f>IFNA(VLOOKUP($I3679,'Промокоды'!$E$2:$F$8,2,0),"")</f>
        <v>Реклама в VK</v>
      </c>
      <c r="K3679" s="10">
        <f>IFNA(VLOOKUP($H3679,'Промокоды'!$A$2:$C$115,3,0),"")</f>
        <v>0.2</v>
      </c>
      <c r="L3679" s="13">
        <f t="shared" si="2"/>
        <v>700</v>
      </c>
      <c r="M3679" s="14">
        <v>3500.0</v>
      </c>
      <c r="N3679" s="14">
        <f t="shared" si="3"/>
        <v>2800</v>
      </c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  <c r="Z3679" s="9"/>
      <c r="AA3679" s="9"/>
      <c r="AB3679" s="9"/>
      <c r="AC3679" s="9"/>
    </row>
    <row r="3680" ht="15.75" customHeight="1">
      <c r="A3680" s="10">
        <v>3679.0</v>
      </c>
      <c r="B3680" s="10" t="s">
        <v>15</v>
      </c>
      <c r="C3680" s="10" t="str">
        <f>VLOOKUP($E3680,'Определяем вид'!$A$2:$B$16,2,0)</f>
        <v>Услуга</v>
      </c>
      <c r="D3680" s="10" t="s">
        <v>16</v>
      </c>
      <c r="E3680" s="10" t="s">
        <v>21</v>
      </c>
      <c r="F3680" s="11">
        <v>45786.0</v>
      </c>
      <c r="G3680" s="12">
        <f t="shared" si="1"/>
        <v>5</v>
      </c>
      <c r="H3680" s="10" t="s">
        <v>68</v>
      </c>
      <c r="I3680" s="10">
        <f>IFNA(VLOOKUP($H3680,'Промокоды'!$A$2:$B$115,2,0),"")</f>
        <v>1</v>
      </c>
      <c r="J3680" s="10" t="str">
        <f>IFNA(VLOOKUP($I3680,'Промокоды'!$E$2:$F$8,2,0),"")</f>
        <v>Обещаем скидки</v>
      </c>
      <c r="K3680" s="10">
        <f>IFNA(VLOOKUP($H3680,'Промокоды'!$A$2:$C$115,3,0),"")</f>
        <v>0.1</v>
      </c>
      <c r="L3680" s="13">
        <f t="shared" si="2"/>
        <v>550</v>
      </c>
      <c r="M3680" s="14">
        <v>5500.0</v>
      </c>
      <c r="N3680" s="14">
        <f t="shared" si="3"/>
        <v>4950</v>
      </c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  <c r="Z3680" s="9"/>
      <c r="AA3680" s="9"/>
      <c r="AB3680" s="9"/>
      <c r="AC3680" s="9"/>
    </row>
    <row r="3681" ht="15.75" customHeight="1">
      <c r="A3681" s="10">
        <v>3680.0</v>
      </c>
      <c r="B3681" s="10" t="s">
        <v>15</v>
      </c>
      <c r="C3681" s="10" t="str">
        <f>VLOOKUP($E3681,'Определяем вид'!$A$2:$B$16,2,0)</f>
        <v>Услуга</v>
      </c>
      <c r="D3681" s="10" t="s">
        <v>16</v>
      </c>
      <c r="E3681" s="10" t="s">
        <v>18</v>
      </c>
      <c r="F3681" s="11">
        <v>45786.0</v>
      </c>
      <c r="G3681" s="12">
        <f t="shared" si="1"/>
        <v>5</v>
      </c>
      <c r="H3681" s="10"/>
      <c r="I3681" s="10" t="str">
        <f>IFNA(VLOOKUP($H3681,'Промокоды'!$A$2:$B$115,2,0),"")</f>
        <v/>
      </c>
      <c r="J3681" s="10" t="str">
        <f>IFNA(VLOOKUP($I3681,'Промокоды'!$E$2:$F$8,2,0),"")</f>
        <v/>
      </c>
      <c r="K3681" s="10" t="str">
        <f>IFNA(VLOOKUP($H3681,'Промокоды'!$A$2:$C$115,3,0),"")</f>
        <v/>
      </c>
      <c r="L3681" s="13">
        <f t="shared" si="2"/>
        <v>0</v>
      </c>
      <c r="M3681" s="14">
        <v>3500.0</v>
      </c>
      <c r="N3681" s="14">
        <f t="shared" si="3"/>
        <v>3500</v>
      </c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  <c r="Z3681" s="9"/>
      <c r="AA3681" s="9"/>
      <c r="AB3681" s="9"/>
      <c r="AC3681" s="9"/>
    </row>
    <row r="3682" ht="15.75" customHeight="1">
      <c r="A3682" s="10">
        <v>3681.0</v>
      </c>
      <c r="B3682" s="10" t="s">
        <v>15</v>
      </c>
      <c r="C3682" s="10" t="str">
        <f>VLOOKUP($E3682,'Определяем вид'!$A$2:$B$16,2,0)</f>
        <v>Услуга</v>
      </c>
      <c r="D3682" s="10" t="s">
        <v>16</v>
      </c>
      <c r="E3682" s="10" t="s">
        <v>17</v>
      </c>
      <c r="F3682" s="11">
        <v>45786.0</v>
      </c>
      <c r="G3682" s="12">
        <f t="shared" si="1"/>
        <v>5</v>
      </c>
      <c r="H3682" s="10" t="s">
        <v>69</v>
      </c>
      <c r="I3682" s="10">
        <f>IFNA(VLOOKUP($H3682,'Промокоды'!$A$2:$B$115,2,0),"")</f>
        <v>6</v>
      </c>
      <c r="J3682" s="10" t="str">
        <f>IFNA(VLOOKUP($I3682,'Промокоды'!$E$2:$F$8,2,0),"")</f>
        <v>Реклама в VK</v>
      </c>
      <c r="K3682" s="10">
        <f>IFNA(VLOOKUP($H3682,'Промокоды'!$A$2:$C$115,3,0),"")</f>
        <v>0.2</v>
      </c>
      <c r="L3682" s="13">
        <f t="shared" si="2"/>
        <v>900</v>
      </c>
      <c r="M3682" s="14">
        <v>4500.0</v>
      </c>
      <c r="N3682" s="14">
        <f t="shared" si="3"/>
        <v>3600</v>
      </c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  <c r="Z3682" s="9"/>
      <c r="AA3682" s="9"/>
      <c r="AB3682" s="9"/>
      <c r="AC3682" s="9"/>
    </row>
    <row r="3683" ht="15.75" customHeight="1">
      <c r="A3683" s="10">
        <v>3682.0</v>
      </c>
      <c r="B3683" s="10" t="s">
        <v>25</v>
      </c>
      <c r="C3683" s="10" t="str">
        <f>VLOOKUP($E3683,'Определяем вид'!$A$2:$B$16,2,0)</f>
        <v>Товар</v>
      </c>
      <c r="D3683" s="10" t="s">
        <v>16</v>
      </c>
      <c r="E3683" s="10" t="s">
        <v>30</v>
      </c>
      <c r="F3683" s="11">
        <v>45786.0</v>
      </c>
      <c r="G3683" s="12">
        <f t="shared" si="1"/>
        <v>5</v>
      </c>
      <c r="H3683" s="10"/>
      <c r="I3683" s="10" t="str">
        <f>IFNA(VLOOKUP($H3683,'Промокоды'!$A$2:$B$115,2,0),"")</f>
        <v/>
      </c>
      <c r="J3683" s="10" t="str">
        <f>IFNA(VLOOKUP($I3683,'Промокоды'!$E$2:$F$8,2,0),"")</f>
        <v/>
      </c>
      <c r="K3683" s="10" t="str">
        <f>IFNA(VLOOKUP($H3683,'Промокоды'!$A$2:$C$115,3,0),"")</f>
        <v/>
      </c>
      <c r="L3683" s="13">
        <f t="shared" si="2"/>
        <v>0</v>
      </c>
      <c r="M3683" s="14">
        <v>300.0</v>
      </c>
      <c r="N3683" s="14">
        <f t="shared" si="3"/>
        <v>300</v>
      </c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  <c r="Z3683" s="9"/>
      <c r="AA3683" s="9"/>
      <c r="AB3683" s="9"/>
      <c r="AC3683" s="9"/>
    </row>
    <row r="3684" ht="15.75" customHeight="1">
      <c r="A3684" s="10">
        <v>3683.0</v>
      </c>
      <c r="B3684" s="10" t="s">
        <v>15</v>
      </c>
      <c r="C3684" s="10" t="str">
        <f>VLOOKUP($E3684,'Определяем вид'!$A$2:$B$16,2,0)</f>
        <v>Услуга</v>
      </c>
      <c r="D3684" s="10" t="s">
        <v>16</v>
      </c>
      <c r="E3684" s="10" t="s">
        <v>18</v>
      </c>
      <c r="F3684" s="11">
        <v>45786.0</v>
      </c>
      <c r="G3684" s="12">
        <f t="shared" si="1"/>
        <v>5</v>
      </c>
      <c r="H3684" s="10"/>
      <c r="I3684" s="10" t="str">
        <f>IFNA(VLOOKUP($H3684,'Промокоды'!$A$2:$B$115,2,0),"")</f>
        <v/>
      </c>
      <c r="J3684" s="10" t="str">
        <f>IFNA(VLOOKUP($I3684,'Промокоды'!$E$2:$F$8,2,0),"")</f>
        <v/>
      </c>
      <c r="K3684" s="10" t="str">
        <f>IFNA(VLOOKUP($H3684,'Промокоды'!$A$2:$C$115,3,0),"")</f>
        <v/>
      </c>
      <c r="L3684" s="13">
        <f t="shared" si="2"/>
        <v>0</v>
      </c>
      <c r="M3684" s="14">
        <v>3500.0</v>
      </c>
      <c r="N3684" s="14">
        <f t="shared" si="3"/>
        <v>3500</v>
      </c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  <c r="Z3684" s="9"/>
      <c r="AA3684" s="9"/>
      <c r="AB3684" s="9"/>
      <c r="AC3684" s="9"/>
    </row>
    <row r="3685" ht="15.75" customHeight="1">
      <c r="A3685" s="10">
        <v>3684.0</v>
      </c>
      <c r="B3685" s="10" t="s">
        <v>15</v>
      </c>
      <c r="C3685" s="10" t="str">
        <f>VLOOKUP($E3685,'Определяем вид'!$A$2:$B$16,2,0)</f>
        <v>Товар</v>
      </c>
      <c r="D3685" s="10" t="s">
        <v>16</v>
      </c>
      <c r="E3685" s="10" t="s">
        <v>28</v>
      </c>
      <c r="F3685" s="11">
        <v>45787.0</v>
      </c>
      <c r="G3685" s="12">
        <f t="shared" si="1"/>
        <v>5</v>
      </c>
      <c r="H3685" s="10"/>
      <c r="I3685" s="10" t="str">
        <f>IFNA(VLOOKUP($H3685,'Промокоды'!$A$2:$B$115,2,0),"")</f>
        <v/>
      </c>
      <c r="J3685" s="10" t="str">
        <f>IFNA(VLOOKUP($I3685,'Промокоды'!$E$2:$F$8,2,0),"")</f>
        <v/>
      </c>
      <c r="K3685" s="10" t="str">
        <f>IFNA(VLOOKUP($H3685,'Промокоды'!$A$2:$C$115,3,0),"")</f>
        <v/>
      </c>
      <c r="L3685" s="13">
        <f t="shared" si="2"/>
        <v>0</v>
      </c>
      <c r="M3685" s="14">
        <v>300.0</v>
      </c>
      <c r="N3685" s="14">
        <f t="shared" si="3"/>
        <v>300</v>
      </c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  <c r="Z3685" s="9"/>
      <c r="AA3685" s="9"/>
      <c r="AB3685" s="9"/>
      <c r="AC3685" s="9"/>
    </row>
    <row r="3686" ht="15.75" customHeight="1">
      <c r="A3686" s="10">
        <v>3685.0</v>
      </c>
      <c r="B3686" s="10" t="s">
        <v>15</v>
      </c>
      <c r="C3686" s="10" t="str">
        <f>VLOOKUP($E3686,'Определяем вид'!$A$2:$B$16,2,0)</f>
        <v>Услуга</v>
      </c>
      <c r="D3686" s="10" t="s">
        <v>16</v>
      </c>
      <c r="E3686" s="10" t="s">
        <v>18</v>
      </c>
      <c r="F3686" s="11">
        <v>45787.0</v>
      </c>
      <c r="G3686" s="12">
        <f t="shared" si="1"/>
        <v>5</v>
      </c>
      <c r="H3686" s="10"/>
      <c r="I3686" s="10" t="str">
        <f>IFNA(VLOOKUP($H3686,'Промокоды'!$A$2:$B$115,2,0),"")</f>
        <v/>
      </c>
      <c r="J3686" s="10" t="str">
        <f>IFNA(VLOOKUP($I3686,'Промокоды'!$E$2:$F$8,2,0),"")</f>
        <v/>
      </c>
      <c r="K3686" s="10" t="str">
        <f>IFNA(VLOOKUP($H3686,'Промокоды'!$A$2:$C$115,3,0),"")</f>
        <v/>
      </c>
      <c r="L3686" s="13">
        <f t="shared" si="2"/>
        <v>0</v>
      </c>
      <c r="M3686" s="14">
        <v>3500.0</v>
      </c>
      <c r="N3686" s="14">
        <f t="shared" si="3"/>
        <v>3500</v>
      </c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  <c r="Z3686" s="9"/>
      <c r="AA3686" s="9"/>
      <c r="AB3686" s="9"/>
      <c r="AC3686" s="9"/>
    </row>
    <row r="3687" ht="15.75" customHeight="1">
      <c r="A3687" s="10">
        <v>3686.0</v>
      </c>
      <c r="B3687" s="10" t="s">
        <v>15</v>
      </c>
      <c r="C3687" s="10" t="str">
        <f>VLOOKUP($E3687,'Определяем вид'!$A$2:$B$16,2,0)</f>
        <v>Услуга</v>
      </c>
      <c r="D3687" s="10" t="s">
        <v>19</v>
      </c>
      <c r="E3687" s="10" t="s">
        <v>17</v>
      </c>
      <c r="F3687" s="11">
        <v>45787.0</v>
      </c>
      <c r="G3687" s="12">
        <f t="shared" si="1"/>
        <v>5</v>
      </c>
      <c r="H3687" s="10" t="s">
        <v>70</v>
      </c>
      <c r="I3687" s="10">
        <f>IFNA(VLOOKUP($H3687,'Промокоды'!$A$2:$B$115,2,0),"")</f>
        <v>7</v>
      </c>
      <c r="J3687" s="10" t="str">
        <f>IFNA(VLOOKUP($I3687,'Промокоды'!$E$2:$F$8,2,0),"")</f>
        <v>Сторис в VK</v>
      </c>
      <c r="K3687" s="10">
        <f>IFNA(VLOOKUP($H3687,'Промокоды'!$A$2:$C$115,3,0),"")</f>
        <v>0.15</v>
      </c>
      <c r="L3687" s="13">
        <f t="shared" si="2"/>
        <v>675</v>
      </c>
      <c r="M3687" s="14">
        <v>4500.0</v>
      </c>
      <c r="N3687" s="14">
        <f t="shared" si="3"/>
        <v>3825</v>
      </c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  <c r="Z3687" s="9"/>
      <c r="AA3687" s="9"/>
      <c r="AB3687" s="9"/>
      <c r="AC3687" s="9"/>
    </row>
    <row r="3688" ht="15.75" customHeight="1">
      <c r="A3688" s="10">
        <v>3687.0</v>
      </c>
      <c r="B3688" s="10" t="s">
        <v>15</v>
      </c>
      <c r="C3688" s="10" t="str">
        <f>VLOOKUP($E3688,'Определяем вид'!$A$2:$B$16,2,0)</f>
        <v>Услуга</v>
      </c>
      <c r="D3688" s="10" t="s">
        <v>16</v>
      </c>
      <c r="E3688" s="10" t="s">
        <v>17</v>
      </c>
      <c r="F3688" s="11">
        <v>45787.0</v>
      </c>
      <c r="G3688" s="12">
        <f t="shared" si="1"/>
        <v>5</v>
      </c>
      <c r="H3688" s="10"/>
      <c r="I3688" s="10" t="str">
        <f>IFNA(VLOOKUP($H3688,'Промокоды'!$A$2:$B$115,2,0),"")</f>
        <v/>
      </c>
      <c r="J3688" s="10" t="str">
        <f>IFNA(VLOOKUP($I3688,'Промокоды'!$E$2:$F$8,2,0),"")</f>
        <v/>
      </c>
      <c r="K3688" s="10" t="str">
        <f>IFNA(VLOOKUP($H3688,'Промокоды'!$A$2:$C$115,3,0),"")</f>
        <v/>
      </c>
      <c r="L3688" s="13">
        <f t="shared" si="2"/>
        <v>0</v>
      </c>
      <c r="M3688" s="14">
        <v>4500.0</v>
      </c>
      <c r="N3688" s="14">
        <f t="shared" si="3"/>
        <v>4500</v>
      </c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  <c r="Z3688" s="9"/>
      <c r="AA3688" s="9"/>
      <c r="AB3688" s="9"/>
      <c r="AC3688" s="9"/>
    </row>
    <row r="3689" ht="15.75" customHeight="1">
      <c r="A3689" s="10">
        <v>3688.0</v>
      </c>
      <c r="B3689" s="10" t="s">
        <v>25</v>
      </c>
      <c r="C3689" s="10" t="str">
        <f>VLOOKUP($E3689,'Определяем вид'!$A$2:$B$16,2,0)</f>
        <v>Товар</v>
      </c>
      <c r="D3689" s="10" t="s">
        <v>16</v>
      </c>
      <c r="E3689" s="10" t="s">
        <v>33</v>
      </c>
      <c r="F3689" s="11">
        <v>45787.0</v>
      </c>
      <c r="G3689" s="12">
        <f t="shared" si="1"/>
        <v>5</v>
      </c>
      <c r="H3689" s="10"/>
      <c r="I3689" s="10" t="str">
        <f>IFNA(VLOOKUP($H3689,'Промокоды'!$A$2:$B$115,2,0),"")</f>
        <v/>
      </c>
      <c r="J3689" s="10" t="str">
        <f>IFNA(VLOOKUP($I3689,'Промокоды'!$E$2:$F$8,2,0),"")</f>
        <v/>
      </c>
      <c r="K3689" s="10" t="str">
        <f>IFNA(VLOOKUP($H3689,'Промокоды'!$A$2:$C$115,3,0),"")</f>
        <v/>
      </c>
      <c r="L3689" s="13">
        <f t="shared" si="2"/>
        <v>0</v>
      </c>
      <c r="M3689" s="14">
        <v>1000.0</v>
      </c>
      <c r="N3689" s="14">
        <f t="shared" si="3"/>
        <v>1000</v>
      </c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  <c r="Z3689" s="9"/>
      <c r="AA3689" s="9"/>
      <c r="AB3689" s="9"/>
      <c r="AC3689" s="9"/>
    </row>
    <row r="3690" ht="15.75" customHeight="1">
      <c r="A3690" s="10">
        <v>3689.0</v>
      </c>
      <c r="B3690" s="10" t="s">
        <v>15</v>
      </c>
      <c r="C3690" s="10" t="str">
        <f>VLOOKUP($E3690,'Определяем вид'!$A$2:$B$16,2,0)</f>
        <v>Товар</v>
      </c>
      <c r="D3690" s="10" t="s">
        <v>16</v>
      </c>
      <c r="E3690" s="10" t="s">
        <v>28</v>
      </c>
      <c r="F3690" s="11">
        <v>45787.0</v>
      </c>
      <c r="G3690" s="12">
        <f t="shared" si="1"/>
        <v>5</v>
      </c>
      <c r="H3690" s="10"/>
      <c r="I3690" s="10" t="str">
        <f>IFNA(VLOOKUP($H3690,'Промокоды'!$A$2:$B$115,2,0),"")</f>
        <v/>
      </c>
      <c r="J3690" s="10" t="str">
        <f>IFNA(VLOOKUP($I3690,'Промокоды'!$E$2:$F$8,2,0),"")</f>
        <v/>
      </c>
      <c r="K3690" s="10" t="str">
        <f>IFNA(VLOOKUP($H3690,'Промокоды'!$A$2:$C$115,3,0),"")</f>
        <v/>
      </c>
      <c r="L3690" s="13">
        <f t="shared" si="2"/>
        <v>0</v>
      </c>
      <c r="M3690" s="14">
        <v>300.0</v>
      </c>
      <c r="N3690" s="14">
        <f t="shared" si="3"/>
        <v>300</v>
      </c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  <c r="Z3690" s="9"/>
      <c r="AA3690" s="9"/>
      <c r="AB3690" s="9"/>
      <c r="AC3690" s="9"/>
    </row>
    <row r="3691" ht="15.75" customHeight="1">
      <c r="A3691" s="10">
        <v>3690.0</v>
      </c>
      <c r="B3691" s="10" t="s">
        <v>15</v>
      </c>
      <c r="C3691" s="10" t="str">
        <f>VLOOKUP($E3691,'Определяем вид'!$A$2:$B$16,2,0)</f>
        <v>Услуга</v>
      </c>
      <c r="D3691" s="10" t="s">
        <v>16</v>
      </c>
      <c r="E3691" s="10" t="s">
        <v>18</v>
      </c>
      <c r="F3691" s="11">
        <v>45787.0</v>
      </c>
      <c r="G3691" s="12">
        <f t="shared" si="1"/>
        <v>5</v>
      </c>
      <c r="H3691" s="10"/>
      <c r="I3691" s="10" t="str">
        <f>IFNA(VLOOKUP($H3691,'Промокоды'!$A$2:$B$115,2,0),"")</f>
        <v/>
      </c>
      <c r="J3691" s="10" t="str">
        <f>IFNA(VLOOKUP($I3691,'Промокоды'!$E$2:$F$8,2,0),"")</f>
        <v/>
      </c>
      <c r="K3691" s="10" t="str">
        <f>IFNA(VLOOKUP($H3691,'Промокоды'!$A$2:$C$115,3,0),"")</f>
        <v/>
      </c>
      <c r="L3691" s="13">
        <f t="shared" si="2"/>
        <v>0</v>
      </c>
      <c r="M3691" s="14">
        <v>3500.0</v>
      </c>
      <c r="N3691" s="14">
        <f t="shared" si="3"/>
        <v>3500</v>
      </c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  <c r="Z3691" s="9"/>
      <c r="AA3691" s="9"/>
      <c r="AB3691" s="9"/>
      <c r="AC3691" s="9"/>
    </row>
    <row r="3692" ht="15.75" customHeight="1">
      <c r="A3692" s="10">
        <v>3691.0</v>
      </c>
      <c r="B3692" s="10" t="s">
        <v>15</v>
      </c>
      <c r="C3692" s="10" t="str">
        <f>VLOOKUP($E3692,'Определяем вид'!$A$2:$B$16,2,0)</f>
        <v>Услуга</v>
      </c>
      <c r="D3692" s="10" t="s">
        <v>16</v>
      </c>
      <c r="E3692" s="10" t="s">
        <v>18</v>
      </c>
      <c r="F3692" s="11">
        <v>45787.0</v>
      </c>
      <c r="G3692" s="12">
        <f t="shared" si="1"/>
        <v>5</v>
      </c>
      <c r="H3692" s="10"/>
      <c r="I3692" s="10" t="str">
        <f>IFNA(VLOOKUP($H3692,'Промокоды'!$A$2:$B$115,2,0),"")</f>
        <v/>
      </c>
      <c r="J3692" s="10" t="str">
        <f>IFNA(VLOOKUP($I3692,'Промокоды'!$E$2:$F$8,2,0),"")</f>
        <v/>
      </c>
      <c r="K3692" s="10" t="str">
        <f>IFNA(VLOOKUP($H3692,'Промокоды'!$A$2:$C$115,3,0),"")</f>
        <v/>
      </c>
      <c r="L3692" s="13">
        <f t="shared" si="2"/>
        <v>0</v>
      </c>
      <c r="M3692" s="14">
        <v>3500.0</v>
      </c>
      <c r="N3692" s="14">
        <f t="shared" si="3"/>
        <v>3500</v>
      </c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  <c r="Z3692" s="9"/>
      <c r="AA3692" s="9"/>
      <c r="AB3692" s="9"/>
      <c r="AC3692" s="9"/>
    </row>
    <row r="3693" ht="15.75" customHeight="1">
      <c r="A3693" s="10">
        <v>3692.0</v>
      </c>
      <c r="B3693" s="10" t="s">
        <v>25</v>
      </c>
      <c r="C3693" s="10" t="str">
        <f>VLOOKUP($E3693,'Определяем вид'!$A$2:$B$16,2,0)</f>
        <v>Товар</v>
      </c>
      <c r="D3693" s="10" t="s">
        <v>16</v>
      </c>
      <c r="E3693" s="10" t="s">
        <v>35</v>
      </c>
      <c r="F3693" s="11">
        <v>45787.0</v>
      </c>
      <c r="G3693" s="12">
        <f t="shared" si="1"/>
        <v>5</v>
      </c>
      <c r="H3693" s="10"/>
      <c r="I3693" s="10" t="str">
        <f>IFNA(VLOOKUP($H3693,'Промокоды'!$A$2:$B$115,2,0),"")</f>
        <v/>
      </c>
      <c r="J3693" s="10" t="str">
        <f>IFNA(VLOOKUP($I3693,'Промокоды'!$E$2:$F$8,2,0),"")</f>
        <v/>
      </c>
      <c r="K3693" s="10" t="str">
        <f>IFNA(VLOOKUP($H3693,'Промокоды'!$A$2:$C$115,3,0),"")</f>
        <v/>
      </c>
      <c r="L3693" s="13">
        <f t="shared" si="2"/>
        <v>0</v>
      </c>
      <c r="M3693" s="14">
        <v>500.0</v>
      </c>
      <c r="N3693" s="14">
        <f t="shared" si="3"/>
        <v>500</v>
      </c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  <c r="Z3693" s="9"/>
      <c r="AA3693" s="9"/>
      <c r="AB3693" s="9"/>
      <c r="AC3693" s="9"/>
    </row>
    <row r="3694" ht="15.75" customHeight="1">
      <c r="A3694" s="10">
        <v>3693.0</v>
      </c>
      <c r="B3694" s="10" t="s">
        <v>15</v>
      </c>
      <c r="C3694" s="10" t="str">
        <f>VLOOKUP($E3694,'Определяем вид'!$A$2:$B$16,2,0)</f>
        <v>Услуга</v>
      </c>
      <c r="D3694" s="10" t="s">
        <v>19</v>
      </c>
      <c r="E3694" s="10" t="s">
        <v>17</v>
      </c>
      <c r="F3694" s="11">
        <v>45787.0</v>
      </c>
      <c r="G3694" s="12">
        <f t="shared" si="1"/>
        <v>5</v>
      </c>
      <c r="H3694" s="10" t="s">
        <v>71</v>
      </c>
      <c r="I3694" s="10">
        <f>IFNA(VLOOKUP($H3694,'Промокоды'!$A$2:$B$115,2,0),"")</f>
        <v>3</v>
      </c>
      <c r="J3694" s="10" t="str">
        <f>IFNA(VLOOKUP($I3694,'Промокоды'!$E$2:$F$8,2,0),"")</f>
        <v>Поисковые запросы в Яндексе</v>
      </c>
      <c r="K3694" s="10">
        <f>IFNA(VLOOKUP($H3694,'Промокоды'!$A$2:$C$115,3,0),"")</f>
        <v>0.05</v>
      </c>
      <c r="L3694" s="13">
        <f t="shared" si="2"/>
        <v>225</v>
      </c>
      <c r="M3694" s="14">
        <v>4500.0</v>
      </c>
      <c r="N3694" s="14">
        <f t="shared" si="3"/>
        <v>4275</v>
      </c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  <c r="Z3694" s="9"/>
      <c r="AA3694" s="9"/>
      <c r="AB3694" s="9"/>
      <c r="AC3694" s="9"/>
    </row>
    <row r="3695" ht="15.75" customHeight="1">
      <c r="A3695" s="10">
        <v>3694.0</v>
      </c>
      <c r="B3695" s="10" t="s">
        <v>15</v>
      </c>
      <c r="C3695" s="10" t="str">
        <f>VLOOKUP($E3695,'Определяем вид'!$A$2:$B$16,2,0)</f>
        <v>Услуга</v>
      </c>
      <c r="D3695" s="10" t="s">
        <v>16</v>
      </c>
      <c r="E3695" s="10" t="s">
        <v>21</v>
      </c>
      <c r="F3695" s="11">
        <v>45787.0</v>
      </c>
      <c r="G3695" s="12">
        <f t="shared" si="1"/>
        <v>5</v>
      </c>
      <c r="H3695" s="10"/>
      <c r="I3695" s="10" t="str">
        <f>IFNA(VLOOKUP($H3695,'Промокоды'!$A$2:$B$115,2,0),"")</f>
        <v/>
      </c>
      <c r="J3695" s="10" t="str">
        <f>IFNA(VLOOKUP($I3695,'Промокоды'!$E$2:$F$8,2,0),"")</f>
        <v/>
      </c>
      <c r="K3695" s="10" t="str">
        <f>IFNA(VLOOKUP($H3695,'Промокоды'!$A$2:$C$115,3,0),"")</f>
        <v/>
      </c>
      <c r="L3695" s="13">
        <f t="shared" si="2"/>
        <v>0</v>
      </c>
      <c r="M3695" s="14">
        <v>5500.0</v>
      </c>
      <c r="N3695" s="14">
        <f t="shared" si="3"/>
        <v>5500</v>
      </c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  <c r="Z3695" s="9"/>
      <c r="AA3695" s="9"/>
      <c r="AB3695" s="9"/>
      <c r="AC3695" s="9"/>
    </row>
    <row r="3696" ht="15.75" customHeight="1">
      <c r="A3696" s="10">
        <v>3695.0</v>
      </c>
      <c r="B3696" s="10" t="s">
        <v>15</v>
      </c>
      <c r="C3696" s="10" t="str">
        <f>VLOOKUP($E3696,'Определяем вид'!$A$2:$B$16,2,0)</f>
        <v>Услуга</v>
      </c>
      <c r="D3696" s="10" t="s">
        <v>16</v>
      </c>
      <c r="E3696" s="10" t="s">
        <v>21</v>
      </c>
      <c r="F3696" s="11">
        <v>45787.0</v>
      </c>
      <c r="G3696" s="12">
        <f t="shared" si="1"/>
        <v>5</v>
      </c>
      <c r="H3696" s="10"/>
      <c r="I3696" s="10" t="str">
        <f>IFNA(VLOOKUP($H3696,'Промокоды'!$A$2:$B$115,2,0),"")</f>
        <v/>
      </c>
      <c r="J3696" s="10" t="str">
        <f>IFNA(VLOOKUP($I3696,'Промокоды'!$E$2:$F$8,2,0),"")</f>
        <v/>
      </c>
      <c r="K3696" s="10" t="str">
        <f>IFNA(VLOOKUP($H3696,'Промокоды'!$A$2:$C$115,3,0),"")</f>
        <v/>
      </c>
      <c r="L3696" s="13">
        <f t="shared" si="2"/>
        <v>0</v>
      </c>
      <c r="M3696" s="14">
        <v>5500.0</v>
      </c>
      <c r="N3696" s="14">
        <f t="shared" si="3"/>
        <v>5500</v>
      </c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  <c r="Z3696" s="9"/>
      <c r="AA3696" s="9"/>
      <c r="AB3696" s="9"/>
      <c r="AC3696" s="9"/>
    </row>
    <row r="3697" ht="15.75" customHeight="1">
      <c r="A3697" s="10">
        <v>3696.0</v>
      </c>
      <c r="B3697" s="10" t="s">
        <v>15</v>
      </c>
      <c r="C3697" s="10" t="str">
        <f>VLOOKUP($E3697,'Определяем вид'!$A$2:$B$16,2,0)</f>
        <v>Товар</v>
      </c>
      <c r="D3697" s="10" t="s">
        <v>19</v>
      </c>
      <c r="E3697" s="10" t="s">
        <v>23</v>
      </c>
      <c r="F3697" s="11">
        <v>45787.0</v>
      </c>
      <c r="G3697" s="12">
        <f t="shared" si="1"/>
        <v>5</v>
      </c>
      <c r="H3697" s="10"/>
      <c r="I3697" s="10" t="str">
        <f>IFNA(VLOOKUP($H3697,'Промокоды'!$A$2:$B$115,2,0),"")</f>
        <v/>
      </c>
      <c r="J3697" s="10" t="str">
        <f>IFNA(VLOOKUP($I3697,'Промокоды'!$E$2:$F$8,2,0),"")</f>
        <v/>
      </c>
      <c r="K3697" s="10" t="str">
        <f>IFNA(VLOOKUP($H3697,'Промокоды'!$A$2:$C$115,3,0),"")</f>
        <v/>
      </c>
      <c r="L3697" s="13">
        <f t="shared" si="2"/>
        <v>0</v>
      </c>
      <c r="M3697" s="14">
        <v>1000.0</v>
      </c>
      <c r="N3697" s="14">
        <f t="shared" si="3"/>
        <v>1000</v>
      </c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  <c r="Z3697" s="9"/>
      <c r="AA3697" s="9"/>
      <c r="AB3697" s="9"/>
      <c r="AC3697" s="9"/>
    </row>
    <row r="3698" ht="15.75" customHeight="1">
      <c r="A3698" s="10">
        <v>3697.0</v>
      </c>
      <c r="B3698" s="10" t="s">
        <v>15</v>
      </c>
      <c r="C3698" s="10" t="str">
        <f>VLOOKUP($E3698,'Определяем вид'!$A$2:$B$16,2,0)</f>
        <v>Товар</v>
      </c>
      <c r="D3698" s="10" t="s">
        <v>16</v>
      </c>
      <c r="E3698" s="10" t="s">
        <v>23</v>
      </c>
      <c r="F3698" s="11">
        <v>45787.0</v>
      </c>
      <c r="G3698" s="12">
        <f t="shared" si="1"/>
        <v>5</v>
      </c>
      <c r="H3698" s="10"/>
      <c r="I3698" s="10" t="str">
        <f>IFNA(VLOOKUP($H3698,'Промокоды'!$A$2:$B$115,2,0),"")</f>
        <v/>
      </c>
      <c r="J3698" s="10" t="str">
        <f>IFNA(VLOOKUP($I3698,'Промокоды'!$E$2:$F$8,2,0),"")</f>
        <v/>
      </c>
      <c r="K3698" s="10" t="str">
        <f>IFNA(VLOOKUP($H3698,'Промокоды'!$A$2:$C$115,3,0),"")</f>
        <v/>
      </c>
      <c r="L3698" s="13">
        <f t="shared" si="2"/>
        <v>0</v>
      </c>
      <c r="M3698" s="14">
        <v>1000.0</v>
      </c>
      <c r="N3698" s="14">
        <f t="shared" si="3"/>
        <v>1000</v>
      </c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  <c r="Z3698" s="9"/>
      <c r="AA3698" s="9"/>
      <c r="AB3698" s="9"/>
      <c r="AC3698" s="9"/>
    </row>
    <row r="3699" ht="15.75" customHeight="1">
      <c r="A3699" s="10">
        <v>3698.0</v>
      </c>
      <c r="B3699" s="10" t="s">
        <v>15</v>
      </c>
      <c r="C3699" s="10" t="str">
        <f>VLOOKUP($E3699,'Определяем вид'!$A$2:$B$16,2,0)</f>
        <v>Услуга</v>
      </c>
      <c r="D3699" s="10" t="s">
        <v>19</v>
      </c>
      <c r="E3699" s="10" t="s">
        <v>17</v>
      </c>
      <c r="F3699" s="11">
        <v>45787.0</v>
      </c>
      <c r="G3699" s="12">
        <f t="shared" si="1"/>
        <v>5</v>
      </c>
      <c r="H3699" s="10"/>
      <c r="I3699" s="10" t="str">
        <f>IFNA(VLOOKUP($H3699,'Промокоды'!$A$2:$B$115,2,0),"")</f>
        <v/>
      </c>
      <c r="J3699" s="10" t="str">
        <f>IFNA(VLOOKUP($I3699,'Промокоды'!$E$2:$F$8,2,0),"")</f>
        <v/>
      </c>
      <c r="K3699" s="10" t="str">
        <f>IFNA(VLOOKUP($H3699,'Промокоды'!$A$2:$C$115,3,0),"")</f>
        <v/>
      </c>
      <c r="L3699" s="13">
        <f t="shared" si="2"/>
        <v>0</v>
      </c>
      <c r="M3699" s="14">
        <v>4500.0</v>
      </c>
      <c r="N3699" s="14">
        <f t="shared" si="3"/>
        <v>4500</v>
      </c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  <c r="Z3699" s="9"/>
      <c r="AA3699" s="9"/>
      <c r="AB3699" s="9"/>
      <c r="AC3699" s="9"/>
    </row>
    <row r="3700" ht="15.75" customHeight="1">
      <c r="A3700" s="10">
        <v>3699.0</v>
      </c>
      <c r="B3700" s="10" t="s">
        <v>15</v>
      </c>
      <c r="C3700" s="10" t="str">
        <f>VLOOKUP($E3700,'Определяем вид'!$A$2:$B$16,2,0)</f>
        <v>Услуга</v>
      </c>
      <c r="D3700" s="10" t="s">
        <v>16</v>
      </c>
      <c r="E3700" s="10" t="s">
        <v>17</v>
      </c>
      <c r="F3700" s="11">
        <v>45787.0</v>
      </c>
      <c r="G3700" s="12">
        <f t="shared" si="1"/>
        <v>5</v>
      </c>
      <c r="H3700" s="10" t="s">
        <v>72</v>
      </c>
      <c r="I3700" s="10">
        <f>IFNA(VLOOKUP($H3700,'Промокоды'!$A$2:$B$115,2,0),"")</f>
        <v>2</v>
      </c>
      <c r="J3700" s="10" t="str">
        <f>IFNA(VLOOKUP($I3700,'Промокоды'!$E$2:$F$8,2,0),"")</f>
        <v>Поисковые запросы в Гугле</v>
      </c>
      <c r="K3700" s="10">
        <f>IFNA(VLOOKUP($H3700,'Промокоды'!$A$2:$C$115,3,0),"")</f>
        <v>0.1</v>
      </c>
      <c r="L3700" s="13">
        <f t="shared" si="2"/>
        <v>450</v>
      </c>
      <c r="M3700" s="14">
        <v>4500.0</v>
      </c>
      <c r="N3700" s="14">
        <f t="shared" si="3"/>
        <v>4050</v>
      </c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  <c r="Z3700" s="9"/>
      <c r="AA3700" s="9"/>
      <c r="AB3700" s="9"/>
      <c r="AC3700" s="9"/>
    </row>
    <row r="3701" ht="15.75" customHeight="1">
      <c r="A3701" s="10">
        <v>3700.0</v>
      </c>
      <c r="B3701" s="10" t="s">
        <v>15</v>
      </c>
      <c r="C3701" s="10" t="str">
        <f>VLOOKUP($E3701,'Определяем вид'!$A$2:$B$16,2,0)</f>
        <v>Товар</v>
      </c>
      <c r="D3701" s="10" t="s">
        <v>19</v>
      </c>
      <c r="E3701" s="10" t="s">
        <v>28</v>
      </c>
      <c r="F3701" s="11">
        <v>45787.0</v>
      </c>
      <c r="G3701" s="12">
        <f t="shared" si="1"/>
        <v>5</v>
      </c>
      <c r="H3701" s="10"/>
      <c r="I3701" s="10" t="str">
        <f>IFNA(VLOOKUP($H3701,'Промокоды'!$A$2:$B$115,2,0),"")</f>
        <v/>
      </c>
      <c r="J3701" s="10" t="str">
        <f>IFNA(VLOOKUP($I3701,'Промокоды'!$E$2:$F$8,2,0),"")</f>
        <v/>
      </c>
      <c r="K3701" s="10" t="str">
        <f>IFNA(VLOOKUP($H3701,'Промокоды'!$A$2:$C$115,3,0),"")</f>
        <v/>
      </c>
      <c r="L3701" s="13">
        <f t="shared" si="2"/>
        <v>0</v>
      </c>
      <c r="M3701" s="14">
        <v>300.0</v>
      </c>
      <c r="N3701" s="14">
        <f t="shared" si="3"/>
        <v>300</v>
      </c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  <c r="Z3701" s="9"/>
      <c r="AA3701" s="9"/>
      <c r="AB3701" s="9"/>
      <c r="AC3701" s="9"/>
    </row>
    <row r="3702" ht="15.75" customHeight="1">
      <c r="A3702" s="10">
        <v>3701.0</v>
      </c>
      <c r="B3702" s="10" t="s">
        <v>25</v>
      </c>
      <c r="C3702" s="10" t="str">
        <f>VLOOKUP($E3702,'Определяем вид'!$A$2:$B$16,2,0)</f>
        <v>Товар</v>
      </c>
      <c r="D3702" s="10" t="s">
        <v>16</v>
      </c>
      <c r="E3702" s="10" t="s">
        <v>33</v>
      </c>
      <c r="F3702" s="11">
        <v>45787.0</v>
      </c>
      <c r="G3702" s="12">
        <f t="shared" si="1"/>
        <v>5</v>
      </c>
      <c r="H3702" s="10"/>
      <c r="I3702" s="10" t="str">
        <f>IFNA(VLOOKUP($H3702,'Промокоды'!$A$2:$B$115,2,0),"")</f>
        <v/>
      </c>
      <c r="J3702" s="10" t="str">
        <f>IFNA(VLOOKUP($I3702,'Промокоды'!$E$2:$F$8,2,0),"")</f>
        <v/>
      </c>
      <c r="K3702" s="10" t="str">
        <f>IFNA(VLOOKUP($H3702,'Промокоды'!$A$2:$C$115,3,0),"")</f>
        <v/>
      </c>
      <c r="L3702" s="13">
        <f t="shared" si="2"/>
        <v>0</v>
      </c>
      <c r="M3702" s="14">
        <v>1000.0</v>
      </c>
      <c r="N3702" s="14">
        <f t="shared" si="3"/>
        <v>1000</v>
      </c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  <c r="Z3702" s="9"/>
      <c r="AA3702" s="9"/>
      <c r="AB3702" s="9"/>
      <c r="AC3702" s="9"/>
    </row>
    <row r="3703" ht="15.75" customHeight="1">
      <c r="A3703" s="10">
        <v>3702.0</v>
      </c>
      <c r="B3703" s="10" t="s">
        <v>15</v>
      </c>
      <c r="C3703" s="10" t="str">
        <f>VLOOKUP($E3703,'Определяем вид'!$A$2:$B$16,2,0)</f>
        <v>Услуга</v>
      </c>
      <c r="D3703" s="10" t="s">
        <v>19</v>
      </c>
      <c r="E3703" s="10" t="s">
        <v>17</v>
      </c>
      <c r="F3703" s="11">
        <v>45787.0</v>
      </c>
      <c r="G3703" s="12">
        <f t="shared" si="1"/>
        <v>5</v>
      </c>
      <c r="H3703" s="10"/>
      <c r="I3703" s="10" t="str">
        <f>IFNA(VLOOKUP($H3703,'Промокоды'!$A$2:$B$115,2,0),"")</f>
        <v/>
      </c>
      <c r="J3703" s="10" t="str">
        <f>IFNA(VLOOKUP($I3703,'Промокоды'!$E$2:$F$8,2,0),"")</f>
        <v/>
      </c>
      <c r="K3703" s="10" t="str">
        <f>IFNA(VLOOKUP($H3703,'Промокоды'!$A$2:$C$115,3,0),"")</f>
        <v/>
      </c>
      <c r="L3703" s="13">
        <f t="shared" si="2"/>
        <v>0</v>
      </c>
      <c r="M3703" s="14">
        <v>4500.0</v>
      </c>
      <c r="N3703" s="14">
        <f t="shared" si="3"/>
        <v>4500</v>
      </c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  <c r="Z3703" s="9"/>
      <c r="AA3703" s="9"/>
      <c r="AB3703" s="9"/>
      <c r="AC3703" s="9"/>
    </row>
    <row r="3704" ht="15.75" customHeight="1">
      <c r="A3704" s="10">
        <v>3703.0</v>
      </c>
      <c r="B3704" s="10" t="s">
        <v>15</v>
      </c>
      <c r="C3704" s="10" t="str">
        <f>VLOOKUP($E3704,'Определяем вид'!$A$2:$B$16,2,0)</f>
        <v>Услуга</v>
      </c>
      <c r="D3704" s="10" t="s">
        <v>16</v>
      </c>
      <c r="E3704" s="10" t="s">
        <v>18</v>
      </c>
      <c r="F3704" s="11">
        <v>45787.0</v>
      </c>
      <c r="G3704" s="12">
        <f t="shared" si="1"/>
        <v>5</v>
      </c>
      <c r="H3704" s="10" t="s">
        <v>73</v>
      </c>
      <c r="I3704" s="10">
        <f>IFNA(VLOOKUP($H3704,'Промокоды'!$A$2:$B$115,2,0),"")</f>
        <v>6</v>
      </c>
      <c r="J3704" s="10" t="str">
        <f>IFNA(VLOOKUP($I3704,'Промокоды'!$E$2:$F$8,2,0),"")</f>
        <v>Реклама в VK</v>
      </c>
      <c r="K3704" s="10">
        <f>IFNA(VLOOKUP($H3704,'Промокоды'!$A$2:$C$115,3,0),"")</f>
        <v>0.2</v>
      </c>
      <c r="L3704" s="13">
        <f t="shared" si="2"/>
        <v>700</v>
      </c>
      <c r="M3704" s="14">
        <v>3500.0</v>
      </c>
      <c r="N3704" s="14">
        <f t="shared" si="3"/>
        <v>2800</v>
      </c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  <c r="Z3704" s="9"/>
      <c r="AA3704" s="9"/>
      <c r="AB3704" s="9"/>
      <c r="AC3704" s="9"/>
    </row>
    <row r="3705" ht="15.75" customHeight="1">
      <c r="A3705" s="10">
        <v>3704.0</v>
      </c>
      <c r="B3705" s="10" t="s">
        <v>15</v>
      </c>
      <c r="C3705" s="10" t="str">
        <f>VLOOKUP($E3705,'Определяем вид'!$A$2:$B$16,2,0)</f>
        <v>Услуга</v>
      </c>
      <c r="D3705" s="10" t="s">
        <v>16</v>
      </c>
      <c r="E3705" s="10" t="s">
        <v>17</v>
      </c>
      <c r="F3705" s="11">
        <v>45787.0</v>
      </c>
      <c r="G3705" s="12">
        <f t="shared" si="1"/>
        <v>5</v>
      </c>
      <c r="H3705" s="10"/>
      <c r="I3705" s="10" t="str">
        <f>IFNA(VLOOKUP($H3705,'Промокоды'!$A$2:$B$115,2,0),"")</f>
        <v/>
      </c>
      <c r="J3705" s="10" t="str">
        <f>IFNA(VLOOKUP($I3705,'Промокоды'!$E$2:$F$8,2,0),"")</f>
        <v/>
      </c>
      <c r="K3705" s="10" t="str">
        <f>IFNA(VLOOKUP($H3705,'Промокоды'!$A$2:$C$115,3,0),"")</f>
        <v/>
      </c>
      <c r="L3705" s="13">
        <f t="shared" si="2"/>
        <v>0</v>
      </c>
      <c r="M3705" s="14">
        <v>4500.0</v>
      </c>
      <c r="N3705" s="14">
        <f t="shared" si="3"/>
        <v>4500</v>
      </c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  <c r="Z3705" s="9"/>
      <c r="AA3705" s="9"/>
      <c r="AB3705" s="9"/>
      <c r="AC3705" s="9"/>
    </row>
    <row r="3706" ht="15.75" customHeight="1">
      <c r="A3706" s="10">
        <v>3705.0</v>
      </c>
      <c r="B3706" s="10" t="s">
        <v>15</v>
      </c>
      <c r="C3706" s="10" t="str">
        <f>VLOOKUP($E3706,'Определяем вид'!$A$2:$B$16,2,0)</f>
        <v>Услуга</v>
      </c>
      <c r="D3706" s="10" t="s">
        <v>16</v>
      </c>
      <c r="E3706" s="10" t="s">
        <v>21</v>
      </c>
      <c r="F3706" s="11">
        <v>45787.0</v>
      </c>
      <c r="G3706" s="12">
        <f t="shared" si="1"/>
        <v>5</v>
      </c>
      <c r="H3706" s="10"/>
      <c r="I3706" s="10" t="str">
        <f>IFNA(VLOOKUP($H3706,'Промокоды'!$A$2:$B$115,2,0),"")</f>
        <v/>
      </c>
      <c r="J3706" s="10" t="str">
        <f>IFNA(VLOOKUP($I3706,'Промокоды'!$E$2:$F$8,2,0),"")</f>
        <v/>
      </c>
      <c r="K3706" s="10" t="str">
        <f>IFNA(VLOOKUP($H3706,'Промокоды'!$A$2:$C$115,3,0),"")</f>
        <v/>
      </c>
      <c r="L3706" s="13">
        <f t="shared" si="2"/>
        <v>0</v>
      </c>
      <c r="M3706" s="14">
        <v>5500.0</v>
      </c>
      <c r="N3706" s="14">
        <f t="shared" si="3"/>
        <v>5500</v>
      </c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  <c r="Z3706" s="9"/>
      <c r="AA3706" s="9"/>
      <c r="AB3706" s="9"/>
      <c r="AC3706" s="9"/>
    </row>
    <row r="3707" ht="15.75" customHeight="1">
      <c r="A3707" s="10">
        <v>3706.0</v>
      </c>
      <c r="B3707" s="10" t="s">
        <v>15</v>
      </c>
      <c r="C3707" s="10" t="str">
        <f>VLOOKUP($E3707,'Определяем вид'!$A$2:$B$16,2,0)</f>
        <v>Услуга</v>
      </c>
      <c r="D3707" s="10" t="s">
        <v>16</v>
      </c>
      <c r="E3707" s="10" t="s">
        <v>18</v>
      </c>
      <c r="F3707" s="11">
        <v>45787.0</v>
      </c>
      <c r="G3707" s="12">
        <f t="shared" si="1"/>
        <v>5</v>
      </c>
      <c r="H3707" s="10"/>
      <c r="I3707" s="10" t="str">
        <f>IFNA(VLOOKUP($H3707,'Промокоды'!$A$2:$B$115,2,0),"")</f>
        <v/>
      </c>
      <c r="J3707" s="10" t="str">
        <f>IFNA(VLOOKUP($I3707,'Промокоды'!$E$2:$F$8,2,0),"")</f>
        <v/>
      </c>
      <c r="K3707" s="10" t="str">
        <f>IFNA(VLOOKUP($H3707,'Промокоды'!$A$2:$C$115,3,0),"")</f>
        <v/>
      </c>
      <c r="L3707" s="13">
        <f t="shared" si="2"/>
        <v>0</v>
      </c>
      <c r="M3707" s="14">
        <v>3500.0</v>
      </c>
      <c r="N3707" s="14">
        <f t="shared" si="3"/>
        <v>3500</v>
      </c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  <c r="Z3707" s="9"/>
      <c r="AA3707" s="9"/>
      <c r="AB3707" s="9"/>
      <c r="AC3707" s="9"/>
    </row>
    <row r="3708" ht="15.75" customHeight="1">
      <c r="A3708" s="10">
        <v>3707.0</v>
      </c>
      <c r="B3708" s="10" t="s">
        <v>15</v>
      </c>
      <c r="C3708" s="10" t="str">
        <f>VLOOKUP($E3708,'Определяем вид'!$A$2:$B$16,2,0)</f>
        <v>Услуга</v>
      </c>
      <c r="D3708" s="10" t="s">
        <v>16</v>
      </c>
      <c r="E3708" s="10" t="s">
        <v>17</v>
      </c>
      <c r="F3708" s="11">
        <v>45787.0</v>
      </c>
      <c r="G3708" s="12">
        <f t="shared" si="1"/>
        <v>5</v>
      </c>
      <c r="H3708" s="10"/>
      <c r="I3708" s="10" t="str">
        <f>IFNA(VLOOKUP($H3708,'Промокоды'!$A$2:$B$115,2,0),"")</f>
        <v/>
      </c>
      <c r="J3708" s="10" t="str">
        <f>IFNA(VLOOKUP($I3708,'Промокоды'!$E$2:$F$8,2,0),"")</f>
        <v/>
      </c>
      <c r="K3708" s="10" t="str">
        <f>IFNA(VLOOKUP($H3708,'Промокоды'!$A$2:$C$115,3,0),"")</f>
        <v/>
      </c>
      <c r="L3708" s="13">
        <f t="shared" si="2"/>
        <v>0</v>
      </c>
      <c r="M3708" s="14">
        <v>4500.0</v>
      </c>
      <c r="N3708" s="14">
        <f t="shared" si="3"/>
        <v>4500</v>
      </c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  <c r="Z3708" s="9"/>
      <c r="AA3708" s="9"/>
      <c r="AB3708" s="9"/>
      <c r="AC3708" s="9"/>
    </row>
    <row r="3709" ht="15.75" customHeight="1">
      <c r="A3709" s="10">
        <v>3708.0</v>
      </c>
      <c r="B3709" s="10" t="s">
        <v>15</v>
      </c>
      <c r="C3709" s="10" t="str">
        <f>VLOOKUP($E3709,'Определяем вид'!$A$2:$B$16,2,0)</f>
        <v>Услуга</v>
      </c>
      <c r="D3709" s="10" t="s">
        <v>16</v>
      </c>
      <c r="E3709" s="10" t="s">
        <v>17</v>
      </c>
      <c r="F3709" s="11">
        <v>45787.0</v>
      </c>
      <c r="G3709" s="12">
        <f t="shared" si="1"/>
        <v>5</v>
      </c>
      <c r="H3709" s="10"/>
      <c r="I3709" s="10" t="str">
        <f>IFNA(VLOOKUP($H3709,'Промокоды'!$A$2:$B$115,2,0),"")</f>
        <v/>
      </c>
      <c r="J3709" s="10" t="str">
        <f>IFNA(VLOOKUP($I3709,'Промокоды'!$E$2:$F$8,2,0),"")</f>
        <v/>
      </c>
      <c r="K3709" s="10" t="str">
        <f>IFNA(VLOOKUP($H3709,'Промокоды'!$A$2:$C$115,3,0),"")</f>
        <v/>
      </c>
      <c r="L3709" s="13">
        <f t="shared" si="2"/>
        <v>0</v>
      </c>
      <c r="M3709" s="14">
        <v>4500.0</v>
      </c>
      <c r="N3709" s="14">
        <f t="shared" si="3"/>
        <v>4500</v>
      </c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  <c r="Z3709" s="9"/>
      <c r="AA3709" s="9"/>
      <c r="AB3709" s="9"/>
      <c r="AC3709" s="9"/>
    </row>
    <row r="3710" ht="15.75" customHeight="1">
      <c r="A3710" s="10">
        <v>3709.0</v>
      </c>
      <c r="B3710" s="10" t="s">
        <v>15</v>
      </c>
      <c r="C3710" s="10" t="str">
        <f>VLOOKUP($E3710,'Определяем вид'!$A$2:$B$16,2,0)</f>
        <v>Услуга</v>
      </c>
      <c r="D3710" s="10" t="s">
        <v>16</v>
      </c>
      <c r="E3710" s="10" t="s">
        <v>21</v>
      </c>
      <c r="F3710" s="11">
        <v>45787.0</v>
      </c>
      <c r="G3710" s="12">
        <f t="shared" si="1"/>
        <v>5</v>
      </c>
      <c r="H3710" s="10"/>
      <c r="I3710" s="10" t="str">
        <f>IFNA(VLOOKUP($H3710,'Промокоды'!$A$2:$B$115,2,0),"")</f>
        <v/>
      </c>
      <c r="J3710" s="10" t="str">
        <f>IFNA(VLOOKUP($I3710,'Промокоды'!$E$2:$F$8,2,0),"")</f>
        <v/>
      </c>
      <c r="K3710" s="10" t="str">
        <f>IFNA(VLOOKUP($H3710,'Промокоды'!$A$2:$C$115,3,0),"")</f>
        <v/>
      </c>
      <c r="L3710" s="13">
        <f t="shared" si="2"/>
        <v>0</v>
      </c>
      <c r="M3710" s="14">
        <v>5500.0</v>
      </c>
      <c r="N3710" s="14">
        <f t="shared" si="3"/>
        <v>5500</v>
      </c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  <c r="Z3710" s="9"/>
      <c r="AA3710" s="9"/>
      <c r="AB3710" s="9"/>
      <c r="AC3710" s="9"/>
    </row>
    <row r="3711" ht="15.75" customHeight="1">
      <c r="A3711" s="10">
        <v>3710.0</v>
      </c>
      <c r="B3711" s="10" t="s">
        <v>25</v>
      </c>
      <c r="C3711" s="10" t="str">
        <f>VLOOKUP($E3711,'Определяем вид'!$A$2:$B$16,2,0)</f>
        <v>Товар</v>
      </c>
      <c r="D3711" s="10" t="s">
        <v>16</v>
      </c>
      <c r="E3711" s="10" t="s">
        <v>35</v>
      </c>
      <c r="F3711" s="11">
        <v>45788.0</v>
      </c>
      <c r="G3711" s="12">
        <f t="shared" si="1"/>
        <v>5</v>
      </c>
      <c r="H3711" s="10"/>
      <c r="I3711" s="10" t="str">
        <f>IFNA(VLOOKUP($H3711,'Промокоды'!$A$2:$B$115,2,0),"")</f>
        <v/>
      </c>
      <c r="J3711" s="10" t="str">
        <f>IFNA(VLOOKUP($I3711,'Промокоды'!$E$2:$F$8,2,0),"")</f>
        <v/>
      </c>
      <c r="K3711" s="10" t="str">
        <f>IFNA(VLOOKUP($H3711,'Промокоды'!$A$2:$C$115,3,0),"")</f>
        <v/>
      </c>
      <c r="L3711" s="13">
        <f t="shared" si="2"/>
        <v>0</v>
      </c>
      <c r="M3711" s="14">
        <v>500.0</v>
      </c>
      <c r="N3711" s="14">
        <f t="shared" si="3"/>
        <v>500</v>
      </c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  <c r="Z3711" s="9"/>
      <c r="AA3711" s="9"/>
      <c r="AB3711" s="9"/>
      <c r="AC3711" s="9"/>
    </row>
    <row r="3712" ht="15.75" customHeight="1">
      <c r="A3712" s="10">
        <v>3711.0</v>
      </c>
      <c r="B3712" s="10" t="s">
        <v>15</v>
      </c>
      <c r="C3712" s="10" t="str">
        <f>VLOOKUP($E3712,'Определяем вид'!$A$2:$B$16,2,0)</f>
        <v>Товар</v>
      </c>
      <c r="D3712" s="10" t="s">
        <v>16</v>
      </c>
      <c r="E3712" s="10" t="s">
        <v>23</v>
      </c>
      <c r="F3712" s="11">
        <v>45788.0</v>
      </c>
      <c r="G3712" s="12">
        <f t="shared" si="1"/>
        <v>5</v>
      </c>
      <c r="H3712" s="10"/>
      <c r="I3712" s="10" t="str">
        <f>IFNA(VLOOKUP($H3712,'Промокоды'!$A$2:$B$115,2,0),"")</f>
        <v/>
      </c>
      <c r="J3712" s="10" t="str">
        <f>IFNA(VLOOKUP($I3712,'Промокоды'!$E$2:$F$8,2,0),"")</f>
        <v/>
      </c>
      <c r="K3712" s="10" t="str">
        <f>IFNA(VLOOKUP($H3712,'Промокоды'!$A$2:$C$115,3,0),"")</f>
        <v/>
      </c>
      <c r="L3712" s="13">
        <f t="shared" si="2"/>
        <v>0</v>
      </c>
      <c r="M3712" s="14">
        <v>1000.0</v>
      </c>
      <c r="N3712" s="14">
        <f t="shared" si="3"/>
        <v>1000</v>
      </c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  <c r="Z3712" s="9"/>
      <c r="AA3712" s="9"/>
      <c r="AB3712" s="9"/>
      <c r="AC3712" s="9"/>
    </row>
    <row r="3713" ht="15.75" customHeight="1">
      <c r="A3713" s="10">
        <v>3712.0</v>
      </c>
      <c r="B3713" s="10" t="s">
        <v>15</v>
      </c>
      <c r="C3713" s="10" t="str">
        <f>VLOOKUP($E3713,'Определяем вид'!$A$2:$B$16,2,0)</f>
        <v>Услуга</v>
      </c>
      <c r="D3713" s="10" t="s">
        <v>19</v>
      </c>
      <c r="E3713" s="10" t="s">
        <v>21</v>
      </c>
      <c r="F3713" s="11">
        <v>45788.0</v>
      </c>
      <c r="G3713" s="12">
        <f t="shared" si="1"/>
        <v>5</v>
      </c>
      <c r="H3713" s="10" t="s">
        <v>74</v>
      </c>
      <c r="I3713" s="10">
        <f>IFNA(VLOOKUP($H3713,'Промокоды'!$A$2:$B$115,2,0),"")</f>
        <v>4</v>
      </c>
      <c r="J3713" s="10" t="str">
        <f>IFNA(VLOOKUP($I3713,'Промокоды'!$E$2:$F$8,2,0),"")</f>
        <v>Посты в Telegram</v>
      </c>
      <c r="K3713" s="10">
        <f>IFNA(VLOOKUP($H3713,'Промокоды'!$A$2:$C$115,3,0),"")</f>
        <v>0.5</v>
      </c>
      <c r="L3713" s="13">
        <f t="shared" si="2"/>
        <v>2750</v>
      </c>
      <c r="M3713" s="14">
        <v>5500.0</v>
      </c>
      <c r="N3713" s="14">
        <f t="shared" si="3"/>
        <v>2750</v>
      </c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  <c r="Z3713" s="9"/>
      <c r="AA3713" s="9"/>
      <c r="AB3713" s="9"/>
      <c r="AC3713" s="9"/>
    </row>
    <row r="3714" ht="15.75" customHeight="1">
      <c r="A3714" s="10">
        <v>3713.0</v>
      </c>
      <c r="B3714" s="10" t="s">
        <v>25</v>
      </c>
      <c r="C3714" s="10" t="str">
        <f>VLOOKUP($E3714,'Определяем вид'!$A$2:$B$16,2,0)</f>
        <v>Товар</v>
      </c>
      <c r="D3714" s="10" t="s">
        <v>16</v>
      </c>
      <c r="E3714" s="10" t="s">
        <v>33</v>
      </c>
      <c r="F3714" s="11">
        <v>45788.0</v>
      </c>
      <c r="G3714" s="12">
        <f t="shared" si="1"/>
        <v>5</v>
      </c>
      <c r="H3714" s="10"/>
      <c r="I3714" s="10" t="str">
        <f>IFNA(VLOOKUP($H3714,'Промокоды'!$A$2:$B$115,2,0),"")</f>
        <v/>
      </c>
      <c r="J3714" s="10" t="str">
        <f>IFNA(VLOOKUP($I3714,'Промокоды'!$E$2:$F$8,2,0),"")</f>
        <v/>
      </c>
      <c r="K3714" s="10" t="str">
        <f>IFNA(VLOOKUP($H3714,'Промокоды'!$A$2:$C$115,3,0),"")</f>
        <v/>
      </c>
      <c r="L3714" s="13">
        <f t="shared" si="2"/>
        <v>0</v>
      </c>
      <c r="M3714" s="14">
        <v>1000.0</v>
      </c>
      <c r="N3714" s="14">
        <f t="shared" si="3"/>
        <v>1000</v>
      </c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  <c r="Z3714" s="9"/>
      <c r="AA3714" s="9"/>
      <c r="AB3714" s="9"/>
      <c r="AC3714" s="9"/>
    </row>
    <row r="3715" ht="15.75" customHeight="1">
      <c r="A3715" s="10">
        <v>3714.0</v>
      </c>
      <c r="B3715" s="10" t="s">
        <v>15</v>
      </c>
      <c r="C3715" s="10" t="str">
        <f>VLOOKUP($E3715,'Определяем вид'!$A$2:$B$16,2,0)</f>
        <v>Услуга</v>
      </c>
      <c r="D3715" s="10" t="s">
        <v>16</v>
      </c>
      <c r="E3715" s="10" t="s">
        <v>17</v>
      </c>
      <c r="F3715" s="11">
        <v>45788.0</v>
      </c>
      <c r="G3715" s="12">
        <f t="shared" si="1"/>
        <v>5</v>
      </c>
      <c r="H3715" s="10" t="s">
        <v>75</v>
      </c>
      <c r="I3715" s="10">
        <f>IFNA(VLOOKUP($H3715,'Промокоды'!$A$2:$B$115,2,0),"")</f>
        <v>3</v>
      </c>
      <c r="J3715" s="10" t="str">
        <f>IFNA(VLOOKUP($I3715,'Промокоды'!$E$2:$F$8,2,0),"")</f>
        <v>Поисковые запросы в Яндексе</v>
      </c>
      <c r="K3715" s="10">
        <f>IFNA(VLOOKUP($H3715,'Промокоды'!$A$2:$C$115,3,0),"")</f>
        <v>0.05</v>
      </c>
      <c r="L3715" s="13">
        <f t="shared" si="2"/>
        <v>225</v>
      </c>
      <c r="M3715" s="14">
        <v>4500.0</v>
      </c>
      <c r="N3715" s="14">
        <f t="shared" si="3"/>
        <v>4275</v>
      </c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  <c r="Z3715" s="9"/>
      <c r="AA3715" s="9"/>
      <c r="AB3715" s="9"/>
      <c r="AC3715" s="9"/>
    </row>
    <row r="3716" ht="15.75" customHeight="1">
      <c r="A3716" s="10">
        <v>3715.0</v>
      </c>
      <c r="B3716" s="10" t="s">
        <v>25</v>
      </c>
      <c r="C3716" s="10" t="str">
        <f>VLOOKUP($E3716,'Определяем вид'!$A$2:$B$16,2,0)</f>
        <v>Товар</v>
      </c>
      <c r="D3716" s="10" t="s">
        <v>19</v>
      </c>
      <c r="E3716" s="10" t="s">
        <v>30</v>
      </c>
      <c r="F3716" s="11">
        <v>45788.0</v>
      </c>
      <c r="G3716" s="12">
        <f t="shared" si="1"/>
        <v>5</v>
      </c>
      <c r="H3716" s="10"/>
      <c r="I3716" s="10" t="str">
        <f>IFNA(VLOOKUP($H3716,'Промокоды'!$A$2:$B$115,2,0),"")</f>
        <v/>
      </c>
      <c r="J3716" s="10" t="str">
        <f>IFNA(VLOOKUP($I3716,'Промокоды'!$E$2:$F$8,2,0),"")</f>
        <v/>
      </c>
      <c r="K3716" s="10" t="str">
        <f>IFNA(VLOOKUP($H3716,'Промокоды'!$A$2:$C$115,3,0),"")</f>
        <v/>
      </c>
      <c r="L3716" s="13">
        <f t="shared" si="2"/>
        <v>0</v>
      </c>
      <c r="M3716" s="14">
        <v>300.0</v>
      </c>
      <c r="N3716" s="14">
        <f t="shared" si="3"/>
        <v>300</v>
      </c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  <c r="Z3716" s="9"/>
      <c r="AA3716" s="9"/>
      <c r="AB3716" s="9"/>
      <c r="AC3716" s="9"/>
    </row>
    <row r="3717" ht="15.75" customHeight="1">
      <c r="A3717" s="10">
        <v>3716.0</v>
      </c>
      <c r="B3717" s="10" t="s">
        <v>25</v>
      </c>
      <c r="C3717" s="10" t="str">
        <f>VLOOKUP($E3717,'Определяем вид'!$A$2:$B$16,2,0)</f>
        <v>Товар</v>
      </c>
      <c r="D3717" s="10" t="s">
        <v>16</v>
      </c>
      <c r="E3717" s="10" t="s">
        <v>35</v>
      </c>
      <c r="F3717" s="11">
        <v>45788.0</v>
      </c>
      <c r="G3717" s="12">
        <f t="shared" si="1"/>
        <v>5</v>
      </c>
      <c r="H3717" s="10"/>
      <c r="I3717" s="10" t="str">
        <f>IFNA(VLOOKUP($H3717,'Промокоды'!$A$2:$B$115,2,0),"")</f>
        <v/>
      </c>
      <c r="J3717" s="10" t="str">
        <f>IFNA(VLOOKUP($I3717,'Промокоды'!$E$2:$F$8,2,0),"")</f>
        <v/>
      </c>
      <c r="K3717" s="10" t="str">
        <f>IFNA(VLOOKUP($H3717,'Промокоды'!$A$2:$C$115,3,0),"")</f>
        <v/>
      </c>
      <c r="L3717" s="13">
        <f t="shared" si="2"/>
        <v>0</v>
      </c>
      <c r="M3717" s="14">
        <v>500.0</v>
      </c>
      <c r="N3717" s="14">
        <f t="shared" si="3"/>
        <v>500</v>
      </c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  <c r="Z3717" s="9"/>
      <c r="AA3717" s="9"/>
      <c r="AB3717" s="9"/>
      <c r="AC3717" s="9"/>
    </row>
    <row r="3718" ht="15.75" customHeight="1">
      <c r="A3718" s="10">
        <v>3717.0</v>
      </c>
      <c r="B3718" s="10" t="s">
        <v>15</v>
      </c>
      <c r="C3718" s="10" t="str">
        <f>VLOOKUP($E3718,'Определяем вид'!$A$2:$B$16,2,0)</f>
        <v>Услуга</v>
      </c>
      <c r="D3718" s="10" t="s">
        <v>16</v>
      </c>
      <c r="E3718" s="10" t="s">
        <v>17</v>
      </c>
      <c r="F3718" s="11">
        <v>45788.0</v>
      </c>
      <c r="G3718" s="12">
        <f t="shared" si="1"/>
        <v>5</v>
      </c>
      <c r="H3718" s="10"/>
      <c r="I3718" s="10" t="str">
        <f>IFNA(VLOOKUP($H3718,'Промокоды'!$A$2:$B$115,2,0),"")</f>
        <v/>
      </c>
      <c r="J3718" s="10" t="str">
        <f>IFNA(VLOOKUP($I3718,'Промокоды'!$E$2:$F$8,2,0),"")</f>
        <v/>
      </c>
      <c r="K3718" s="10" t="str">
        <f>IFNA(VLOOKUP($H3718,'Промокоды'!$A$2:$C$115,3,0),"")</f>
        <v/>
      </c>
      <c r="L3718" s="13">
        <f t="shared" si="2"/>
        <v>0</v>
      </c>
      <c r="M3718" s="14">
        <v>4500.0</v>
      </c>
      <c r="N3718" s="14">
        <f t="shared" si="3"/>
        <v>4500</v>
      </c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  <c r="Z3718" s="9"/>
      <c r="AA3718" s="9"/>
      <c r="AB3718" s="9"/>
      <c r="AC3718" s="9"/>
    </row>
    <row r="3719" ht="15.75" customHeight="1">
      <c r="A3719" s="10">
        <v>3718.0</v>
      </c>
      <c r="B3719" s="10" t="s">
        <v>15</v>
      </c>
      <c r="C3719" s="10" t="str">
        <f>VLOOKUP($E3719,'Определяем вид'!$A$2:$B$16,2,0)</f>
        <v>Услуга</v>
      </c>
      <c r="D3719" s="10" t="s">
        <v>19</v>
      </c>
      <c r="E3719" s="10" t="s">
        <v>17</v>
      </c>
      <c r="F3719" s="11">
        <v>45788.0</v>
      </c>
      <c r="G3719" s="12">
        <f t="shared" si="1"/>
        <v>5</v>
      </c>
      <c r="H3719" s="10"/>
      <c r="I3719" s="10" t="str">
        <f>IFNA(VLOOKUP($H3719,'Промокоды'!$A$2:$B$115,2,0),"")</f>
        <v/>
      </c>
      <c r="J3719" s="10" t="str">
        <f>IFNA(VLOOKUP($I3719,'Промокоды'!$E$2:$F$8,2,0),"")</f>
        <v/>
      </c>
      <c r="K3719" s="10" t="str">
        <f>IFNA(VLOOKUP($H3719,'Промокоды'!$A$2:$C$115,3,0),"")</f>
        <v/>
      </c>
      <c r="L3719" s="13">
        <f t="shared" si="2"/>
        <v>0</v>
      </c>
      <c r="M3719" s="14">
        <v>4500.0</v>
      </c>
      <c r="N3719" s="14">
        <f t="shared" si="3"/>
        <v>4500</v>
      </c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  <c r="Z3719" s="9"/>
      <c r="AA3719" s="9"/>
      <c r="AB3719" s="9"/>
      <c r="AC3719" s="9"/>
    </row>
    <row r="3720" ht="15.75" customHeight="1">
      <c r="A3720" s="10">
        <v>3719.0</v>
      </c>
      <c r="B3720" s="10" t="s">
        <v>15</v>
      </c>
      <c r="C3720" s="10" t="str">
        <f>VLOOKUP($E3720,'Определяем вид'!$A$2:$B$16,2,0)</f>
        <v>Услуга</v>
      </c>
      <c r="D3720" s="10" t="s">
        <v>19</v>
      </c>
      <c r="E3720" s="10" t="s">
        <v>21</v>
      </c>
      <c r="F3720" s="11">
        <v>45788.0</v>
      </c>
      <c r="G3720" s="12">
        <f t="shared" si="1"/>
        <v>5</v>
      </c>
      <c r="H3720" s="10"/>
      <c r="I3720" s="10" t="str">
        <f>IFNA(VLOOKUP($H3720,'Промокоды'!$A$2:$B$115,2,0),"")</f>
        <v/>
      </c>
      <c r="J3720" s="10" t="str">
        <f>IFNA(VLOOKUP($I3720,'Промокоды'!$E$2:$F$8,2,0),"")</f>
        <v/>
      </c>
      <c r="K3720" s="10" t="str">
        <f>IFNA(VLOOKUP($H3720,'Промокоды'!$A$2:$C$115,3,0),"")</f>
        <v/>
      </c>
      <c r="L3720" s="13">
        <f t="shared" si="2"/>
        <v>0</v>
      </c>
      <c r="M3720" s="14">
        <v>5500.0</v>
      </c>
      <c r="N3720" s="14">
        <f t="shared" si="3"/>
        <v>5500</v>
      </c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  <c r="Z3720" s="9"/>
      <c r="AA3720" s="9"/>
      <c r="AB3720" s="9"/>
      <c r="AC3720" s="9"/>
    </row>
    <row r="3721" ht="15.75" customHeight="1">
      <c r="A3721" s="10">
        <v>3720.0</v>
      </c>
      <c r="B3721" s="10" t="s">
        <v>15</v>
      </c>
      <c r="C3721" s="10" t="str">
        <f>VLOOKUP($E3721,'Определяем вид'!$A$2:$B$16,2,0)</f>
        <v>Товар</v>
      </c>
      <c r="D3721" s="10" t="s">
        <v>16</v>
      </c>
      <c r="E3721" s="10" t="s">
        <v>23</v>
      </c>
      <c r="F3721" s="11">
        <v>45788.0</v>
      </c>
      <c r="G3721" s="12">
        <f t="shared" si="1"/>
        <v>5</v>
      </c>
      <c r="H3721" s="10"/>
      <c r="I3721" s="10" t="str">
        <f>IFNA(VLOOKUP($H3721,'Промокоды'!$A$2:$B$115,2,0),"")</f>
        <v/>
      </c>
      <c r="J3721" s="10" t="str">
        <f>IFNA(VLOOKUP($I3721,'Промокоды'!$E$2:$F$8,2,0),"")</f>
        <v/>
      </c>
      <c r="K3721" s="10" t="str">
        <f>IFNA(VLOOKUP($H3721,'Промокоды'!$A$2:$C$115,3,0),"")</f>
        <v/>
      </c>
      <c r="L3721" s="13">
        <f t="shared" si="2"/>
        <v>0</v>
      </c>
      <c r="M3721" s="14">
        <v>1000.0</v>
      </c>
      <c r="N3721" s="14">
        <f t="shared" si="3"/>
        <v>1000</v>
      </c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  <c r="Z3721" s="9"/>
      <c r="AA3721" s="9"/>
      <c r="AB3721" s="9"/>
      <c r="AC3721" s="9"/>
    </row>
    <row r="3722" ht="15.75" customHeight="1">
      <c r="A3722" s="10">
        <v>3721.0</v>
      </c>
      <c r="B3722" s="10" t="s">
        <v>15</v>
      </c>
      <c r="C3722" s="10" t="str">
        <f>VLOOKUP($E3722,'Определяем вид'!$A$2:$B$16,2,0)</f>
        <v>Услуга</v>
      </c>
      <c r="D3722" s="10" t="s">
        <v>16</v>
      </c>
      <c r="E3722" s="10" t="s">
        <v>17</v>
      </c>
      <c r="F3722" s="11">
        <v>45788.0</v>
      </c>
      <c r="G3722" s="12">
        <f t="shared" si="1"/>
        <v>5</v>
      </c>
      <c r="H3722" s="10"/>
      <c r="I3722" s="10" t="str">
        <f>IFNA(VLOOKUP($H3722,'Промокоды'!$A$2:$B$115,2,0),"")</f>
        <v/>
      </c>
      <c r="J3722" s="10" t="str">
        <f>IFNA(VLOOKUP($I3722,'Промокоды'!$E$2:$F$8,2,0),"")</f>
        <v/>
      </c>
      <c r="K3722" s="10" t="str">
        <f>IFNA(VLOOKUP($H3722,'Промокоды'!$A$2:$C$115,3,0),"")</f>
        <v/>
      </c>
      <c r="L3722" s="13">
        <f t="shared" si="2"/>
        <v>0</v>
      </c>
      <c r="M3722" s="14">
        <v>4500.0</v>
      </c>
      <c r="N3722" s="14">
        <f t="shared" si="3"/>
        <v>4500</v>
      </c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  <c r="Z3722" s="9"/>
      <c r="AA3722" s="9"/>
      <c r="AB3722" s="9"/>
      <c r="AC3722" s="9"/>
    </row>
    <row r="3723" ht="15.75" customHeight="1">
      <c r="A3723" s="10">
        <v>3722.0</v>
      </c>
      <c r="B3723" s="10" t="s">
        <v>15</v>
      </c>
      <c r="C3723" s="10" t="str">
        <f>VLOOKUP($E3723,'Определяем вид'!$A$2:$B$16,2,0)</f>
        <v>Услуга</v>
      </c>
      <c r="D3723" s="10" t="s">
        <v>16</v>
      </c>
      <c r="E3723" s="10" t="s">
        <v>18</v>
      </c>
      <c r="F3723" s="11">
        <v>45788.0</v>
      </c>
      <c r="G3723" s="12">
        <f t="shared" si="1"/>
        <v>5</v>
      </c>
      <c r="H3723" s="10"/>
      <c r="I3723" s="10" t="str">
        <f>IFNA(VLOOKUP($H3723,'Промокоды'!$A$2:$B$115,2,0),"")</f>
        <v/>
      </c>
      <c r="J3723" s="10" t="str">
        <f>IFNA(VLOOKUP($I3723,'Промокоды'!$E$2:$F$8,2,0),"")</f>
        <v/>
      </c>
      <c r="K3723" s="10" t="str">
        <f>IFNA(VLOOKUP($H3723,'Промокоды'!$A$2:$C$115,3,0),"")</f>
        <v/>
      </c>
      <c r="L3723" s="13">
        <f t="shared" si="2"/>
        <v>0</v>
      </c>
      <c r="M3723" s="14">
        <v>3500.0</v>
      </c>
      <c r="N3723" s="14">
        <f t="shared" si="3"/>
        <v>3500</v>
      </c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  <c r="Z3723" s="9"/>
      <c r="AA3723" s="9"/>
      <c r="AB3723" s="9"/>
      <c r="AC3723" s="9"/>
    </row>
    <row r="3724" ht="15.75" customHeight="1">
      <c r="A3724" s="10">
        <v>3723.0</v>
      </c>
      <c r="B3724" s="10" t="s">
        <v>15</v>
      </c>
      <c r="C3724" s="10" t="str">
        <f>VLOOKUP($E3724,'Определяем вид'!$A$2:$B$16,2,0)</f>
        <v>Товар</v>
      </c>
      <c r="D3724" s="10" t="s">
        <v>19</v>
      </c>
      <c r="E3724" s="10" t="s">
        <v>20</v>
      </c>
      <c r="F3724" s="11">
        <v>45788.0</v>
      </c>
      <c r="G3724" s="12">
        <f t="shared" si="1"/>
        <v>5</v>
      </c>
      <c r="H3724" s="10"/>
      <c r="I3724" s="10" t="str">
        <f>IFNA(VLOOKUP($H3724,'Промокоды'!$A$2:$B$115,2,0),"")</f>
        <v/>
      </c>
      <c r="J3724" s="10" t="str">
        <f>IFNA(VLOOKUP($I3724,'Промокоды'!$E$2:$F$8,2,0),"")</f>
        <v/>
      </c>
      <c r="K3724" s="10" t="str">
        <f>IFNA(VLOOKUP($H3724,'Промокоды'!$A$2:$C$115,3,0),"")</f>
        <v/>
      </c>
      <c r="L3724" s="13">
        <f t="shared" si="2"/>
        <v>0</v>
      </c>
      <c r="M3724" s="14">
        <v>500.0</v>
      </c>
      <c r="N3724" s="14">
        <f t="shared" si="3"/>
        <v>500</v>
      </c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  <c r="Z3724" s="9"/>
      <c r="AA3724" s="9"/>
      <c r="AB3724" s="9"/>
      <c r="AC3724" s="9"/>
    </row>
    <row r="3725" ht="15.75" customHeight="1">
      <c r="A3725" s="10">
        <v>3724.0</v>
      </c>
      <c r="B3725" s="10" t="s">
        <v>15</v>
      </c>
      <c r="C3725" s="10" t="str">
        <f>VLOOKUP($E3725,'Определяем вид'!$A$2:$B$16,2,0)</f>
        <v>Услуга</v>
      </c>
      <c r="D3725" s="10" t="s">
        <v>16</v>
      </c>
      <c r="E3725" s="10" t="s">
        <v>17</v>
      </c>
      <c r="F3725" s="11">
        <v>45788.0</v>
      </c>
      <c r="G3725" s="12">
        <f t="shared" si="1"/>
        <v>5</v>
      </c>
      <c r="H3725" s="10"/>
      <c r="I3725" s="10" t="str">
        <f>IFNA(VLOOKUP($H3725,'Промокоды'!$A$2:$B$115,2,0),"")</f>
        <v/>
      </c>
      <c r="J3725" s="10" t="str">
        <f>IFNA(VLOOKUP($I3725,'Промокоды'!$E$2:$F$8,2,0),"")</f>
        <v/>
      </c>
      <c r="K3725" s="10" t="str">
        <f>IFNA(VLOOKUP($H3725,'Промокоды'!$A$2:$C$115,3,0),"")</f>
        <v/>
      </c>
      <c r="L3725" s="13">
        <f t="shared" si="2"/>
        <v>0</v>
      </c>
      <c r="M3725" s="14">
        <v>4500.0</v>
      </c>
      <c r="N3725" s="14">
        <f t="shared" si="3"/>
        <v>4500</v>
      </c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  <c r="Z3725" s="9"/>
      <c r="AA3725" s="9"/>
      <c r="AB3725" s="9"/>
      <c r="AC3725" s="9"/>
    </row>
    <row r="3726" ht="15.75" customHeight="1">
      <c r="A3726" s="10">
        <v>3725.0</v>
      </c>
      <c r="B3726" s="10" t="s">
        <v>15</v>
      </c>
      <c r="C3726" s="10" t="str">
        <f>VLOOKUP($E3726,'Определяем вид'!$A$2:$B$16,2,0)</f>
        <v>Услуга</v>
      </c>
      <c r="D3726" s="10" t="s">
        <v>16</v>
      </c>
      <c r="E3726" s="10" t="s">
        <v>21</v>
      </c>
      <c r="F3726" s="11">
        <v>45788.0</v>
      </c>
      <c r="G3726" s="12">
        <f t="shared" si="1"/>
        <v>5</v>
      </c>
      <c r="H3726" s="10" t="s">
        <v>76</v>
      </c>
      <c r="I3726" s="10">
        <f>IFNA(VLOOKUP($H3726,'Промокоды'!$A$2:$B$115,2,0),"")</f>
        <v>5</v>
      </c>
      <c r="J3726" s="10" t="str">
        <f>IFNA(VLOOKUP($I3726,'Промокоды'!$E$2:$F$8,2,0),"")</f>
        <v>Посты в VK</v>
      </c>
      <c r="K3726" s="10">
        <f>IFNA(VLOOKUP($H3726,'Промокоды'!$A$2:$C$115,3,0),"")</f>
        <v>0.15</v>
      </c>
      <c r="L3726" s="13">
        <f t="shared" si="2"/>
        <v>825</v>
      </c>
      <c r="M3726" s="14">
        <v>5500.0</v>
      </c>
      <c r="N3726" s="14">
        <f t="shared" si="3"/>
        <v>4675</v>
      </c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  <c r="Z3726" s="9"/>
      <c r="AA3726" s="9"/>
      <c r="AB3726" s="9"/>
      <c r="AC3726" s="9"/>
    </row>
    <row r="3727" ht="15.75" customHeight="1">
      <c r="A3727" s="10">
        <v>3726.0</v>
      </c>
      <c r="B3727" s="10" t="s">
        <v>15</v>
      </c>
      <c r="C3727" s="10" t="str">
        <f>VLOOKUP($E3727,'Определяем вид'!$A$2:$B$16,2,0)</f>
        <v>Товар</v>
      </c>
      <c r="D3727" s="10" t="s">
        <v>16</v>
      </c>
      <c r="E3727" s="10" t="s">
        <v>20</v>
      </c>
      <c r="F3727" s="11">
        <v>45788.0</v>
      </c>
      <c r="G3727" s="12">
        <f t="shared" si="1"/>
        <v>5</v>
      </c>
      <c r="H3727" s="10"/>
      <c r="I3727" s="10" t="str">
        <f>IFNA(VLOOKUP($H3727,'Промокоды'!$A$2:$B$115,2,0),"")</f>
        <v/>
      </c>
      <c r="J3727" s="10" t="str">
        <f>IFNA(VLOOKUP($I3727,'Промокоды'!$E$2:$F$8,2,0),"")</f>
        <v/>
      </c>
      <c r="K3727" s="10" t="str">
        <f>IFNA(VLOOKUP($H3727,'Промокоды'!$A$2:$C$115,3,0),"")</f>
        <v/>
      </c>
      <c r="L3727" s="13">
        <f t="shared" si="2"/>
        <v>0</v>
      </c>
      <c r="M3727" s="14">
        <v>500.0</v>
      </c>
      <c r="N3727" s="14">
        <f t="shared" si="3"/>
        <v>500</v>
      </c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  <c r="Z3727" s="9"/>
      <c r="AA3727" s="9"/>
      <c r="AB3727" s="9"/>
      <c r="AC3727" s="9"/>
    </row>
    <row r="3728" ht="15.75" customHeight="1">
      <c r="A3728" s="10">
        <v>3727.0</v>
      </c>
      <c r="B3728" s="10" t="s">
        <v>15</v>
      </c>
      <c r="C3728" s="10" t="str">
        <f>VLOOKUP($E3728,'Определяем вид'!$A$2:$B$16,2,0)</f>
        <v>Услуга</v>
      </c>
      <c r="D3728" s="10" t="s">
        <v>16</v>
      </c>
      <c r="E3728" s="10" t="s">
        <v>21</v>
      </c>
      <c r="F3728" s="11">
        <v>45788.0</v>
      </c>
      <c r="G3728" s="12">
        <f t="shared" si="1"/>
        <v>5</v>
      </c>
      <c r="H3728" s="10"/>
      <c r="I3728" s="10" t="str">
        <f>IFNA(VLOOKUP($H3728,'Промокоды'!$A$2:$B$115,2,0),"")</f>
        <v/>
      </c>
      <c r="J3728" s="10" t="str">
        <f>IFNA(VLOOKUP($I3728,'Промокоды'!$E$2:$F$8,2,0),"")</f>
        <v/>
      </c>
      <c r="K3728" s="10" t="str">
        <f>IFNA(VLOOKUP($H3728,'Промокоды'!$A$2:$C$115,3,0),"")</f>
        <v/>
      </c>
      <c r="L3728" s="13">
        <f t="shared" si="2"/>
        <v>0</v>
      </c>
      <c r="M3728" s="14">
        <v>5500.0</v>
      </c>
      <c r="N3728" s="14">
        <f t="shared" si="3"/>
        <v>5500</v>
      </c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  <c r="Z3728" s="9"/>
      <c r="AA3728" s="9"/>
      <c r="AB3728" s="9"/>
      <c r="AC3728" s="9"/>
    </row>
    <row r="3729" ht="15.75" customHeight="1">
      <c r="A3729" s="10">
        <v>3728.0</v>
      </c>
      <c r="B3729" s="10" t="s">
        <v>15</v>
      </c>
      <c r="C3729" s="10" t="str">
        <f>VLOOKUP($E3729,'Определяем вид'!$A$2:$B$16,2,0)</f>
        <v>Товар</v>
      </c>
      <c r="D3729" s="10" t="s">
        <v>16</v>
      </c>
      <c r="E3729" s="10" t="s">
        <v>23</v>
      </c>
      <c r="F3729" s="11">
        <v>45788.0</v>
      </c>
      <c r="G3729" s="12">
        <f t="shared" si="1"/>
        <v>5</v>
      </c>
      <c r="H3729" s="10"/>
      <c r="I3729" s="10" t="str">
        <f>IFNA(VLOOKUP($H3729,'Промокоды'!$A$2:$B$115,2,0),"")</f>
        <v/>
      </c>
      <c r="J3729" s="10" t="str">
        <f>IFNA(VLOOKUP($I3729,'Промокоды'!$E$2:$F$8,2,0),"")</f>
        <v/>
      </c>
      <c r="K3729" s="10" t="str">
        <f>IFNA(VLOOKUP($H3729,'Промокоды'!$A$2:$C$115,3,0),"")</f>
        <v/>
      </c>
      <c r="L3729" s="13">
        <f t="shared" si="2"/>
        <v>0</v>
      </c>
      <c r="M3729" s="14">
        <v>1000.0</v>
      </c>
      <c r="N3729" s="14">
        <f t="shared" si="3"/>
        <v>1000</v>
      </c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  <c r="Z3729" s="9"/>
      <c r="AA3729" s="9"/>
      <c r="AB3729" s="9"/>
      <c r="AC3729" s="9"/>
    </row>
    <row r="3730" ht="15.75" customHeight="1">
      <c r="A3730" s="10">
        <v>3729.0</v>
      </c>
      <c r="B3730" s="10" t="s">
        <v>15</v>
      </c>
      <c r="C3730" s="10" t="str">
        <f>VLOOKUP($E3730,'Определяем вид'!$A$2:$B$16,2,0)</f>
        <v>Услуга</v>
      </c>
      <c r="D3730" s="10" t="s">
        <v>16</v>
      </c>
      <c r="E3730" s="10" t="s">
        <v>21</v>
      </c>
      <c r="F3730" s="11">
        <v>45788.0</v>
      </c>
      <c r="G3730" s="12">
        <f t="shared" si="1"/>
        <v>5</v>
      </c>
      <c r="H3730" s="10" t="s">
        <v>77</v>
      </c>
      <c r="I3730" s="10">
        <f>IFNA(VLOOKUP($H3730,'Промокоды'!$A$2:$B$115,2,0),"")</f>
        <v>5</v>
      </c>
      <c r="J3730" s="10" t="str">
        <f>IFNA(VLOOKUP($I3730,'Промокоды'!$E$2:$F$8,2,0),"")</f>
        <v>Посты в VK</v>
      </c>
      <c r="K3730" s="10">
        <f>IFNA(VLOOKUP($H3730,'Промокоды'!$A$2:$C$115,3,0),"")</f>
        <v>0.15</v>
      </c>
      <c r="L3730" s="13">
        <f t="shared" si="2"/>
        <v>825</v>
      </c>
      <c r="M3730" s="14">
        <v>5500.0</v>
      </c>
      <c r="N3730" s="14">
        <f t="shared" si="3"/>
        <v>4675</v>
      </c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  <c r="Z3730" s="9"/>
      <c r="AA3730" s="9"/>
      <c r="AB3730" s="9"/>
      <c r="AC3730" s="9"/>
    </row>
    <row r="3731" ht="15.75" customHeight="1">
      <c r="A3731" s="10">
        <v>3730.0</v>
      </c>
      <c r="B3731" s="10" t="s">
        <v>15</v>
      </c>
      <c r="C3731" s="10" t="str">
        <f>VLOOKUP($E3731,'Определяем вид'!$A$2:$B$16,2,0)</f>
        <v>Услуга</v>
      </c>
      <c r="D3731" s="10" t="s">
        <v>16</v>
      </c>
      <c r="E3731" s="10" t="s">
        <v>17</v>
      </c>
      <c r="F3731" s="11">
        <v>45788.0</v>
      </c>
      <c r="G3731" s="12">
        <f t="shared" si="1"/>
        <v>5</v>
      </c>
      <c r="H3731" s="10"/>
      <c r="I3731" s="10" t="str">
        <f>IFNA(VLOOKUP($H3731,'Промокоды'!$A$2:$B$115,2,0),"")</f>
        <v/>
      </c>
      <c r="J3731" s="10" t="str">
        <f>IFNA(VLOOKUP($I3731,'Промокоды'!$E$2:$F$8,2,0),"")</f>
        <v/>
      </c>
      <c r="K3731" s="10" t="str">
        <f>IFNA(VLOOKUP($H3731,'Промокоды'!$A$2:$C$115,3,0),"")</f>
        <v/>
      </c>
      <c r="L3731" s="13">
        <f t="shared" si="2"/>
        <v>0</v>
      </c>
      <c r="M3731" s="14">
        <v>4500.0</v>
      </c>
      <c r="N3731" s="14">
        <f t="shared" si="3"/>
        <v>4500</v>
      </c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  <c r="Z3731" s="9"/>
      <c r="AA3731" s="9"/>
      <c r="AB3731" s="9"/>
      <c r="AC3731" s="9"/>
    </row>
    <row r="3732" ht="15.75" customHeight="1">
      <c r="A3732" s="10">
        <v>3731.0</v>
      </c>
      <c r="B3732" s="10" t="s">
        <v>15</v>
      </c>
      <c r="C3732" s="10" t="str">
        <f>VLOOKUP($E3732,'Определяем вид'!$A$2:$B$16,2,0)</f>
        <v>Услуга</v>
      </c>
      <c r="D3732" s="10" t="s">
        <v>16</v>
      </c>
      <c r="E3732" s="10" t="s">
        <v>18</v>
      </c>
      <c r="F3732" s="11">
        <v>45788.0</v>
      </c>
      <c r="G3732" s="12">
        <f t="shared" si="1"/>
        <v>5</v>
      </c>
      <c r="H3732" s="10"/>
      <c r="I3732" s="10" t="str">
        <f>IFNA(VLOOKUP($H3732,'Промокоды'!$A$2:$B$115,2,0),"")</f>
        <v/>
      </c>
      <c r="J3732" s="10" t="str">
        <f>IFNA(VLOOKUP($I3732,'Промокоды'!$E$2:$F$8,2,0),"")</f>
        <v/>
      </c>
      <c r="K3732" s="10" t="str">
        <f>IFNA(VLOOKUP($H3732,'Промокоды'!$A$2:$C$115,3,0),"")</f>
        <v/>
      </c>
      <c r="L3732" s="13">
        <f t="shared" si="2"/>
        <v>0</v>
      </c>
      <c r="M3732" s="14">
        <v>3500.0</v>
      </c>
      <c r="N3732" s="14">
        <f t="shared" si="3"/>
        <v>3500</v>
      </c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  <c r="Z3732" s="9"/>
      <c r="AA3732" s="9"/>
      <c r="AB3732" s="9"/>
      <c r="AC3732" s="9"/>
    </row>
    <row r="3733" ht="15.75" customHeight="1">
      <c r="A3733" s="10">
        <v>3732.0</v>
      </c>
      <c r="B3733" s="10" t="s">
        <v>15</v>
      </c>
      <c r="C3733" s="10" t="str">
        <f>VLOOKUP($E3733,'Определяем вид'!$A$2:$B$16,2,0)</f>
        <v>Услуга</v>
      </c>
      <c r="D3733" s="10" t="s">
        <v>16</v>
      </c>
      <c r="E3733" s="10" t="s">
        <v>21</v>
      </c>
      <c r="F3733" s="11">
        <v>45788.0</v>
      </c>
      <c r="G3733" s="12">
        <f t="shared" si="1"/>
        <v>5</v>
      </c>
      <c r="H3733" s="10"/>
      <c r="I3733" s="10" t="str">
        <f>IFNA(VLOOKUP($H3733,'Промокоды'!$A$2:$B$115,2,0),"")</f>
        <v/>
      </c>
      <c r="J3733" s="10" t="str">
        <f>IFNA(VLOOKUP($I3733,'Промокоды'!$E$2:$F$8,2,0),"")</f>
        <v/>
      </c>
      <c r="K3733" s="10" t="str">
        <f>IFNA(VLOOKUP($H3733,'Промокоды'!$A$2:$C$115,3,0),"")</f>
        <v/>
      </c>
      <c r="L3733" s="13">
        <f t="shared" si="2"/>
        <v>0</v>
      </c>
      <c r="M3733" s="14">
        <v>5500.0</v>
      </c>
      <c r="N3733" s="14">
        <f t="shared" si="3"/>
        <v>5500</v>
      </c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  <c r="Z3733" s="9"/>
      <c r="AA3733" s="9"/>
      <c r="AB3733" s="9"/>
      <c r="AC3733" s="9"/>
    </row>
    <row r="3734" ht="15.75" customHeight="1">
      <c r="A3734" s="10">
        <v>3733.0</v>
      </c>
      <c r="B3734" s="10" t="s">
        <v>15</v>
      </c>
      <c r="C3734" s="10" t="str">
        <f>VLOOKUP($E3734,'Определяем вид'!$A$2:$B$16,2,0)</f>
        <v>Услуга</v>
      </c>
      <c r="D3734" s="10" t="s">
        <v>16</v>
      </c>
      <c r="E3734" s="10" t="s">
        <v>17</v>
      </c>
      <c r="F3734" s="11">
        <v>45788.0</v>
      </c>
      <c r="G3734" s="12">
        <f t="shared" si="1"/>
        <v>5</v>
      </c>
      <c r="H3734" s="10"/>
      <c r="I3734" s="10" t="str">
        <f>IFNA(VLOOKUP($H3734,'Промокоды'!$A$2:$B$115,2,0),"")</f>
        <v/>
      </c>
      <c r="J3734" s="10" t="str">
        <f>IFNA(VLOOKUP($I3734,'Промокоды'!$E$2:$F$8,2,0),"")</f>
        <v/>
      </c>
      <c r="K3734" s="10" t="str">
        <f>IFNA(VLOOKUP($H3734,'Промокоды'!$A$2:$C$115,3,0),"")</f>
        <v/>
      </c>
      <c r="L3734" s="13">
        <f t="shared" si="2"/>
        <v>0</v>
      </c>
      <c r="M3734" s="14">
        <v>4500.0</v>
      </c>
      <c r="N3734" s="14">
        <f t="shared" si="3"/>
        <v>4500</v>
      </c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  <c r="Z3734" s="9"/>
      <c r="AA3734" s="9"/>
      <c r="AB3734" s="9"/>
      <c r="AC3734" s="9"/>
    </row>
    <row r="3735" ht="15.75" customHeight="1">
      <c r="A3735" s="10">
        <v>3734.0</v>
      </c>
      <c r="B3735" s="10" t="s">
        <v>15</v>
      </c>
      <c r="C3735" s="10" t="str">
        <f>VLOOKUP($E3735,'Определяем вид'!$A$2:$B$16,2,0)</f>
        <v>Услуга</v>
      </c>
      <c r="D3735" s="10" t="s">
        <v>16</v>
      </c>
      <c r="E3735" s="10" t="s">
        <v>21</v>
      </c>
      <c r="F3735" s="11">
        <v>45788.0</v>
      </c>
      <c r="G3735" s="12">
        <f t="shared" si="1"/>
        <v>5</v>
      </c>
      <c r="H3735" s="10"/>
      <c r="I3735" s="10" t="str">
        <f>IFNA(VLOOKUP($H3735,'Промокоды'!$A$2:$B$115,2,0),"")</f>
        <v/>
      </c>
      <c r="J3735" s="10" t="str">
        <f>IFNA(VLOOKUP($I3735,'Промокоды'!$E$2:$F$8,2,0),"")</f>
        <v/>
      </c>
      <c r="K3735" s="10" t="str">
        <f>IFNA(VLOOKUP($H3735,'Промокоды'!$A$2:$C$115,3,0),"")</f>
        <v/>
      </c>
      <c r="L3735" s="13">
        <f t="shared" si="2"/>
        <v>0</v>
      </c>
      <c r="M3735" s="14">
        <v>5500.0</v>
      </c>
      <c r="N3735" s="14">
        <f t="shared" si="3"/>
        <v>5500</v>
      </c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  <c r="Z3735" s="9"/>
      <c r="AA3735" s="9"/>
      <c r="AB3735" s="9"/>
      <c r="AC3735" s="9"/>
    </row>
    <row r="3736" ht="15.75" customHeight="1">
      <c r="A3736" s="10">
        <v>3735.0</v>
      </c>
      <c r="B3736" s="10" t="s">
        <v>15</v>
      </c>
      <c r="C3736" s="10" t="str">
        <f>VLOOKUP($E3736,'Определяем вид'!$A$2:$B$16,2,0)</f>
        <v>Товар</v>
      </c>
      <c r="D3736" s="10" t="s">
        <v>16</v>
      </c>
      <c r="E3736" s="10" t="s">
        <v>20</v>
      </c>
      <c r="F3736" s="11">
        <v>45788.0</v>
      </c>
      <c r="G3736" s="12">
        <f t="shared" si="1"/>
        <v>5</v>
      </c>
      <c r="H3736" s="10"/>
      <c r="I3736" s="10" t="str">
        <f>IFNA(VLOOKUP($H3736,'Промокоды'!$A$2:$B$115,2,0),"")</f>
        <v/>
      </c>
      <c r="J3736" s="10" t="str">
        <f>IFNA(VLOOKUP($I3736,'Промокоды'!$E$2:$F$8,2,0),"")</f>
        <v/>
      </c>
      <c r="K3736" s="10" t="str">
        <f>IFNA(VLOOKUP($H3736,'Промокоды'!$A$2:$C$115,3,0),"")</f>
        <v/>
      </c>
      <c r="L3736" s="13">
        <f t="shared" si="2"/>
        <v>0</v>
      </c>
      <c r="M3736" s="14">
        <v>500.0</v>
      </c>
      <c r="N3736" s="14">
        <f t="shared" si="3"/>
        <v>500</v>
      </c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  <c r="Z3736" s="9"/>
      <c r="AA3736" s="9"/>
      <c r="AB3736" s="9"/>
      <c r="AC3736" s="9"/>
    </row>
    <row r="3737" ht="15.75" customHeight="1">
      <c r="A3737" s="10">
        <v>3736.0</v>
      </c>
      <c r="B3737" s="10" t="s">
        <v>15</v>
      </c>
      <c r="C3737" s="10" t="str">
        <f>VLOOKUP($E3737,'Определяем вид'!$A$2:$B$16,2,0)</f>
        <v>Услуга</v>
      </c>
      <c r="D3737" s="10" t="s">
        <v>16</v>
      </c>
      <c r="E3737" s="10" t="s">
        <v>18</v>
      </c>
      <c r="F3737" s="11">
        <v>45789.0</v>
      </c>
      <c r="G3737" s="12">
        <f t="shared" si="1"/>
        <v>5</v>
      </c>
      <c r="H3737" s="10"/>
      <c r="I3737" s="10" t="str">
        <f>IFNA(VLOOKUP($H3737,'Промокоды'!$A$2:$B$115,2,0),"")</f>
        <v/>
      </c>
      <c r="J3737" s="10" t="str">
        <f>IFNA(VLOOKUP($I3737,'Промокоды'!$E$2:$F$8,2,0),"")</f>
        <v/>
      </c>
      <c r="K3737" s="10" t="str">
        <f>IFNA(VLOOKUP($H3737,'Промокоды'!$A$2:$C$115,3,0),"")</f>
        <v/>
      </c>
      <c r="L3737" s="13">
        <f t="shared" si="2"/>
        <v>0</v>
      </c>
      <c r="M3737" s="14">
        <v>3500.0</v>
      </c>
      <c r="N3737" s="14">
        <f t="shared" si="3"/>
        <v>3500</v>
      </c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  <c r="Z3737" s="9"/>
      <c r="AA3737" s="9"/>
      <c r="AB3737" s="9"/>
      <c r="AC3737" s="9"/>
    </row>
    <row r="3738" ht="15.75" customHeight="1">
      <c r="A3738" s="10">
        <v>3737.0</v>
      </c>
      <c r="B3738" s="10" t="s">
        <v>15</v>
      </c>
      <c r="C3738" s="10" t="str">
        <f>VLOOKUP($E3738,'Определяем вид'!$A$2:$B$16,2,0)</f>
        <v>Услуга</v>
      </c>
      <c r="D3738" s="10" t="s">
        <v>16</v>
      </c>
      <c r="E3738" s="10" t="s">
        <v>21</v>
      </c>
      <c r="F3738" s="11">
        <v>45789.0</v>
      </c>
      <c r="G3738" s="12">
        <f t="shared" si="1"/>
        <v>5</v>
      </c>
      <c r="H3738" s="10"/>
      <c r="I3738" s="10" t="str">
        <f>IFNA(VLOOKUP($H3738,'Промокоды'!$A$2:$B$115,2,0),"")</f>
        <v/>
      </c>
      <c r="J3738" s="10" t="str">
        <f>IFNA(VLOOKUP($I3738,'Промокоды'!$E$2:$F$8,2,0),"")</f>
        <v/>
      </c>
      <c r="K3738" s="10" t="str">
        <f>IFNA(VLOOKUP($H3738,'Промокоды'!$A$2:$C$115,3,0),"")</f>
        <v/>
      </c>
      <c r="L3738" s="13">
        <f t="shared" si="2"/>
        <v>0</v>
      </c>
      <c r="M3738" s="14">
        <v>5500.0</v>
      </c>
      <c r="N3738" s="14">
        <f t="shared" si="3"/>
        <v>5500</v>
      </c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  <c r="Z3738" s="9"/>
      <c r="AA3738" s="9"/>
      <c r="AB3738" s="9"/>
      <c r="AC3738" s="9"/>
    </row>
    <row r="3739" ht="15.75" customHeight="1">
      <c r="A3739" s="10">
        <v>3738.0</v>
      </c>
      <c r="B3739" s="10" t="s">
        <v>25</v>
      </c>
      <c r="C3739" s="10" t="str">
        <f>VLOOKUP($E3739,'Определяем вид'!$A$2:$B$16,2,0)</f>
        <v>Услуга</v>
      </c>
      <c r="D3739" s="10" t="s">
        <v>16</v>
      </c>
      <c r="E3739" s="10" t="s">
        <v>26</v>
      </c>
      <c r="F3739" s="11">
        <v>45789.0</v>
      </c>
      <c r="G3739" s="12">
        <f t="shared" si="1"/>
        <v>5</v>
      </c>
      <c r="H3739" s="10"/>
      <c r="I3739" s="10" t="str">
        <f>IFNA(VLOOKUP($H3739,'Промокоды'!$A$2:$B$115,2,0),"")</f>
        <v/>
      </c>
      <c r="J3739" s="10" t="str">
        <f>IFNA(VLOOKUP($I3739,'Промокоды'!$E$2:$F$8,2,0),"")</f>
        <v/>
      </c>
      <c r="K3739" s="10" t="str">
        <f>IFNA(VLOOKUP($H3739,'Промокоды'!$A$2:$C$115,3,0),"")</f>
        <v/>
      </c>
      <c r="L3739" s="13">
        <f t="shared" si="2"/>
        <v>0</v>
      </c>
      <c r="M3739" s="14">
        <v>50000.0</v>
      </c>
      <c r="N3739" s="14">
        <f t="shared" si="3"/>
        <v>50000</v>
      </c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  <c r="Z3739" s="9"/>
      <c r="AA3739" s="9"/>
      <c r="AB3739" s="9"/>
      <c r="AC3739" s="9"/>
    </row>
    <row r="3740" ht="15.75" customHeight="1">
      <c r="A3740" s="10">
        <v>3739.0</v>
      </c>
      <c r="B3740" s="10" t="s">
        <v>15</v>
      </c>
      <c r="C3740" s="10" t="str">
        <f>VLOOKUP($E3740,'Определяем вид'!$A$2:$B$16,2,0)</f>
        <v>Услуга</v>
      </c>
      <c r="D3740" s="10" t="s">
        <v>16</v>
      </c>
      <c r="E3740" s="10" t="s">
        <v>18</v>
      </c>
      <c r="F3740" s="11">
        <v>45789.0</v>
      </c>
      <c r="G3740" s="12">
        <f t="shared" si="1"/>
        <v>5</v>
      </c>
      <c r="H3740" s="10"/>
      <c r="I3740" s="10" t="str">
        <f>IFNA(VLOOKUP($H3740,'Промокоды'!$A$2:$B$115,2,0),"")</f>
        <v/>
      </c>
      <c r="J3740" s="10" t="str">
        <f>IFNA(VLOOKUP($I3740,'Промокоды'!$E$2:$F$8,2,0),"")</f>
        <v/>
      </c>
      <c r="K3740" s="10" t="str">
        <f>IFNA(VLOOKUP($H3740,'Промокоды'!$A$2:$C$115,3,0),"")</f>
        <v/>
      </c>
      <c r="L3740" s="13">
        <f t="shared" si="2"/>
        <v>0</v>
      </c>
      <c r="M3740" s="14">
        <v>3500.0</v>
      </c>
      <c r="N3740" s="14">
        <f t="shared" si="3"/>
        <v>3500</v>
      </c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  <c r="Z3740" s="9"/>
      <c r="AA3740" s="9"/>
      <c r="AB3740" s="9"/>
      <c r="AC3740" s="9"/>
    </row>
    <row r="3741" ht="15.75" customHeight="1">
      <c r="A3741" s="10">
        <v>3740.0</v>
      </c>
      <c r="B3741" s="10" t="s">
        <v>15</v>
      </c>
      <c r="C3741" s="10" t="str">
        <f>VLOOKUP($E3741,'Определяем вид'!$A$2:$B$16,2,0)</f>
        <v>Услуга</v>
      </c>
      <c r="D3741" s="10" t="s">
        <v>16</v>
      </c>
      <c r="E3741" s="10" t="s">
        <v>21</v>
      </c>
      <c r="F3741" s="11">
        <v>45789.0</v>
      </c>
      <c r="G3741" s="12">
        <f t="shared" si="1"/>
        <v>5</v>
      </c>
      <c r="H3741" s="10"/>
      <c r="I3741" s="10" t="str">
        <f>IFNA(VLOOKUP($H3741,'Промокоды'!$A$2:$B$115,2,0),"")</f>
        <v/>
      </c>
      <c r="J3741" s="10" t="str">
        <f>IFNA(VLOOKUP($I3741,'Промокоды'!$E$2:$F$8,2,0),"")</f>
        <v/>
      </c>
      <c r="K3741" s="10" t="str">
        <f>IFNA(VLOOKUP($H3741,'Промокоды'!$A$2:$C$115,3,0),"")</f>
        <v/>
      </c>
      <c r="L3741" s="13">
        <f t="shared" si="2"/>
        <v>0</v>
      </c>
      <c r="M3741" s="14">
        <v>5500.0</v>
      </c>
      <c r="N3741" s="14">
        <f t="shared" si="3"/>
        <v>5500</v>
      </c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  <c r="Z3741" s="9"/>
      <c r="AA3741" s="9"/>
      <c r="AB3741" s="9"/>
      <c r="AC3741" s="9"/>
    </row>
    <row r="3742" ht="15.75" customHeight="1">
      <c r="A3742" s="10">
        <v>3741.0</v>
      </c>
      <c r="B3742" s="10" t="s">
        <v>15</v>
      </c>
      <c r="C3742" s="10" t="str">
        <f>VLOOKUP($E3742,'Определяем вид'!$A$2:$B$16,2,0)</f>
        <v>Услуга</v>
      </c>
      <c r="D3742" s="10" t="s">
        <v>16</v>
      </c>
      <c r="E3742" s="10" t="s">
        <v>18</v>
      </c>
      <c r="F3742" s="11">
        <v>45789.0</v>
      </c>
      <c r="G3742" s="12">
        <f t="shared" si="1"/>
        <v>5</v>
      </c>
      <c r="H3742" s="10"/>
      <c r="I3742" s="10" t="str">
        <f>IFNA(VLOOKUP($H3742,'Промокоды'!$A$2:$B$115,2,0),"")</f>
        <v/>
      </c>
      <c r="J3742" s="10" t="str">
        <f>IFNA(VLOOKUP($I3742,'Промокоды'!$E$2:$F$8,2,0),"")</f>
        <v/>
      </c>
      <c r="K3742" s="10" t="str">
        <f>IFNA(VLOOKUP($H3742,'Промокоды'!$A$2:$C$115,3,0),"")</f>
        <v/>
      </c>
      <c r="L3742" s="13">
        <f t="shared" si="2"/>
        <v>0</v>
      </c>
      <c r="M3742" s="14">
        <v>3500.0</v>
      </c>
      <c r="N3742" s="14">
        <f t="shared" si="3"/>
        <v>3500</v>
      </c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  <c r="Z3742" s="9"/>
      <c r="AA3742" s="9"/>
      <c r="AB3742" s="9"/>
      <c r="AC3742" s="9"/>
    </row>
    <row r="3743" ht="15.75" customHeight="1">
      <c r="A3743" s="10">
        <v>3742.0</v>
      </c>
      <c r="B3743" s="10" t="s">
        <v>15</v>
      </c>
      <c r="C3743" s="10" t="str">
        <f>VLOOKUP($E3743,'Определяем вид'!$A$2:$B$16,2,0)</f>
        <v>Услуга</v>
      </c>
      <c r="D3743" s="10" t="s">
        <v>19</v>
      </c>
      <c r="E3743" s="10" t="s">
        <v>21</v>
      </c>
      <c r="F3743" s="11">
        <v>45789.0</v>
      </c>
      <c r="G3743" s="12">
        <f t="shared" si="1"/>
        <v>5</v>
      </c>
      <c r="H3743" s="10"/>
      <c r="I3743" s="10" t="str">
        <f>IFNA(VLOOKUP($H3743,'Промокоды'!$A$2:$B$115,2,0),"")</f>
        <v/>
      </c>
      <c r="J3743" s="10" t="str">
        <f>IFNA(VLOOKUP($I3743,'Промокоды'!$E$2:$F$8,2,0),"")</f>
        <v/>
      </c>
      <c r="K3743" s="10" t="str">
        <f>IFNA(VLOOKUP($H3743,'Промокоды'!$A$2:$C$115,3,0),"")</f>
        <v/>
      </c>
      <c r="L3743" s="13">
        <f t="shared" si="2"/>
        <v>0</v>
      </c>
      <c r="M3743" s="14">
        <v>5500.0</v>
      </c>
      <c r="N3743" s="14">
        <f t="shared" si="3"/>
        <v>5500</v>
      </c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  <c r="Z3743" s="9"/>
      <c r="AA3743" s="9"/>
      <c r="AB3743" s="9"/>
      <c r="AC3743" s="9"/>
    </row>
    <row r="3744" ht="15.75" customHeight="1">
      <c r="A3744" s="10">
        <v>3743.0</v>
      </c>
      <c r="B3744" s="10" t="s">
        <v>15</v>
      </c>
      <c r="C3744" s="10" t="str">
        <f>VLOOKUP($E3744,'Определяем вид'!$A$2:$B$16,2,0)</f>
        <v>Товар</v>
      </c>
      <c r="D3744" s="10" t="s">
        <v>16</v>
      </c>
      <c r="E3744" s="10" t="s">
        <v>20</v>
      </c>
      <c r="F3744" s="11">
        <v>45789.0</v>
      </c>
      <c r="G3744" s="12">
        <f t="shared" si="1"/>
        <v>5</v>
      </c>
      <c r="H3744" s="10"/>
      <c r="I3744" s="10" t="str">
        <f>IFNA(VLOOKUP($H3744,'Промокоды'!$A$2:$B$115,2,0),"")</f>
        <v/>
      </c>
      <c r="J3744" s="10" t="str">
        <f>IFNA(VLOOKUP($I3744,'Промокоды'!$E$2:$F$8,2,0),"")</f>
        <v/>
      </c>
      <c r="K3744" s="10" t="str">
        <f>IFNA(VLOOKUP($H3744,'Промокоды'!$A$2:$C$115,3,0),"")</f>
        <v/>
      </c>
      <c r="L3744" s="13">
        <f t="shared" si="2"/>
        <v>0</v>
      </c>
      <c r="M3744" s="14">
        <v>500.0</v>
      </c>
      <c r="N3744" s="14">
        <f t="shared" si="3"/>
        <v>500</v>
      </c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  <c r="Z3744" s="9"/>
      <c r="AA3744" s="9"/>
      <c r="AB3744" s="9"/>
      <c r="AC3744" s="9"/>
    </row>
    <row r="3745" ht="15.75" customHeight="1">
      <c r="A3745" s="10">
        <v>3744.0</v>
      </c>
      <c r="B3745" s="10" t="s">
        <v>15</v>
      </c>
      <c r="C3745" s="10" t="str">
        <f>VLOOKUP($E3745,'Определяем вид'!$A$2:$B$16,2,0)</f>
        <v>Услуга</v>
      </c>
      <c r="D3745" s="10" t="s">
        <v>16</v>
      </c>
      <c r="E3745" s="10" t="s">
        <v>17</v>
      </c>
      <c r="F3745" s="11">
        <v>45789.0</v>
      </c>
      <c r="G3745" s="12">
        <f t="shared" si="1"/>
        <v>5</v>
      </c>
      <c r="H3745" s="10"/>
      <c r="I3745" s="10" t="str">
        <f>IFNA(VLOOKUP($H3745,'Промокоды'!$A$2:$B$115,2,0),"")</f>
        <v/>
      </c>
      <c r="J3745" s="10" t="str">
        <f>IFNA(VLOOKUP($I3745,'Промокоды'!$E$2:$F$8,2,0),"")</f>
        <v/>
      </c>
      <c r="K3745" s="10" t="str">
        <f>IFNA(VLOOKUP($H3745,'Промокоды'!$A$2:$C$115,3,0),"")</f>
        <v/>
      </c>
      <c r="L3745" s="13">
        <f t="shared" si="2"/>
        <v>0</v>
      </c>
      <c r="M3745" s="14">
        <v>4500.0</v>
      </c>
      <c r="N3745" s="14">
        <f t="shared" si="3"/>
        <v>4500</v>
      </c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  <c r="Z3745" s="9"/>
      <c r="AA3745" s="9"/>
      <c r="AB3745" s="9"/>
      <c r="AC3745" s="9"/>
    </row>
    <row r="3746" ht="15.75" customHeight="1">
      <c r="A3746" s="10">
        <v>3745.0</v>
      </c>
      <c r="B3746" s="10" t="s">
        <v>15</v>
      </c>
      <c r="C3746" s="10" t="str">
        <f>VLOOKUP($E3746,'Определяем вид'!$A$2:$B$16,2,0)</f>
        <v>Услуга</v>
      </c>
      <c r="D3746" s="10" t="s">
        <v>16</v>
      </c>
      <c r="E3746" s="10" t="s">
        <v>21</v>
      </c>
      <c r="F3746" s="11">
        <v>45789.0</v>
      </c>
      <c r="G3746" s="12">
        <f t="shared" si="1"/>
        <v>5</v>
      </c>
      <c r="H3746" s="10"/>
      <c r="I3746" s="10" t="str">
        <f>IFNA(VLOOKUP($H3746,'Промокоды'!$A$2:$B$115,2,0),"")</f>
        <v/>
      </c>
      <c r="J3746" s="10" t="str">
        <f>IFNA(VLOOKUP($I3746,'Промокоды'!$E$2:$F$8,2,0),"")</f>
        <v/>
      </c>
      <c r="K3746" s="10" t="str">
        <f>IFNA(VLOOKUP($H3746,'Промокоды'!$A$2:$C$115,3,0),"")</f>
        <v/>
      </c>
      <c r="L3746" s="13">
        <f t="shared" si="2"/>
        <v>0</v>
      </c>
      <c r="M3746" s="14">
        <v>5500.0</v>
      </c>
      <c r="N3746" s="14">
        <f t="shared" si="3"/>
        <v>5500</v>
      </c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  <c r="Z3746" s="9"/>
      <c r="AA3746" s="9"/>
      <c r="AB3746" s="9"/>
      <c r="AC3746" s="9"/>
    </row>
    <row r="3747" ht="15.75" customHeight="1">
      <c r="A3747" s="10">
        <v>3746.0</v>
      </c>
      <c r="B3747" s="10" t="s">
        <v>15</v>
      </c>
      <c r="C3747" s="10" t="str">
        <f>VLOOKUP($E3747,'Определяем вид'!$A$2:$B$16,2,0)</f>
        <v>Услуга</v>
      </c>
      <c r="D3747" s="10" t="s">
        <v>16</v>
      </c>
      <c r="E3747" s="10" t="s">
        <v>21</v>
      </c>
      <c r="F3747" s="11">
        <v>45789.0</v>
      </c>
      <c r="G3747" s="12">
        <f t="shared" si="1"/>
        <v>5</v>
      </c>
      <c r="H3747" s="10"/>
      <c r="I3747" s="10" t="str">
        <f>IFNA(VLOOKUP($H3747,'Промокоды'!$A$2:$B$115,2,0),"")</f>
        <v/>
      </c>
      <c r="J3747" s="10" t="str">
        <f>IFNA(VLOOKUP($I3747,'Промокоды'!$E$2:$F$8,2,0),"")</f>
        <v/>
      </c>
      <c r="K3747" s="10" t="str">
        <f>IFNA(VLOOKUP($H3747,'Промокоды'!$A$2:$C$115,3,0),"")</f>
        <v/>
      </c>
      <c r="L3747" s="13">
        <f t="shared" si="2"/>
        <v>0</v>
      </c>
      <c r="M3747" s="14">
        <v>5500.0</v>
      </c>
      <c r="N3747" s="14">
        <f t="shared" si="3"/>
        <v>5500</v>
      </c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  <c r="Z3747" s="9"/>
      <c r="AA3747" s="9"/>
      <c r="AB3747" s="9"/>
      <c r="AC3747" s="9"/>
    </row>
    <row r="3748" ht="15.75" customHeight="1">
      <c r="A3748" s="10">
        <v>3747.0</v>
      </c>
      <c r="B3748" s="10" t="s">
        <v>15</v>
      </c>
      <c r="C3748" s="10" t="str">
        <f>VLOOKUP($E3748,'Определяем вид'!$A$2:$B$16,2,0)</f>
        <v>Услуга</v>
      </c>
      <c r="D3748" s="10" t="s">
        <v>16</v>
      </c>
      <c r="E3748" s="10" t="s">
        <v>18</v>
      </c>
      <c r="F3748" s="11">
        <v>45789.0</v>
      </c>
      <c r="G3748" s="12">
        <f t="shared" si="1"/>
        <v>5</v>
      </c>
      <c r="H3748" s="10" t="s">
        <v>78</v>
      </c>
      <c r="I3748" s="10">
        <f>IFNA(VLOOKUP($H3748,'Промокоды'!$A$2:$B$115,2,0),"")</f>
        <v>5</v>
      </c>
      <c r="J3748" s="10" t="str">
        <f>IFNA(VLOOKUP($I3748,'Промокоды'!$E$2:$F$8,2,0),"")</f>
        <v>Посты в VK</v>
      </c>
      <c r="K3748" s="10">
        <f>IFNA(VLOOKUP($H3748,'Промокоды'!$A$2:$C$115,3,0),"")</f>
        <v>0.15</v>
      </c>
      <c r="L3748" s="13">
        <f t="shared" si="2"/>
        <v>525</v>
      </c>
      <c r="M3748" s="14">
        <v>3500.0</v>
      </c>
      <c r="N3748" s="14">
        <f t="shared" si="3"/>
        <v>2975</v>
      </c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  <c r="Z3748" s="9"/>
      <c r="AA3748" s="9"/>
      <c r="AB3748" s="9"/>
      <c r="AC3748" s="9"/>
    </row>
    <row r="3749" ht="15.75" customHeight="1">
      <c r="A3749" s="10">
        <v>3748.0</v>
      </c>
      <c r="B3749" s="10" t="s">
        <v>15</v>
      </c>
      <c r="C3749" s="10" t="str">
        <f>VLOOKUP($E3749,'Определяем вид'!$A$2:$B$16,2,0)</f>
        <v>Услуга</v>
      </c>
      <c r="D3749" s="10" t="s">
        <v>16</v>
      </c>
      <c r="E3749" s="10" t="s">
        <v>21</v>
      </c>
      <c r="F3749" s="11">
        <v>45789.0</v>
      </c>
      <c r="G3749" s="12">
        <f t="shared" si="1"/>
        <v>5</v>
      </c>
      <c r="H3749" s="10"/>
      <c r="I3749" s="10" t="str">
        <f>IFNA(VLOOKUP($H3749,'Промокоды'!$A$2:$B$115,2,0),"")</f>
        <v/>
      </c>
      <c r="J3749" s="10" t="str">
        <f>IFNA(VLOOKUP($I3749,'Промокоды'!$E$2:$F$8,2,0),"")</f>
        <v/>
      </c>
      <c r="K3749" s="10" t="str">
        <f>IFNA(VLOOKUP($H3749,'Промокоды'!$A$2:$C$115,3,0),"")</f>
        <v/>
      </c>
      <c r="L3749" s="13">
        <f t="shared" si="2"/>
        <v>0</v>
      </c>
      <c r="M3749" s="14">
        <v>5500.0</v>
      </c>
      <c r="N3749" s="14">
        <f t="shared" si="3"/>
        <v>5500</v>
      </c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  <c r="Z3749" s="9"/>
      <c r="AA3749" s="9"/>
      <c r="AB3749" s="9"/>
      <c r="AC3749" s="9"/>
    </row>
    <row r="3750" ht="15.75" customHeight="1">
      <c r="A3750" s="10">
        <v>3749.0</v>
      </c>
      <c r="B3750" s="10" t="s">
        <v>15</v>
      </c>
      <c r="C3750" s="10" t="str">
        <f>VLOOKUP($E3750,'Определяем вид'!$A$2:$B$16,2,0)</f>
        <v>Товар</v>
      </c>
      <c r="D3750" s="10" t="s">
        <v>16</v>
      </c>
      <c r="E3750" s="10" t="s">
        <v>28</v>
      </c>
      <c r="F3750" s="11">
        <v>45789.0</v>
      </c>
      <c r="G3750" s="12">
        <f t="shared" si="1"/>
        <v>5</v>
      </c>
      <c r="H3750" s="10"/>
      <c r="I3750" s="10" t="str">
        <f>IFNA(VLOOKUP($H3750,'Промокоды'!$A$2:$B$115,2,0),"")</f>
        <v/>
      </c>
      <c r="J3750" s="10" t="str">
        <f>IFNA(VLOOKUP($I3750,'Промокоды'!$E$2:$F$8,2,0),"")</f>
        <v/>
      </c>
      <c r="K3750" s="10" t="str">
        <f>IFNA(VLOOKUP($H3750,'Промокоды'!$A$2:$C$115,3,0),"")</f>
        <v/>
      </c>
      <c r="L3750" s="13">
        <f t="shared" si="2"/>
        <v>0</v>
      </c>
      <c r="M3750" s="14">
        <v>300.0</v>
      </c>
      <c r="N3750" s="14">
        <f t="shared" si="3"/>
        <v>300</v>
      </c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  <c r="Z3750" s="9"/>
      <c r="AA3750" s="9"/>
      <c r="AB3750" s="9"/>
      <c r="AC3750" s="9"/>
    </row>
    <row r="3751" ht="15.75" customHeight="1">
      <c r="A3751" s="10">
        <v>3750.0</v>
      </c>
      <c r="B3751" s="10" t="s">
        <v>15</v>
      </c>
      <c r="C3751" s="10" t="str">
        <f>VLOOKUP($E3751,'Определяем вид'!$A$2:$B$16,2,0)</f>
        <v>Услуга</v>
      </c>
      <c r="D3751" s="10" t="s">
        <v>16</v>
      </c>
      <c r="E3751" s="10" t="s">
        <v>17</v>
      </c>
      <c r="F3751" s="11">
        <v>45789.0</v>
      </c>
      <c r="G3751" s="12">
        <f t="shared" si="1"/>
        <v>5</v>
      </c>
      <c r="H3751" s="10" t="s">
        <v>79</v>
      </c>
      <c r="I3751" s="10">
        <f>IFNA(VLOOKUP($H3751,'Промокоды'!$A$2:$B$115,2,0),"")</f>
        <v>1</v>
      </c>
      <c r="J3751" s="10" t="str">
        <f>IFNA(VLOOKUP($I3751,'Промокоды'!$E$2:$F$8,2,0),"")</f>
        <v>Обещаем скидки</v>
      </c>
      <c r="K3751" s="10">
        <f>IFNA(VLOOKUP($H3751,'Промокоды'!$A$2:$C$115,3,0),"")</f>
        <v>0.1</v>
      </c>
      <c r="L3751" s="13">
        <f t="shared" si="2"/>
        <v>450</v>
      </c>
      <c r="M3751" s="14">
        <v>4500.0</v>
      </c>
      <c r="N3751" s="14">
        <f t="shared" si="3"/>
        <v>4050</v>
      </c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  <c r="Z3751" s="9"/>
      <c r="AA3751" s="9"/>
      <c r="AB3751" s="9"/>
      <c r="AC3751" s="9"/>
    </row>
    <row r="3752" ht="15.75" customHeight="1">
      <c r="A3752" s="10">
        <v>3751.0</v>
      </c>
      <c r="B3752" s="10" t="s">
        <v>25</v>
      </c>
      <c r="C3752" s="10" t="str">
        <f>VLOOKUP($E3752,'Определяем вид'!$A$2:$B$16,2,0)</f>
        <v>Товар</v>
      </c>
      <c r="D3752" s="10" t="s">
        <v>16</v>
      </c>
      <c r="E3752" s="10" t="s">
        <v>30</v>
      </c>
      <c r="F3752" s="11">
        <v>45789.0</v>
      </c>
      <c r="G3752" s="12">
        <f t="shared" si="1"/>
        <v>5</v>
      </c>
      <c r="H3752" s="10"/>
      <c r="I3752" s="10" t="str">
        <f>IFNA(VLOOKUP($H3752,'Промокоды'!$A$2:$B$115,2,0),"")</f>
        <v/>
      </c>
      <c r="J3752" s="10" t="str">
        <f>IFNA(VLOOKUP($I3752,'Промокоды'!$E$2:$F$8,2,0),"")</f>
        <v/>
      </c>
      <c r="K3752" s="10" t="str">
        <f>IFNA(VLOOKUP($H3752,'Промокоды'!$A$2:$C$115,3,0),"")</f>
        <v/>
      </c>
      <c r="L3752" s="13">
        <f t="shared" si="2"/>
        <v>0</v>
      </c>
      <c r="M3752" s="14">
        <v>300.0</v>
      </c>
      <c r="N3752" s="14">
        <f t="shared" si="3"/>
        <v>300</v>
      </c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  <c r="Z3752" s="9"/>
      <c r="AA3752" s="9"/>
      <c r="AB3752" s="9"/>
      <c r="AC3752" s="9"/>
    </row>
    <row r="3753" ht="15.75" customHeight="1">
      <c r="A3753" s="10">
        <v>3752.0</v>
      </c>
      <c r="B3753" s="10" t="s">
        <v>15</v>
      </c>
      <c r="C3753" s="10" t="str">
        <f>VLOOKUP($E3753,'Определяем вид'!$A$2:$B$16,2,0)</f>
        <v>Услуга</v>
      </c>
      <c r="D3753" s="10" t="s">
        <v>16</v>
      </c>
      <c r="E3753" s="10" t="s">
        <v>21</v>
      </c>
      <c r="F3753" s="11">
        <v>45789.0</v>
      </c>
      <c r="G3753" s="12">
        <f t="shared" si="1"/>
        <v>5</v>
      </c>
      <c r="H3753" s="10"/>
      <c r="I3753" s="10" t="str">
        <f>IFNA(VLOOKUP($H3753,'Промокоды'!$A$2:$B$115,2,0),"")</f>
        <v/>
      </c>
      <c r="J3753" s="10" t="str">
        <f>IFNA(VLOOKUP($I3753,'Промокоды'!$E$2:$F$8,2,0),"")</f>
        <v/>
      </c>
      <c r="K3753" s="10" t="str">
        <f>IFNA(VLOOKUP($H3753,'Промокоды'!$A$2:$C$115,3,0),"")</f>
        <v/>
      </c>
      <c r="L3753" s="13">
        <f t="shared" si="2"/>
        <v>0</v>
      </c>
      <c r="M3753" s="14">
        <v>5500.0</v>
      </c>
      <c r="N3753" s="14">
        <f t="shared" si="3"/>
        <v>5500</v>
      </c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  <c r="Z3753" s="9"/>
      <c r="AA3753" s="9"/>
      <c r="AB3753" s="9"/>
      <c r="AC3753" s="9"/>
    </row>
    <row r="3754" ht="15.75" customHeight="1">
      <c r="A3754" s="10">
        <v>3753.0</v>
      </c>
      <c r="B3754" s="10" t="s">
        <v>15</v>
      </c>
      <c r="C3754" s="10" t="str">
        <f>VLOOKUP($E3754,'Определяем вид'!$A$2:$B$16,2,0)</f>
        <v>Услуга</v>
      </c>
      <c r="D3754" s="10" t="s">
        <v>16</v>
      </c>
      <c r="E3754" s="10" t="s">
        <v>18</v>
      </c>
      <c r="F3754" s="11">
        <v>45789.0</v>
      </c>
      <c r="G3754" s="12">
        <f t="shared" si="1"/>
        <v>5</v>
      </c>
      <c r="H3754" s="10"/>
      <c r="I3754" s="10" t="str">
        <f>IFNA(VLOOKUP($H3754,'Промокоды'!$A$2:$B$115,2,0),"")</f>
        <v/>
      </c>
      <c r="J3754" s="10" t="str">
        <f>IFNA(VLOOKUP($I3754,'Промокоды'!$E$2:$F$8,2,0),"")</f>
        <v/>
      </c>
      <c r="K3754" s="10" t="str">
        <f>IFNA(VLOOKUP($H3754,'Промокоды'!$A$2:$C$115,3,0),"")</f>
        <v/>
      </c>
      <c r="L3754" s="13">
        <f t="shared" si="2"/>
        <v>0</v>
      </c>
      <c r="M3754" s="14">
        <v>3500.0</v>
      </c>
      <c r="N3754" s="14">
        <f t="shared" si="3"/>
        <v>3500</v>
      </c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  <c r="Z3754" s="9"/>
      <c r="AA3754" s="9"/>
      <c r="AB3754" s="9"/>
      <c r="AC3754" s="9"/>
    </row>
    <row r="3755" ht="15.75" customHeight="1">
      <c r="A3755" s="10">
        <v>3754.0</v>
      </c>
      <c r="B3755" s="10" t="s">
        <v>15</v>
      </c>
      <c r="C3755" s="10" t="str">
        <f>VLOOKUP($E3755,'Определяем вид'!$A$2:$B$16,2,0)</f>
        <v>Услуга</v>
      </c>
      <c r="D3755" s="10" t="s">
        <v>19</v>
      </c>
      <c r="E3755" s="10" t="s">
        <v>18</v>
      </c>
      <c r="F3755" s="11">
        <v>45789.0</v>
      </c>
      <c r="G3755" s="12">
        <f t="shared" si="1"/>
        <v>5</v>
      </c>
      <c r="H3755" s="10" t="s">
        <v>80</v>
      </c>
      <c r="I3755" s="10">
        <f>IFNA(VLOOKUP($H3755,'Промокоды'!$A$2:$B$115,2,0),"")</f>
        <v>3</v>
      </c>
      <c r="J3755" s="10" t="str">
        <f>IFNA(VLOOKUP($I3755,'Промокоды'!$E$2:$F$8,2,0),"")</f>
        <v>Поисковые запросы в Яндексе</v>
      </c>
      <c r="K3755" s="10">
        <f>IFNA(VLOOKUP($H3755,'Промокоды'!$A$2:$C$115,3,0),"")</f>
        <v>0.05</v>
      </c>
      <c r="L3755" s="13">
        <f t="shared" si="2"/>
        <v>175</v>
      </c>
      <c r="M3755" s="14">
        <v>3500.0</v>
      </c>
      <c r="N3755" s="14">
        <f t="shared" si="3"/>
        <v>3325</v>
      </c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  <c r="Z3755" s="9"/>
      <c r="AA3755" s="9"/>
      <c r="AB3755" s="9"/>
      <c r="AC3755" s="9"/>
    </row>
    <row r="3756" ht="15.75" customHeight="1">
      <c r="A3756" s="10">
        <v>3755.0</v>
      </c>
      <c r="B3756" s="10" t="s">
        <v>25</v>
      </c>
      <c r="C3756" s="10" t="str">
        <f>VLOOKUP($E3756,'Определяем вид'!$A$2:$B$16,2,0)</f>
        <v>Товар</v>
      </c>
      <c r="D3756" s="10" t="s">
        <v>16</v>
      </c>
      <c r="E3756" s="10" t="s">
        <v>30</v>
      </c>
      <c r="F3756" s="11">
        <v>45789.0</v>
      </c>
      <c r="G3756" s="12">
        <f t="shared" si="1"/>
        <v>5</v>
      </c>
      <c r="H3756" s="10"/>
      <c r="I3756" s="10" t="str">
        <f>IFNA(VLOOKUP($H3756,'Промокоды'!$A$2:$B$115,2,0),"")</f>
        <v/>
      </c>
      <c r="J3756" s="10" t="str">
        <f>IFNA(VLOOKUP($I3756,'Промокоды'!$E$2:$F$8,2,0),"")</f>
        <v/>
      </c>
      <c r="K3756" s="10" t="str">
        <f>IFNA(VLOOKUP($H3756,'Промокоды'!$A$2:$C$115,3,0),"")</f>
        <v/>
      </c>
      <c r="L3756" s="13">
        <f t="shared" si="2"/>
        <v>0</v>
      </c>
      <c r="M3756" s="14">
        <v>300.0</v>
      </c>
      <c r="N3756" s="14">
        <f t="shared" si="3"/>
        <v>300</v>
      </c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  <c r="Z3756" s="9"/>
      <c r="AA3756" s="9"/>
      <c r="AB3756" s="9"/>
      <c r="AC3756" s="9"/>
    </row>
    <row r="3757" ht="15.75" customHeight="1">
      <c r="A3757" s="10">
        <v>3756.0</v>
      </c>
      <c r="B3757" s="10" t="s">
        <v>15</v>
      </c>
      <c r="C3757" s="10" t="str">
        <f>VLOOKUP($E3757,'Определяем вид'!$A$2:$B$16,2,0)</f>
        <v>Услуга</v>
      </c>
      <c r="D3757" s="10" t="s">
        <v>16</v>
      </c>
      <c r="E3757" s="10" t="s">
        <v>18</v>
      </c>
      <c r="F3757" s="11">
        <v>45789.0</v>
      </c>
      <c r="G3757" s="12">
        <f t="shared" si="1"/>
        <v>5</v>
      </c>
      <c r="H3757" s="10"/>
      <c r="I3757" s="10" t="str">
        <f>IFNA(VLOOKUP($H3757,'Промокоды'!$A$2:$B$115,2,0),"")</f>
        <v/>
      </c>
      <c r="J3757" s="10" t="str">
        <f>IFNA(VLOOKUP($I3757,'Промокоды'!$E$2:$F$8,2,0),"")</f>
        <v/>
      </c>
      <c r="K3757" s="10" t="str">
        <f>IFNA(VLOOKUP($H3757,'Промокоды'!$A$2:$C$115,3,0),"")</f>
        <v/>
      </c>
      <c r="L3757" s="13">
        <f t="shared" si="2"/>
        <v>0</v>
      </c>
      <c r="M3757" s="14">
        <v>3500.0</v>
      </c>
      <c r="N3757" s="14">
        <f t="shared" si="3"/>
        <v>3500</v>
      </c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  <c r="Z3757" s="9"/>
      <c r="AA3757" s="9"/>
      <c r="AB3757" s="9"/>
      <c r="AC3757" s="9"/>
    </row>
    <row r="3758" ht="15.75" customHeight="1">
      <c r="A3758" s="10">
        <v>3757.0</v>
      </c>
      <c r="B3758" s="10" t="s">
        <v>15</v>
      </c>
      <c r="C3758" s="10" t="str">
        <f>VLOOKUP($E3758,'Определяем вид'!$A$2:$B$16,2,0)</f>
        <v>Услуга</v>
      </c>
      <c r="D3758" s="10" t="s">
        <v>16</v>
      </c>
      <c r="E3758" s="10" t="s">
        <v>17</v>
      </c>
      <c r="F3758" s="11">
        <v>45789.0</v>
      </c>
      <c r="G3758" s="12">
        <f t="shared" si="1"/>
        <v>5</v>
      </c>
      <c r="H3758" s="10"/>
      <c r="I3758" s="10" t="str">
        <f>IFNA(VLOOKUP($H3758,'Промокоды'!$A$2:$B$115,2,0),"")</f>
        <v/>
      </c>
      <c r="J3758" s="10" t="str">
        <f>IFNA(VLOOKUP($I3758,'Промокоды'!$E$2:$F$8,2,0),"")</f>
        <v/>
      </c>
      <c r="K3758" s="10" t="str">
        <f>IFNA(VLOOKUP($H3758,'Промокоды'!$A$2:$C$115,3,0),"")</f>
        <v/>
      </c>
      <c r="L3758" s="13">
        <f t="shared" si="2"/>
        <v>0</v>
      </c>
      <c r="M3758" s="14">
        <v>4500.0</v>
      </c>
      <c r="N3758" s="14">
        <f t="shared" si="3"/>
        <v>4500</v>
      </c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  <c r="Z3758" s="9"/>
      <c r="AA3758" s="9"/>
      <c r="AB3758" s="9"/>
      <c r="AC3758" s="9"/>
    </row>
    <row r="3759" ht="15.75" customHeight="1">
      <c r="A3759" s="10">
        <v>3758.0</v>
      </c>
      <c r="B3759" s="10" t="s">
        <v>15</v>
      </c>
      <c r="C3759" s="10" t="str">
        <f>VLOOKUP($E3759,'Определяем вид'!$A$2:$B$16,2,0)</f>
        <v>Услуга</v>
      </c>
      <c r="D3759" s="10" t="s">
        <v>16</v>
      </c>
      <c r="E3759" s="10" t="s">
        <v>17</v>
      </c>
      <c r="F3759" s="11">
        <v>45789.0</v>
      </c>
      <c r="G3759" s="12">
        <f t="shared" si="1"/>
        <v>5</v>
      </c>
      <c r="H3759" s="10"/>
      <c r="I3759" s="10" t="str">
        <f>IFNA(VLOOKUP($H3759,'Промокоды'!$A$2:$B$115,2,0),"")</f>
        <v/>
      </c>
      <c r="J3759" s="10" t="str">
        <f>IFNA(VLOOKUP($I3759,'Промокоды'!$E$2:$F$8,2,0),"")</f>
        <v/>
      </c>
      <c r="K3759" s="10" t="str">
        <f>IFNA(VLOOKUP($H3759,'Промокоды'!$A$2:$C$115,3,0),"")</f>
        <v/>
      </c>
      <c r="L3759" s="13">
        <f t="shared" si="2"/>
        <v>0</v>
      </c>
      <c r="M3759" s="14">
        <v>4500.0</v>
      </c>
      <c r="N3759" s="14">
        <f t="shared" si="3"/>
        <v>4500</v>
      </c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  <c r="Z3759" s="9"/>
      <c r="AA3759" s="9"/>
      <c r="AB3759" s="9"/>
      <c r="AC3759" s="9"/>
    </row>
    <row r="3760" ht="15.75" customHeight="1">
      <c r="A3760" s="10">
        <v>3759.0</v>
      </c>
      <c r="B3760" s="10" t="s">
        <v>15</v>
      </c>
      <c r="C3760" s="10" t="str">
        <f>VLOOKUP($E3760,'Определяем вид'!$A$2:$B$16,2,0)</f>
        <v>Услуга</v>
      </c>
      <c r="D3760" s="10" t="s">
        <v>16</v>
      </c>
      <c r="E3760" s="10" t="s">
        <v>17</v>
      </c>
      <c r="F3760" s="11">
        <v>45789.0</v>
      </c>
      <c r="G3760" s="12">
        <f t="shared" si="1"/>
        <v>5</v>
      </c>
      <c r="H3760" s="10" t="s">
        <v>81</v>
      </c>
      <c r="I3760" s="10">
        <f>IFNA(VLOOKUP($H3760,'Промокоды'!$A$2:$B$115,2,0),"")</f>
        <v>2</v>
      </c>
      <c r="J3760" s="10" t="str">
        <f>IFNA(VLOOKUP($I3760,'Промокоды'!$E$2:$F$8,2,0),"")</f>
        <v>Поисковые запросы в Гугле</v>
      </c>
      <c r="K3760" s="10">
        <f>IFNA(VLOOKUP($H3760,'Промокоды'!$A$2:$C$115,3,0),"")</f>
        <v>0.1</v>
      </c>
      <c r="L3760" s="13">
        <f t="shared" si="2"/>
        <v>450</v>
      </c>
      <c r="M3760" s="14">
        <v>4500.0</v>
      </c>
      <c r="N3760" s="14">
        <f t="shared" si="3"/>
        <v>4050</v>
      </c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  <c r="Z3760" s="9"/>
      <c r="AA3760" s="9"/>
      <c r="AB3760" s="9"/>
      <c r="AC3760" s="9"/>
    </row>
    <row r="3761" ht="15.75" customHeight="1">
      <c r="A3761" s="10">
        <v>3760.0</v>
      </c>
      <c r="B3761" s="10" t="s">
        <v>15</v>
      </c>
      <c r="C3761" s="10" t="str">
        <f>VLOOKUP($E3761,'Определяем вид'!$A$2:$B$16,2,0)</f>
        <v>Услуга</v>
      </c>
      <c r="D3761" s="10" t="s">
        <v>16</v>
      </c>
      <c r="E3761" s="10" t="s">
        <v>18</v>
      </c>
      <c r="F3761" s="11">
        <v>45789.0</v>
      </c>
      <c r="G3761" s="12">
        <f t="shared" si="1"/>
        <v>5</v>
      </c>
      <c r="H3761" s="10"/>
      <c r="I3761" s="10" t="str">
        <f>IFNA(VLOOKUP($H3761,'Промокоды'!$A$2:$B$115,2,0),"")</f>
        <v/>
      </c>
      <c r="J3761" s="10" t="str">
        <f>IFNA(VLOOKUP($I3761,'Промокоды'!$E$2:$F$8,2,0),"")</f>
        <v/>
      </c>
      <c r="K3761" s="10" t="str">
        <f>IFNA(VLOOKUP($H3761,'Промокоды'!$A$2:$C$115,3,0),"")</f>
        <v/>
      </c>
      <c r="L3761" s="13">
        <f t="shared" si="2"/>
        <v>0</v>
      </c>
      <c r="M3761" s="14">
        <v>3500.0</v>
      </c>
      <c r="N3761" s="14">
        <f t="shared" si="3"/>
        <v>3500</v>
      </c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  <c r="Z3761" s="9"/>
      <c r="AA3761" s="9"/>
      <c r="AB3761" s="9"/>
      <c r="AC3761" s="9"/>
    </row>
    <row r="3762" ht="15.75" customHeight="1">
      <c r="A3762" s="10">
        <v>3761.0</v>
      </c>
      <c r="B3762" s="10" t="s">
        <v>15</v>
      </c>
      <c r="C3762" s="10" t="str">
        <f>VLOOKUP($E3762,'Определяем вид'!$A$2:$B$16,2,0)</f>
        <v>Услуга</v>
      </c>
      <c r="D3762" s="10" t="s">
        <v>19</v>
      </c>
      <c r="E3762" s="10" t="s">
        <v>17</v>
      </c>
      <c r="F3762" s="11">
        <v>45789.0</v>
      </c>
      <c r="G3762" s="12">
        <f t="shared" si="1"/>
        <v>5</v>
      </c>
      <c r="H3762" s="10"/>
      <c r="I3762" s="10" t="str">
        <f>IFNA(VLOOKUP($H3762,'Промокоды'!$A$2:$B$115,2,0),"")</f>
        <v/>
      </c>
      <c r="J3762" s="10" t="str">
        <f>IFNA(VLOOKUP($I3762,'Промокоды'!$E$2:$F$8,2,0),"")</f>
        <v/>
      </c>
      <c r="K3762" s="10" t="str">
        <f>IFNA(VLOOKUP($H3762,'Промокоды'!$A$2:$C$115,3,0),"")</f>
        <v/>
      </c>
      <c r="L3762" s="13">
        <f t="shared" si="2"/>
        <v>0</v>
      </c>
      <c r="M3762" s="14">
        <v>4500.0</v>
      </c>
      <c r="N3762" s="14">
        <f t="shared" si="3"/>
        <v>4500</v>
      </c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  <c r="Z3762" s="9"/>
      <c r="AA3762" s="9"/>
      <c r="AB3762" s="9"/>
      <c r="AC3762" s="9"/>
    </row>
    <row r="3763" ht="15.75" customHeight="1">
      <c r="A3763" s="10">
        <v>3762.0</v>
      </c>
      <c r="B3763" s="10" t="s">
        <v>15</v>
      </c>
      <c r="C3763" s="10" t="str">
        <f>VLOOKUP($E3763,'Определяем вид'!$A$2:$B$16,2,0)</f>
        <v>Услуга</v>
      </c>
      <c r="D3763" s="10" t="s">
        <v>19</v>
      </c>
      <c r="E3763" s="10" t="s">
        <v>18</v>
      </c>
      <c r="F3763" s="11">
        <v>45790.0</v>
      </c>
      <c r="G3763" s="12">
        <f t="shared" si="1"/>
        <v>5</v>
      </c>
      <c r="H3763" s="10"/>
      <c r="I3763" s="10" t="str">
        <f>IFNA(VLOOKUP($H3763,'Промокоды'!$A$2:$B$115,2,0),"")</f>
        <v/>
      </c>
      <c r="J3763" s="10" t="str">
        <f>IFNA(VLOOKUP($I3763,'Промокоды'!$E$2:$F$8,2,0),"")</f>
        <v/>
      </c>
      <c r="K3763" s="10" t="str">
        <f>IFNA(VLOOKUP($H3763,'Промокоды'!$A$2:$C$115,3,0),"")</f>
        <v/>
      </c>
      <c r="L3763" s="13">
        <f t="shared" si="2"/>
        <v>0</v>
      </c>
      <c r="M3763" s="14">
        <v>3500.0</v>
      </c>
      <c r="N3763" s="14">
        <f t="shared" si="3"/>
        <v>3500</v>
      </c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  <c r="Z3763" s="9"/>
      <c r="AA3763" s="9"/>
      <c r="AB3763" s="9"/>
      <c r="AC3763" s="9"/>
    </row>
    <row r="3764" ht="15.75" customHeight="1">
      <c r="A3764" s="10">
        <v>3763.0</v>
      </c>
      <c r="B3764" s="10" t="s">
        <v>15</v>
      </c>
      <c r="C3764" s="10" t="str">
        <f>VLOOKUP($E3764,'Определяем вид'!$A$2:$B$16,2,0)</f>
        <v>Услуга</v>
      </c>
      <c r="D3764" s="10" t="s">
        <v>16</v>
      </c>
      <c r="E3764" s="10" t="s">
        <v>17</v>
      </c>
      <c r="F3764" s="11">
        <v>45790.0</v>
      </c>
      <c r="G3764" s="12">
        <f t="shared" si="1"/>
        <v>5</v>
      </c>
      <c r="H3764" s="10"/>
      <c r="I3764" s="10" t="str">
        <f>IFNA(VLOOKUP($H3764,'Промокоды'!$A$2:$B$115,2,0),"")</f>
        <v/>
      </c>
      <c r="J3764" s="10" t="str">
        <f>IFNA(VLOOKUP($I3764,'Промокоды'!$E$2:$F$8,2,0),"")</f>
        <v/>
      </c>
      <c r="K3764" s="10" t="str">
        <f>IFNA(VLOOKUP($H3764,'Промокоды'!$A$2:$C$115,3,0),"")</f>
        <v/>
      </c>
      <c r="L3764" s="13">
        <f t="shared" si="2"/>
        <v>0</v>
      </c>
      <c r="M3764" s="14">
        <v>4500.0</v>
      </c>
      <c r="N3764" s="14">
        <f t="shared" si="3"/>
        <v>4500</v>
      </c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  <c r="Z3764" s="9"/>
      <c r="AA3764" s="9"/>
      <c r="AB3764" s="9"/>
      <c r="AC3764" s="9"/>
    </row>
    <row r="3765" ht="15.75" customHeight="1">
      <c r="A3765" s="10">
        <v>3764.0</v>
      </c>
      <c r="B3765" s="10" t="s">
        <v>15</v>
      </c>
      <c r="C3765" s="10" t="str">
        <f>VLOOKUP($E3765,'Определяем вид'!$A$2:$B$16,2,0)</f>
        <v>Услуга</v>
      </c>
      <c r="D3765" s="10" t="s">
        <v>16</v>
      </c>
      <c r="E3765" s="10" t="s">
        <v>17</v>
      </c>
      <c r="F3765" s="11">
        <v>45790.0</v>
      </c>
      <c r="G3765" s="12">
        <f t="shared" si="1"/>
        <v>5</v>
      </c>
      <c r="H3765" s="10"/>
      <c r="I3765" s="10" t="str">
        <f>IFNA(VLOOKUP($H3765,'Промокоды'!$A$2:$B$115,2,0),"")</f>
        <v/>
      </c>
      <c r="J3765" s="10" t="str">
        <f>IFNA(VLOOKUP($I3765,'Промокоды'!$E$2:$F$8,2,0),"")</f>
        <v/>
      </c>
      <c r="K3765" s="10" t="str">
        <f>IFNA(VLOOKUP($H3765,'Промокоды'!$A$2:$C$115,3,0),"")</f>
        <v/>
      </c>
      <c r="L3765" s="13">
        <f t="shared" si="2"/>
        <v>0</v>
      </c>
      <c r="M3765" s="14">
        <v>4500.0</v>
      </c>
      <c r="N3765" s="14">
        <f t="shared" si="3"/>
        <v>4500</v>
      </c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  <c r="Z3765" s="9"/>
      <c r="AA3765" s="9"/>
      <c r="AB3765" s="9"/>
      <c r="AC3765" s="9"/>
    </row>
    <row r="3766" ht="15.75" customHeight="1">
      <c r="A3766" s="10">
        <v>3765.0</v>
      </c>
      <c r="B3766" s="10" t="s">
        <v>15</v>
      </c>
      <c r="C3766" s="10" t="str">
        <f>VLOOKUP($E3766,'Определяем вид'!$A$2:$B$16,2,0)</f>
        <v>Услуга</v>
      </c>
      <c r="D3766" s="10" t="s">
        <v>19</v>
      </c>
      <c r="E3766" s="10" t="s">
        <v>18</v>
      </c>
      <c r="F3766" s="11">
        <v>45790.0</v>
      </c>
      <c r="G3766" s="12">
        <f t="shared" si="1"/>
        <v>5</v>
      </c>
      <c r="H3766" s="10"/>
      <c r="I3766" s="10" t="str">
        <f>IFNA(VLOOKUP($H3766,'Промокоды'!$A$2:$B$115,2,0),"")</f>
        <v/>
      </c>
      <c r="J3766" s="10" t="str">
        <f>IFNA(VLOOKUP($I3766,'Промокоды'!$E$2:$F$8,2,0),"")</f>
        <v/>
      </c>
      <c r="K3766" s="10" t="str">
        <f>IFNA(VLOOKUP($H3766,'Промокоды'!$A$2:$C$115,3,0),"")</f>
        <v/>
      </c>
      <c r="L3766" s="13">
        <f t="shared" si="2"/>
        <v>0</v>
      </c>
      <c r="M3766" s="14">
        <v>3500.0</v>
      </c>
      <c r="N3766" s="14">
        <f t="shared" si="3"/>
        <v>3500</v>
      </c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  <c r="Z3766" s="9"/>
      <c r="AA3766" s="9"/>
      <c r="AB3766" s="9"/>
      <c r="AC3766" s="9"/>
    </row>
    <row r="3767" ht="15.75" customHeight="1">
      <c r="A3767" s="10">
        <v>3766.0</v>
      </c>
      <c r="B3767" s="10" t="s">
        <v>15</v>
      </c>
      <c r="C3767" s="10" t="str">
        <f>VLOOKUP($E3767,'Определяем вид'!$A$2:$B$16,2,0)</f>
        <v>Товар</v>
      </c>
      <c r="D3767" s="10" t="s">
        <v>19</v>
      </c>
      <c r="E3767" s="10" t="s">
        <v>28</v>
      </c>
      <c r="F3767" s="11">
        <v>45790.0</v>
      </c>
      <c r="G3767" s="12">
        <f t="shared" si="1"/>
        <v>5</v>
      </c>
      <c r="H3767" s="10"/>
      <c r="I3767" s="10" t="str">
        <f>IFNA(VLOOKUP($H3767,'Промокоды'!$A$2:$B$115,2,0),"")</f>
        <v/>
      </c>
      <c r="J3767" s="10" t="str">
        <f>IFNA(VLOOKUP($I3767,'Промокоды'!$E$2:$F$8,2,0),"")</f>
        <v/>
      </c>
      <c r="K3767" s="10" t="str">
        <f>IFNA(VLOOKUP($H3767,'Промокоды'!$A$2:$C$115,3,0),"")</f>
        <v/>
      </c>
      <c r="L3767" s="13">
        <f t="shared" si="2"/>
        <v>0</v>
      </c>
      <c r="M3767" s="14">
        <v>300.0</v>
      </c>
      <c r="N3767" s="14">
        <f t="shared" si="3"/>
        <v>300</v>
      </c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  <c r="Z3767" s="9"/>
      <c r="AA3767" s="9"/>
      <c r="AB3767" s="9"/>
      <c r="AC3767" s="9"/>
    </row>
    <row r="3768" ht="15.75" customHeight="1">
      <c r="A3768" s="10">
        <v>3767.0</v>
      </c>
      <c r="B3768" s="10" t="s">
        <v>15</v>
      </c>
      <c r="C3768" s="10" t="str">
        <f>VLOOKUP($E3768,'Определяем вид'!$A$2:$B$16,2,0)</f>
        <v>Услуга</v>
      </c>
      <c r="D3768" s="10" t="s">
        <v>16</v>
      </c>
      <c r="E3768" s="10" t="s">
        <v>18</v>
      </c>
      <c r="F3768" s="11">
        <v>45790.0</v>
      </c>
      <c r="G3768" s="12">
        <f t="shared" si="1"/>
        <v>5</v>
      </c>
      <c r="H3768" s="10"/>
      <c r="I3768" s="10" t="str">
        <f>IFNA(VLOOKUP($H3768,'Промокоды'!$A$2:$B$115,2,0),"")</f>
        <v/>
      </c>
      <c r="J3768" s="10" t="str">
        <f>IFNA(VLOOKUP($I3768,'Промокоды'!$E$2:$F$8,2,0),"")</f>
        <v/>
      </c>
      <c r="K3768" s="10" t="str">
        <f>IFNA(VLOOKUP($H3768,'Промокоды'!$A$2:$C$115,3,0),"")</f>
        <v/>
      </c>
      <c r="L3768" s="13">
        <f t="shared" si="2"/>
        <v>0</v>
      </c>
      <c r="M3768" s="14">
        <v>3500.0</v>
      </c>
      <c r="N3768" s="14">
        <f t="shared" si="3"/>
        <v>3500</v>
      </c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  <c r="Z3768" s="9"/>
      <c r="AA3768" s="9"/>
      <c r="AB3768" s="9"/>
      <c r="AC3768" s="9"/>
    </row>
    <row r="3769" ht="15.75" customHeight="1">
      <c r="A3769" s="10">
        <v>3768.0</v>
      </c>
      <c r="B3769" s="10" t="s">
        <v>25</v>
      </c>
      <c r="C3769" s="10" t="str">
        <f>VLOOKUP($E3769,'Определяем вид'!$A$2:$B$16,2,0)</f>
        <v>Товар</v>
      </c>
      <c r="D3769" s="10" t="s">
        <v>16</v>
      </c>
      <c r="E3769" s="10" t="s">
        <v>33</v>
      </c>
      <c r="F3769" s="11">
        <v>45790.0</v>
      </c>
      <c r="G3769" s="12">
        <f t="shared" si="1"/>
        <v>5</v>
      </c>
      <c r="H3769" s="10"/>
      <c r="I3769" s="10" t="str">
        <f>IFNA(VLOOKUP($H3769,'Промокоды'!$A$2:$B$115,2,0),"")</f>
        <v/>
      </c>
      <c r="J3769" s="10" t="str">
        <f>IFNA(VLOOKUP($I3769,'Промокоды'!$E$2:$F$8,2,0),"")</f>
        <v/>
      </c>
      <c r="K3769" s="10" t="str">
        <f>IFNA(VLOOKUP($H3769,'Промокоды'!$A$2:$C$115,3,0),"")</f>
        <v/>
      </c>
      <c r="L3769" s="13">
        <f t="shared" si="2"/>
        <v>0</v>
      </c>
      <c r="M3769" s="14">
        <v>1000.0</v>
      </c>
      <c r="N3769" s="14">
        <f t="shared" si="3"/>
        <v>1000</v>
      </c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  <c r="Z3769" s="9"/>
      <c r="AA3769" s="9"/>
      <c r="AB3769" s="9"/>
      <c r="AC3769" s="9"/>
    </row>
    <row r="3770" ht="15.75" customHeight="1">
      <c r="A3770" s="10">
        <v>3769.0</v>
      </c>
      <c r="B3770" s="10" t="s">
        <v>15</v>
      </c>
      <c r="C3770" s="10" t="str">
        <f>VLOOKUP($E3770,'Определяем вид'!$A$2:$B$16,2,0)</f>
        <v>Товар</v>
      </c>
      <c r="D3770" s="10" t="s">
        <v>19</v>
      </c>
      <c r="E3770" s="10" t="s">
        <v>28</v>
      </c>
      <c r="F3770" s="11">
        <v>45790.0</v>
      </c>
      <c r="G3770" s="12">
        <f t="shared" si="1"/>
        <v>5</v>
      </c>
      <c r="H3770" s="10"/>
      <c r="I3770" s="10" t="str">
        <f>IFNA(VLOOKUP($H3770,'Промокоды'!$A$2:$B$115,2,0),"")</f>
        <v/>
      </c>
      <c r="J3770" s="10" t="str">
        <f>IFNA(VLOOKUP($I3770,'Промокоды'!$E$2:$F$8,2,0),"")</f>
        <v/>
      </c>
      <c r="K3770" s="10" t="str">
        <f>IFNA(VLOOKUP($H3770,'Промокоды'!$A$2:$C$115,3,0),"")</f>
        <v/>
      </c>
      <c r="L3770" s="13">
        <f t="shared" si="2"/>
        <v>0</v>
      </c>
      <c r="M3770" s="14">
        <v>300.0</v>
      </c>
      <c r="N3770" s="14">
        <f t="shared" si="3"/>
        <v>300</v>
      </c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  <c r="Z3770" s="9"/>
      <c r="AA3770" s="9"/>
      <c r="AB3770" s="9"/>
      <c r="AC3770" s="9"/>
    </row>
    <row r="3771" ht="15.75" customHeight="1">
      <c r="A3771" s="10">
        <v>3770.0</v>
      </c>
      <c r="B3771" s="10" t="s">
        <v>25</v>
      </c>
      <c r="C3771" s="10" t="str">
        <f>VLOOKUP($E3771,'Определяем вид'!$A$2:$B$16,2,0)</f>
        <v>Товар</v>
      </c>
      <c r="D3771" s="10" t="s">
        <v>16</v>
      </c>
      <c r="E3771" s="10" t="s">
        <v>30</v>
      </c>
      <c r="F3771" s="11">
        <v>45790.0</v>
      </c>
      <c r="G3771" s="12">
        <f t="shared" si="1"/>
        <v>5</v>
      </c>
      <c r="H3771" s="10"/>
      <c r="I3771" s="10" t="str">
        <f>IFNA(VLOOKUP($H3771,'Промокоды'!$A$2:$B$115,2,0),"")</f>
        <v/>
      </c>
      <c r="J3771" s="10" t="str">
        <f>IFNA(VLOOKUP($I3771,'Промокоды'!$E$2:$F$8,2,0),"")</f>
        <v/>
      </c>
      <c r="K3771" s="10" t="str">
        <f>IFNA(VLOOKUP($H3771,'Промокоды'!$A$2:$C$115,3,0),"")</f>
        <v/>
      </c>
      <c r="L3771" s="13">
        <f t="shared" si="2"/>
        <v>0</v>
      </c>
      <c r="M3771" s="14">
        <v>300.0</v>
      </c>
      <c r="N3771" s="14">
        <f t="shared" si="3"/>
        <v>300</v>
      </c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  <c r="Z3771" s="9"/>
      <c r="AA3771" s="9"/>
      <c r="AB3771" s="9"/>
      <c r="AC3771" s="9"/>
    </row>
    <row r="3772" ht="15.75" customHeight="1">
      <c r="A3772" s="10">
        <v>3771.0</v>
      </c>
      <c r="B3772" s="10" t="s">
        <v>15</v>
      </c>
      <c r="C3772" s="10" t="str">
        <f>VLOOKUP($E3772,'Определяем вид'!$A$2:$B$16,2,0)</f>
        <v>Услуга</v>
      </c>
      <c r="D3772" s="10" t="s">
        <v>19</v>
      </c>
      <c r="E3772" s="10" t="s">
        <v>18</v>
      </c>
      <c r="F3772" s="11">
        <v>45790.0</v>
      </c>
      <c r="G3772" s="12">
        <f t="shared" si="1"/>
        <v>5</v>
      </c>
      <c r="H3772" s="10"/>
      <c r="I3772" s="10" t="str">
        <f>IFNA(VLOOKUP($H3772,'Промокоды'!$A$2:$B$115,2,0),"")</f>
        <v/>
      </c>
      <c r="J3772" s="10" t="str">
        <f>IFNA(VLOOKUP($I3772,'Промокоды'!$E$2:$F$8,2,0),"")</f>
        <v/>
      </c>
      <c r="K3772" s="10" t="str">
        <f>IFNA(VLOOKUP($H3772,'Промокоды'!$A$2:$C$115,3,0),"")</f>
        <v/>
      </c>
      <c r="L3772" s="13">
        <f t="shared" si="2"/>
        <v>0</v>
      </c>
      <c r="M3772" s="14">
        <v>3500.0</v>
      </c>
      <c r="N3772" s="14">
        <f t="shared" si="3"/>
        <v>3500</v>
      </c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  <c r="Z3772" s="9"/>
      <c r="AA3772" s="9"/>
      <c r="AB3772" s="9"/>
      <c r="AC3772" s="9"/>
    </row>
    <row r="3773" ht="15.75" customHeight="1">
      <c r="A3773" s="10">
        <v>3772.0</v>
      </c>
      <c r="B3773" s="10" t="s">
        <v>15</v>
      </c>
      <c r="C3773" s="10" t="str">
        <f>VLOOKUP($E3773,'Определяем вид'!$A$2:$B$16,2,0)</f>
        <v>Товар</v>
      </c>
      <c r="D3773" s="10" t="s">
        <v>16</v>
      </c>
      <c r="E3773" s="10" t="s">
        <v>23</v>
      </c>
      <c r="F3773" s="11">
        <v>45790.0</v>
      </c>
      <c r="G3773" s="12">
        <f t="shared" si="1"/>
        <v>5</v>
      </c>
      <c r="H3773" s="10"/>
      <c r="I3773" s="10" t="str">
        <f>IFNA(VLOOKUP($H3773,'Промокоды'!$A$2:$B$115,2,0),"")</f>
        <v/>
      </c>
      <c r="J3773" s="10" t="str">
        <f>IFNA(VLOOKUP($I3773,'Промокоды'!$E$2:$F$8,2,0),"")</f>
        <v/>
      </c>
      <c r="K3773" s="10" t="str">
        <f>IFNA(VLOOKUP($H3773,'Промокоды'!$A$2:$C$115,3,0),"")</f>
        <v/>
      </c>
      <c r="L3773" s="13">
        <f t="shared" si="2"/>
        <v>0</v>
      </c>
      <c r="M3773" s="14">
        <v>1000.0</v>
      </c>
      <c r="N3773" s="14">
        <f t="shared" si="3"/>
        <v>1000</v>
      </c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  <c r="Z3773" s="9"/>
      <c r="AA3773" s="9"/>
      <c r="AB3773" s="9"/>
      <c r="AC3773" s="9"/>
    </row>
    <row r="3774" ht="15.75" customHeight="1">
      <c r="A3774" s="10">
        <v>3773.0</v>
      </c>
      <c r="B3774" s="10" t="s">
        <v>25</v>
      </c>
      <c r="C3774" s="10" t="str">
        <f>VLOOKUP($E3774,'Определяем вид'!$A$2:$B$16,2,0)</f>
        <v>Товар</v>
      </c>
      <c r="D3774" s="10" t="s">
        <v>16</v>
      </c>
      <c r="E3774" s="10" t="s">
        <v>30</v>
      </c>
      <c r="F3774" s="11">
        <v>45790.0</v>
      </c>
      <c r="G3774" s="12">
        <f t="shared" si="1"/>
        <v>5</v>
      </c>
      <c r="H3774" s="10"/>
      <c r="I3774" s="10" t="str">
        <f>IFNA(VLOOKUP($H3774,'Промокоды'!$A$2:$B$115,2,0),"")</f>
        <v/>
      </c>
      <c r="J3774" s="10" t="str">
        <f>IFNA(VLOOKUP($I3774,'Промокоды'!$E$2:$F$8,2,0),"")</f>
        <v/>
      </c>
      <c r="K3774" s="10" t="str">
        <f>IFNA(VLOOKUP($H3774,'Промокоды'!$A$2:$C$115,3,0),"")</f>
        <v/>
      </c>
      <c r="L3774" s="13">
        <f t="shared" si="2"/>
        <v>0</v>
      </c>
      <c r="M3774" s="14">
        <v>300.0</v>
      </c>
      <c r="N3774" s="14">
        <f t="shared" si="3"/>
        <v>300</v>
      </c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  <c r="Z3774" s="9"/>
      <c r="AA3774" s="9"/>
      <c r="AB3774" s="9"/>
      <c r="AC3774" s="9"/>
    </row>
    <row r="3775" ht="15.75" customHeight="1">
      <c r="A3775" s="10">
        <v>3774.0</v>
      </c>
      <c r="B3775" s="10" t="s">
        <v>15</v>
      </c>
      <c r="C3775" s="10" t="str">
        <f>VLOOKUP($E3775,'Определяем вид'!$A$2:$B$16,2,0)</f>
        <v>Товар</v>
      </c>
      <c r="D3775" s="10" t="s">
        <v>16</v>
      </c>
      <c r="E3775" s="10" t="s">
        <v>23</v>
      </c>
      <c r="F3775" s="11">
        <v>45790.0</v>
      </c>
      <c r="G3775" s="12">
        <f t="shared" si="1"/>
        <v>5</v>
      </c>
      <c r="H3775" s="10" t="s">
        <v>82</v>
      </c>
      <c r="I3775" s="10">
        <f>IFNA(VLOOKUP($H3775,'Промокоды'!$A$2:$B$115,2,0),"")</f>
        <v>4</v>
      </c>
      <c r="J3775" s="10" t="str">
        <f>IFNA(VLOOKUP($I3775,'Промокоды'!$E$2:$F$8,2,0),"")</f>
        <v>Посты в Telegram</v>
      </c>
      <c r="K3775" s="10">
        <f>IFNA(VLOOKUP($H3775,'Промокоды'!$A$2:$C$115,3,0),"")</f>
        <v>0.5</v>
      </c>
      <c r="L3775" s="13">
        <f t="shared" si="2"/>
        <v>500</v>
      </c>
      <c r="M3775" s="14">
        <v>1000.0</v>
      </c>
      <c r="N3775" s="14">
        <f t="shared" si="3"/>
        <v>500</v>
      </c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  <c r="Z3775" s="9"/>
      <c r="AA3775" s="9"/>
      <c r="AB3775" s="9"/>
      <c r="AC3775" s="9"/>
    </row>
    <row r="3776" ht="15.75" customHeight="1">
      <c r="A3776" s="10">
        <v>3775.0</v>
      </c>
      <c r="B3776" s="10" t="s">
        <v>25</v>
      </c>
      <c r="C3776" s="10" t="str">
        <f>VLOOKUP($E3776,'Определяем вид'!$A$2:$B$16,2,0)</f>
        <v>Товар</v>
      </c>
      <c r="D3776" s="10" t="s">
        <v>16</v>
      </c>
      <c r="E3776" s="10" t="s">
        <v>35</v>
      </c>
      <c r="F3776" s="11">
        <v>45790.0</v>
      </c>
      <c r="G3776" s="12">
        <f t="shared" si="1"/>
        <v>5</v>
      </c>
      <c r="H3776" s="10"/>
      <c r="I3776" s="10" t="str">
        <f>IFNA(VLOOKUP($H3776,'Промокоды'!$A$2:$B$115,2,0),"")</f>
        <v/>
      </c>
      <c r="J3776" s="10" t="str">
        <f>IFNA(VLOOKUP($I3776,'Промокоды'!$E$2:$F$8,2,0),"")</f>
        <v/>
      </c>
      <c r="K3776" s="10" t="str">
        <f>IFNA(VLOOKUP($H3776,'Промокоды'!$A$2:$C$115,3,0),"")</f>
        <v/>
      </c>
      <c r="L3776" s="13">
        <f t="shared" si="2"/>
        <v>0</v>
      </c>
      <c r="M3776" s="14">
        <v>500.0</v>
      </c>
      <c r="N3776" s="14">
        <f t="shared" si="3"/>
        <v>500</v>
      </c>
      <c r="O3776" s="9"/>
      <c r="P3776" s="9"/>
      <c r="Q3776" s="9"/>
      <c r="R3776" s="9"/>
      <c r="S3776" s="9"/>
      <c r="T3776" s="9"/>
      <c r="U3776" s="9"/>
      <c r="V3776" s="9"/>
      <c r="W3776" s="9"/>
      <c r="X3776" s="9"/>
      <c r="Y3776" s="9"/>
      <c r="Z3776" s="9"/>
      <c r="AA3776" s="9"/>
      <c r="AB3776" s="9"/>
      <c r="AC3776" s="9"/>
    </row>
    <row r="3777" ht="15.75" customHeight="1">
      <c r="A3777" s="10">
        <v>3776.0</v>
      </c>
      <c r="B3777" s="10" t="s">
        <v>15</v>
      </c>
      <c r="C3777" s="10" t="str">
        <f>VLOOKUP($E3777,'Определяем вид'!$A$2:$B$16,2,0)</f>
        <v>Услуга</v>
      </c>
      <c r="D3777" s="10" t="s">
        <v>16</v>
      </c>
      <c r="E3777" s="10" t="s">
        <v>21</v>
      </c>
      <c r="F3777" s="11">
        <v>45790.0</v>
      </c>
      <c r="G3777" s="12">
        <f t="shared" si="1"/>
        <v>5</v>
      </c>
      <c r="H3777" s="10"/>
      <c r="I3777" s="10" t="str">
        <f>IFNA(VLOOKUP($H3777,'Промокоды'!$A$2:$B$115,2,0),"")</f>
        <v/>
      </c>
      <c r="J3777" s="10" t="str">
        <f>IFNA(VLOOKUP($I3777,'Промокоды'!$E$2:$F$8,2,0),"")</f>
        <v/>
      </c>
      <c r="K3777" s="10" t="str">
        <f>IFNA(VLOOKUP($H3777,'Промокоды'!$A$2:$C$115,3,0),"")</f>
        <v/>
      </c>
      <c r="L3777" s="13">
        <f t="shared" si="2"/>
        <v>0</v>
      </c>
      <c r="M3777" s="14">
        <v>5500.0</v>
      </c>
      <c r="N3777" s="14">
        <f t="shared" si="3"/>
        <v>5500</v>
      </c>
      <c r="O3777" s="9"/>
      <c r="P3777" s="9"/>
      <c r="Q3777" s="9"/>
      <c r="R3777" s="9"/>
      <c r="S3777" s="9"/>
      <c r="T3777" s="9"/>
      <c r="U3777" s="9"/>
      <c r="V3777" s="9"/>
      <c r="W3777" s="9"/>
      <c r="X3777" s="9"/>
      <c r="Y3777" s="9"/>
      <c r="Z3777" s="9"/>
      <c r="AA3777" s="9"/>
      <c r="AB3777" s="9"/>
      <c r="AC3777" s="9"/>
    </row>
    <row r="3778" ht="15.75" customHeight="1">
      <c r="A3778" s="10">
        <v>3777.0</v>
      </c>
      <c r="B3778" s="10" t="s">
        <v>15</v>
      </c>
      <c r="C3778" s="10" t="str">
        <f>VLOOKUP($E3778,'Определяем вид'!$A$2:$B$16,2,0)</f>
        <v>Услуга</v>
      </c>
      <c r="D3778" s="10" t="s">
        <v>16</v>
      </c>
      <c r="E3778" s="10" t="s">
        <v>21</v>
      </c>
      <c r="F3778" s="11">
        <v>45790.0</v>
      </c>
      <c r="G3778" s="12">
        <f t="shared" si="1"/>
        <v>5</v>
      </c>
      <c r="H3778" s="10" t="s">
        <v>83</v>
      </c>
      <c r="I3778" s="10">
        <f>IFNA(VLOOKUP($H3778,'Промокоды'!$A$2:$B$115,2,0),"")</f>
        <v>2</v>
      </c>
      <c r="J3778" s="10" t="str">
        <f>IFNA(VLOOKUP($I3778,'Промокоды'!$E$2:$F$8,2,0),"")</f>
        <v>Поисковые запросы в Гугле</v>
      </c>
      <c r="K3778" s="10">
        <f>IFNA(VLOOKUP($H3778,'Промокоды'!$A$2:$C$115,3,0),"")</f>
        <v>0.1</v>
      </c>
      <c r="L3778" s="13">
        <f t="shared" si="2"/>
        <v>550</v>
      </c>
      <c r="M3778" s="14">
        <v>5500.0</v>
      </c>
      <c r="N3778" s="14">
        <f t="shared" si="3"/>
        <v>4950</v>
      </c>
      <c r="O3778" s="9"/>
      <c r="P3778" s="9"/>
      <c r="Q3778" s="9"/>
      <c r="R3778" s="9"/>
      <c r="S3778" s="9"/>
      <c r="T3778" s="9"/>
      <c r="U3778" s="9"/>
      <c r="V3778" s="9"/>
      <c r="W3778" s="9"/>
      <c r="X3778" s="9"/>
      <c r="Y3778" s="9"/>
      <c r="Z3778" s="9"/>
      <c r="AA3778" s="9"/>
      <c r="AB3778" s="9"/>
      <c r="AC3778" s="9"/>
    </row>
    <row r="3779" ht="15.75" customHeight="1">
      <c r="A3779" s="10">
        <v>3778.0</v>
      </c>
      <c r="B3779" s="10" t="s">
        <v>15</v>
      </c>
      <c r="C3779" s="10" t="str">
        <f>VLOOKUP($E3779,'Определяем вид'!$A$2:$B$16,2,0)</f>
        <v>Услуга</v>
      </c>
      <c r="D3779" s="10" t="s">
        <v>16</v>
      </c>
      <c r="E3779" s="10" t="s">
        <v>21</v>
      </c>
      <c r="F3779" s="11">
        <v>45790.0</v>
      </c>
      <c r="G3779" s="12">
        <f t="shared" si="1"/>
        <v>5</v>
      </c>
      <c r="H3779" s="10"/>
      <c r="I3779" s="10" t="str">
        <f>IFNA(VLOOKUP($H3779,'Промокоды'!$A$2:$B$115,2,0),"")</f>
        <v/>
      </c>
      <c r="J3779" s="10" t="str">
        <f>IFNA(VLOOKUP($I3779,'Промокоды'!$E$2:$F$8,2,0),"")</f>
        <v/>
      </c>
      <c r="K3779" s="10" t="str">
        <f>IFNA(VLOOKUP($H3779,'Промокоды'!$A$2:$C$115,3,0),"")</f>
        <v/>
      </c>
      <c r="L3779" s="13">
        <f t="shared" si="2"/>
        <v>0</v>
      </c>
      <c r="M3779" s="14">
        <v>5500.0</v>
      </c>
      <c r="N3779" s="14">
        <f t="shared" si="3"/>
        <v>5500</v>
      </c>
      <c r="O3779" s="9"/>
      <c r="P3779" s="9"/>
      <c r="Q3779" s="9"/>
      <c r="R3779" s="9"/>
      <c r="S3779" s="9"/>
      <c r="T3779" s="9"/>
      <c r="U3779" s="9"/>
      <c r="V3779" s="9"/>
      <c r="W3779" s="9"/>
      <c r="X3779" s="9"/>
      <c r="Y3779" s="9"/>
      <c r="Z3779" s="9"/>
      <c r="AA3779" s="9"/>
      <c r="AB3779" s="9"/>
      <c r="AC3779" s="9"/>
    </row>
    <row r="3780" ht="15.75" customHeight="1">
      <c r="A3780" s="10">
        <v>3779.0</v>
      </c>
      <c r="B3780" s="10" t="s">
        <v>15</v>
      </c>
      <c r="C3780" s="10" t="str">
        <f>VLOOKUP($E3780,'Определяем вид'!$A$2:$B$16,2,0)</f>
        <v>Товар</v>
      </c>
      <c r="D3780" s="10" t="s">
        <v>16</v>
      </c>
      <c r="E3780" s="10" t="s">
        <v>28</v>
      </c>
      <c r="F3780" s="11">
        <v>45790.0</v>
      </c>
      <c r="G3780" s="12">
        <f t="shared" si="1"/>
        <v>5</v>
      </c>
      <c r="H3780" s="10"/>
      <c r="I3780" s="10" t="str">
        <f>IFNA(VLOOKUP($H3780,'Промокоды'!$A$2:$B$115,2,0),"")</f>
        <v/>
      </c>
      <c r="J3780" s="10" t="str">
        <f>IFNA(VLOOKUP($I3780,'Промокоды'!$E$2:$F$8,2,0),"")</f>
        <v/>
      </c>
      <c r="K3780" s="10" t="str">
        <f>IFNA(VLOOKUP($H3780,'Промокоды'!$A$2:$C$115,3,0),"")</f>
        <v/>
      </c>
      <c r="L3780" s="13">
        <f t="shared" si="2"/>
        <v>0</v>
      </c>
      <c r="M3780" s="14">
        <v>300.0</v>
      </c>
      <c r="N3780" s="14">
        <f t="shared" si="3"/>
        <v>300</v>
      </c>
      <c r="O3780" s="9"/>
      <c r="P3780" s="9"/>
      <c r="Q3780" s="9"/>
      <c r="R3780" s="9"/>
      <c r="S3780" s="9"/>
      <c r="T3780" s="9"/>
      <c r="U3780" s="9"/>
      <c r="V3780" s="9"/>
      <c r="W3780" s="9"/>
      <c r="X3780" s="9"/>
      <c r="Y3780" s="9"/>
      <c r="Z3780" s="9"/>
      <c r="AA3780" s="9"/>
      <c r="AB3780" s="9"/>
      <c r="AC3780" s="9"/>
    </row>
    <row r="3781" ht="15.75" customHeight="1">
      <c r="A3781" s="10">
        <v>3780.0</v>
      </c>
      <c r="B3781" s="10" t="s">
        <v>15</v>
      </c>
      <c r="C3781" s="10" t="str">
        <f>VLOOKUP($E3781,'Определяем вид'!$A$2:$B$16,2,0)</f>
        <v>Услуга</v>
      </c>
      <c r="D3781" s="10" t="s">
        <v>16</v>
      </c>
      <c r="E3781" s="10" t="s">
        <v>17</v>
      </c>
      <c r="F3781" s="11">
        <v>45790.0</v>
      </c>
      <c r="G3781" s="12">
        <f t="shared" si="1"/>
        <v>5</v>
      </c>
      <c r="H3781" s="10"/>
      <c r="I3781" s="10" t="str">
        <f>IFNA(VLOOKUP($H3781,'Промокоды'!$A$2:$B$115,2,0),"")</f>
        <v/>
      </c>
      <c r="J3781" s="10" t="str">
        <f>IFNA(VLOOKUP($I3781,'Промокоды'!$E$2:$F$8,2,0),"")</f>
        <v/>
      </c>
      <c r="K3781" s="10" t="str">
        <f>IFNA(VLOOKUP($H3781,'Промокоды'!$A$2:$C$115,3,0),"")</f>
        <v/>
      </c>
      <c r="L3781" s="13">
        <f t="shared" si="2"/>
        <v>0</v>
      </c>
      <c r="M3781" s="14">
        <v>4500.0</v>
      </c>
      <c r="N3781" s="14">
        <f t="shared" si="3"/>
        <v>4500</v>
      </c>
      <c r="O3781" s="9"/>
      <c r="P3781" s="9"/>
      <c r="Q3781" s="9"/>
      <c r="R3781" s="9"/>
      <c r="S3781" s="9"/>
      <c r="T3781" s="9"/>
      <c r="U3781" s="9"/>
      <c r="V3781" s="9"/>
      <c r="W3781" s="9"/>
      <c r="X3781" s="9"/>
      <c r="Y3781" s="9"/>
      <c r="Z3781" s="9"/>
      <c r="AA3781" s="9"/>
      <c r="AB3781" s="9"/>
      <c r="AC3781" s="9"/>
    </row>
    <row r="3782" ht="15.75" customHeight="1">
      <c r="A3782" s="10">
        <v>3781.0</v>
      </c>
      <c r="B3782" s="10" t="s">
        <v>15</v>
      </c>
      <c r="C3782" s="10" t="str">
        <f>VLOOKUP($E3782,'Определяем вид'!$A$2:$B$16,2,0)</f>
        <v>Услуга</v>
      </c>
      <c r="D3782" s="10" t="s">
        <v>19</v>
      </c>
      <c r="E3782" s="10" t="s">
        <v>21</v>
      </c>
      <c r="F3782" s="11">
        <v>45790.0</v>
      </c>
      <c r="G3782" s="12">
        <f t="shared" si="1"/>
        <v>5</v>
      </c>
      <c r="H3782" s="10"/>
      <c r="I3782" s="10" t="str">
        <f>IFNA(VLOOKUP($H3782,'Промокоды'!$A$2:$B$115,2,0),"")</f>
        <v/>
      </c>
      <c r="J3782" s="10" t="str">
        <f>IFNA(VLOOKUP($I3782,'Промокоды'!$E$2:$F$8,2,0),"")</f>
        <v/>
      </c>
      <c r="K3782" s="10" t="str">
        <f>IFNA(VLOOKUP($H3782,'Промокоды'!$A$2:$C$115,3,0),"")</f>
        <v/>
      </c>
      <c r="L3782" s="13">
        <f t="shared" si="2"/>
        <v>0</v>
      </c>
      <c r="M3782" s="14">
        <v>5500.0</v>
      </c>
      <c r="N3782" s="14">
        <f t="shared" si="3"/>
        <v>5500</v>
      </c>
      <c r="O3782" s="9"/>
      <c r="P3782" s="9"/>
      <c r="Q3782" s="9"/>
      <c r="R3782" s="9"/>
      <c r="S3782" s="9"/>
      <c r="T3782" s="9"/>
      <c r="U3782" s="9"/>
      <c r="V3782" s="9"/>
      <c r="W3782" s="9"/>
      <c r="X3782" s="9"/>
      <c r="Y3782" s="9"/>
      <c r="Z3782" s="9"/>
      <c r="AA3782" s="9"/>
      <c r="AB3782" s="9"/>
      <c r="AC3782" s="9"/>
    </row>
    <row r="3783" ht="15.75" customHeight="1">
      <c r="A3783" s="10">
        <v>3782.0</v>
      </c>
      <c r="B3783" s="10" t="s">
        <v>15</v>
      </c>
      <c r="C3783" s="10" t="str">
        <f>VLOOKUP($E3783,'Определяем вид'!$A$2:$B$16,2,0)</f>
        <v>Услуга</v>
      </c>
      <c r="D3783" s="10" t="s">
        <v>16</v>
      </c>
      <c r="E3783" s="10" t="s">
        <v>21</v>
      </c>
      <c r="F3783" s="11">
        <v>45790.0</v>
      </c>
      <c r="G3783" s="12">
        <f t="shared" si="1"/>
        <v>5</v>
      </c>
      <c r="H3783" s="10"/>
      <c r="I3783" s="10" t="str">
        <f>IFNA(VLOOKUP($H3783,'Промокоды'!$A$2:$B$115,2,0),"")</f>
        <v/>
      </c>
      <c r="J3783" s="10" t="str">
        <f>IFNA(VLOOKUP($I3783,'Промокоды'!$E$2:$F$8,2,0),"")</f>
        <v/>
      </c>
      <c r="K3783" s="10" t="str">
        <f>IFNA(VLOOKUP($H3783,'Промокоды'!$A$2:$C$115,3,0),"")</f>
        <v/>
      </c>
      <c r="L3783" s="13">
        <f t="shared" si="2"/>
        <v>0</v>
      </c>
      <c r="M3783" s="14">
        <v>5500.0</v>
      </c>
      <c r="N3783" s="14">
        <f t="shared" si="3"/>
        <v>5500</v>
      </c>
      <c r="O3783" s="9"/>
      <c r="P3783" s="9"/>
      <c r="Q3783" s="9"/>
      <c r="R3783" s="9"/>
      <c r="S3783" s="9"/>
      <c r="T3783" s="9"/>
      <c r="U3783" s="9"/>
      <c r="V3783" s="9"/>
      <c r="W3783" s="9"/>
      <c r="X3783" s="9"/>
      <c r="Y3783" s="9"/>
      <c r="Z3783" s="9"/>
      <c r="AA3783" s="9"/>
      <c r="AB3783" s="9"/>
      <c r="AC3783" s="9"/>
    </row>
    <row r="3784" ht="15.75" customHeight="1">
      <c r="A3784" s="10">
        <v>3783.0</v>
      </c>
      <c r="B3784" s="10" t="s">
        <v>15</v>
      </c>
      <c r="C3784" s="10" t="str">
        <f>VLOOKUP($E3784,'Определяем вид'!$A$2:$B$16,2,0)</f>
        <v>Услуга</v>
      </c>
      <c r="D3784" s="10" t="s">
        <v>16</v>
      </c>
      <c r="E3784" s="10" t="s">
        <v>17</v>
      </c>
      <c r="F3784" s="11">
        <v>45790.0</v>
      </c>
      <c r="G3784" s="12">
        <f t="shared" si="1"/>
        <v>5</v>
      </c>
      <c r="H3784" s="10"/>
      <c r="I3784" s="10" t="str">
        <f>IFNA(VLOOKUP($H3784,'Промокоды'!$A$2:$B$115,2,0),"")</f>
        <v/>
      </c>
      <c r="J3784" s="10" t="str">
        <f>IFNA(VLOOKUP($I3784,'Промокоды'!$E$2:$F$8,2,0),"")</f>
        <v/>
      </c>
      <c r="K3784" s="10" t="str">
        <f>IFNA(VLOOKUP($H3784,'Промокоды'!$A$2:$C$115,3,0),"")</f>
        <v/>
      </c>
      <c r="L3784" s="13">
        <f t="shared" si="2"/>
        <v>0</v>
      </c>
      <c r="M3784" s="14">
        <v>4500.0</v>
      </c>
      <c r="N3784" s="14">
        <f t="shared" si="3"/>
        <v>4500</v>
      </c>
      <c r="O3784" s="9"/>
      <c r="P3784" s="9"/>
      <c r="Q3784" s="9"/>
      <c r="R3784" s="9"/>
      <c r="S3784" s="9"/>
      <c r="T3784" s="9"/>
      <c r="U3784" s="9"/>
      <c r="V3784" s="9"/>
      <c r="W3784" s="9"/>
      <c r="X3784" s="9"/>
      <c r="Y3784" s="9"/>
      <c r="Z3784" s="9"/>
      <c r="AA3784" s="9"/>
      <c r="AB3784" s="9"/>
      <c r="AC3784" s="9"/>
    </row>
    <row r="3785" ht="15.75" customHeight="1">
      <c r="A3785" s="10">
        <v>3784.0</v>
      </c>
      <c r="B3785" s="10" t="s">
        <v>15</v>
      </c>
      <c r="C3785" s="10" t="str">
        <f>VLOOKUP($E3785,'Определяем вид'!$A$2:$B$16,2,0)</f>
        <v>Услуга</v>
      </c>
      <c r="D3785" s="10" t="s">
        <v>16</v>
      </c>
      <c r="E3785" s="10" t="s">
        <v>18</v>
      </c>
      <c r="F3785" s="11">
        <v>45790.0</v>
      </c>
      <c r="G3785" s="12">
        <f t="shared" si="1"/>
        <v>5</v>
      </c>
      <c r="H3785" s="10"/>
      <c r="I3785" s="10" t="str">
        <f>IFNA(VLOOKUP($H3785,'Промокоды'!$A$2:$B$115,2,0),"")</f>
        <v/>
      </c>
      <c r="J3785" s="10" t="str">
        <f>IFNA(VLOOKUP($I3785,'Промокоды'!$E$2:$F$8,2,0),"")</f>
        <v/>
      </c>
      <c r="K3785" s="10" t="str">
        <f>IFNA(VLOOKUP($H3785,'Промокоды'!$A$2:$C$115,3,0),"")</f>
        <v/>
      </c>
      <c r="L3785" s="13">
        <f t="shared" si="2"/>
        <v>0</v>
      </c>
      <c r="M3785" s="14">
        <v>3500.0</v>
      </c>
      <c r="N3785" s="14">
        <f t="shared" si="3"/>
        <v>3500</v>
      </c>
      <c r="O3785" s="9"/>
      <c r="P3785" s="9"/>
      <c r="Q3785" s="9"/>
      <c r="R3785" s="9"/>
      <c r="S3785" s="9"/>
      <c r="T3785" s="9"/>
      <c r="U3785" s="9"/>
      <c r="V3785" s="9"/>
      <c r="W3785" s="9"/>
      <c r="X3785" s="9"/>
      <c r="Y3785" s="9"/>
      <c r="Z3785" s="9"/>
      <c r="AA3785" s="9"/>
      <c r="AB3785" s="9"/>
      <c r="AC3785" s="9"/>
    </row>
    <row r="3786" ht="15.75" customHeight="1">
      <c r="A3786" s="10">
        <v>3785.0</v>
      </c>
      <c r="B3786" s="10" t="s">
        <v>15</v>
      </c>
      <c r="C3786" s="10" t="str">
        <f>VLOOKUP($E3786,'Определяем вид'!$A$2:$B$16,2,0)</f>
        <v>Услуга</v>
      </c>
      <c r="D3786" s="10" t="s">
        <v>16</v>
      </c>
      <c r="E3786" s="10" t="s">
        <v>17</v>
      </c>
      <c r="F3786" s="11">
        <v>45790.0</v>
      </c>
      <c r="G3786" s="12">
        <f t="shared" si="1"/>
        <v>5</v>
      </c>
      <c r="H3786" s="10"/>
      <c r="I3786" s="10" t="str">
        <f>IFNA(VLOOKUP($H3786,'Промокоды'!$A$2:$B$115,2,0),"")</f>
        <v/>
      </c>
      <c r="J3786" s="10" t="str">
        <f>IFNA(VLOOKUP($I3786,'Промокоды'!$E$2:$F$8,2,0),"")</f>
        <v/>
      </c>
      <c r="K3786" s="10" t="str">
        <f>IFNA(VLOOKUP($H3786,'Промокоды'!$A$2:$C$115,3,0),"")</f>
        <v/>
      </c>
      <c r="L3786" s="13">
        <f t="shared" si="2"/>
        <v>0</v>
      </c>
      <c r="M3786" s="14">
        <v>4500.0</v>
      </c>
      <c r="N3786" s="14">
        <f t="shared" si="3"/>
        <v>4500</v>
      </c>
      <c r="O3786" s="9"/>
      <c r="P3786" s="9"/>
      <c r="Q3786" s="9"/>
      <c r="R3786" s="9"/>
      <c r="S3786" s="9"/>
      <c r="T3786" s="9"/>
      <c r="U3786" s="9"/>
      <c r="V3786" s="9"/>
      <c r="W3786" s="9"/>
      <c r="X3786" s="9"/>
      <c r="Y3786" s="9"/>
      <c r="Z3786" s="9"/>
      <c r="AA3786" s="9"/>
      <c r="AB3786" s="9"/>
      <c r="AC3786" s="9"/>
    </row>
    <row r="3787" ht="15.75" customHeight="1">
      <c r="A3787" s="10">
        <v>3786.0</v>
      </c>
      <c r="B3787" s="10" t="s">
        <v>15</v>
      </c>
      <c r="C3787" s="10" t="str">
        <f>VLOOKUP($E3787,'Определяем вид'!$A$2:$B$16,2,0)</f>
        <v>Услуга</v>
      </c>
      <c r="D3787" s="10" t="s">
        <v>19</v>
      </c>
      <c r="E3787" s="10" t="s">
        <v>18</v>
      </c>
      <c r="F3787" s="11">
        <v>45790.0</v>
      </c>
      <c r="G3787" s="12">
        <f t="shared" si="1"/>
        <v>5</v>
      </c>
      <c r="H3787" s="10"/>
      <c r="I3787" s="10" t="str">
        <f>IFNA(VLOOKUP($H3787,'Промокоды'!$A$2:$B$115,2,0),"")</f>
        <v/>
      </c>
      <c r="J3787" s="10" t="str">
        <f>IFNA(VLOOKUP($I3787,'Промокоды'!$E$2:$F$8,2,0),"")</f>
        <v/>
      </c>
      <c r="K3787" s="10" t="str">
        <f>IFNA(VLOOKUP($H3787,'Промокоды'!$A$2:$C$115,3,0),"")</f>
        <v/>
      </c>
      <c r="L3787" s="13">
        <f t="shared" si="2"/>
        <v>0</v>
      </c>
      <c r="M3787" s="14">
        <v>3500.0</v>
      </c>
      <c r="N3787" s="14">
        <f t="shared" si="3"/>
        <v>3500</v>
      </c>
      <c r="O3787" s="9"/>
      <c r="P3787" s="9"/>
      <c r="Q3787" s="9"/>
      <c r="R3787" s="9"/>
      <c r="S3787" s="9"/>
      <c r="T3787" s="9"/>
      <c r="U3787" s="9"/>
      <c r="V3787" s="9"/>
      <c r="W3787" s="9"/>
      <c r="X3787" s="9"/>
      <c r="Y3787" s="9"/>
      <c r="Z3787" s="9"/>
      <c r="AA3787" s="9"/>
      <c r="AB3787" s="9"/>
      <c r="AC3787" s="9"/>
    </row>
    <row r="3788" ht="15.75" customHeight="1">
      <c r="A3788" s="10">
        <v>3787.0</v>
      </c>
      <c r="B3788" s="10" t="s">
        <v>15</v>
      </c>
      <c r="C3788" s="10" t="str">
        <f>VLOOKUP($E3788,'Определяем вид'!$A$2:$B$16,2,0)</f>
        <v>Услуга</v>
      </c>
      <c r="D3788" s="10" t="s">
        <v>16</v>
      </c>
      <c r="E3788" s="10" t="s">
        <v>21</v>
      </c>
      <c r="F3788" s="11">
        <v>45790.0</v>
      </c>
      <c r="G3788" s="12">
        <f t="shared" si="1"/>
        <v>5</v>
      </c>
      <c r="H3788" s="10"/>
      <c r="I3788" s="10" t="str">
        <f>IFNA(VLOOKUP($H3788,'Промокоды'!$A$2:$B$115,2,0),"")</f>
        <v/>
      </c>
      <c r="J3788" s="10" t="str">
        <f>IFNA(VLOOKUP($I3788,'Промокоды'!$E$2:$F$8,2,0),"")</f>
        <v/>
      </c>
      <c r="K3788" s="10" t="str">
        <f>IFNA(VLOOKUP($H3788,'Промокоды'!$A$2:$C$115,3,0),"")</f>
        <v/>
      </c>
      <c r="L3788" s="13">
        <f t="shared" si="2"/>
        <v>0</v>
      </c>
      <c r="M3788" s="14">
        <v>5500.0</v>
      </c>
      <c r="N3788" s="14">
        <f t="shared" si="3"/>
        <v>5500</v>
      </c>
      <c r="O3788" s="9"/>
      <c r="P3788" s="9"/>
      <c r="Q3788" s="9"/>
      <c r="R3788" s="9"/>
      <c r="S3788" s="9"/>
      <c r="T3788" s="9"/>
      <c r="U3788" s="9"/>
      <c r="V3788" s="9"/>
      <c r="W3788" s="9"/>
      <c r="X3788" s="9"/>
      <c r="Y3788" s="9"/>
      <c r="Z3788" s="9"/>
      <c r="AA3788" s="9"/>
      <c r="AB3788" s="9"/>
      <c r="AC3788" s="9"/>
    </row>
    <row r="3789" ht="15.75" customHeight="1">
      <c r="A3789" s="10">
        <v>3788.0</v>
      </c>
      <c r="B3789" s="10" t="s">
        <v>15</v>
      </c>
      <c r="C3789" s="10" t="str">
        <f>VLOOKUP($E3789,'Определяем вид'!$A$2:$B$16,2,0)</f>
        <v>Услуга</v>
      </c>
      <c r="D3789" s="10" t="s">
        <v>16</v>
      </c>
      <c r="E3789" s="10" t="s">
        <v>21</v>
      </c>
      <c r="F3789" s="11">
        <v>45791.0</v>
      </c>
      <c r="G3789" s="12">
        <f t="shared" si="1"/>
        <v>5</v>
      </c>
      <c r="H3789" s="10" t="s">
        <v>86</v>
      </c>
      <c r="I3789" s="10">
        <f>IFNA(VLOOKUP($H3789,'Промокоды'!$A$2:$B$115,2,0),"")</f>
        <v>4</v>
      </c>
      <c r="J3789" s="10" t="str">
        <f>IFNA(VLOOKUP($I3789,'Промокоды'!$E$2:$F$8,2,0),"")</f>
        <v>Посты в Telegram</v>
      </c>
      <c r="K3789" s="10">
        <f>IFNA(VLOOKUP($H3789,'Промокоды'!$A$2:$C$115,3,0),"")</f>
        <v>0.5</v>
      </c>
      <c r="L3789" s="13">
        <f t="shared" si="2"/>
        <v>2750</v>
      </c>
      <c r="M3789" s="14">
        <v>5500.0</v>
      </c>
      <c r="N3789" s="14">
        <f t="shared" si="3"/>
        <v>2750</v>
      </c>
      <c r="O3789" s="9"/>
      <c r="P3789" s="9"/>
      <c r="Q3789" s="9"/>
      <c r="R3789" s="9"/>
      <c r="S3789" s="9"/>
      <c r="T3789" s="9"/>
      <c r="U3789" s="9"/>
      <c r="V3789" s="9"/>
      <c r="W3789" s="9"/>
      <c r="X3789" s="9"/>
      <c r="Y3789" s="9"/>
      <c r="Z3789" s="9"/>
      <c r="AA3789" s="9"/>
      <c r="AB3789" s="9"/>
      <c r="AC3789" s="9"/>
    </row>
    <row r="3790" ht="15.75" customHeight="1">
      <c r="A3790" s="10">
        <v>3789.0</v>
      </c>
      <c r="B3790" s="10" t="s">
        <v>15</v>
      </c>
      <c r="C3790" s="10" t="str">
        <f>VLOOKUP($E3790,'Определяем вид'!$A$2:$B$16,2,0)</f>
        <v>Товар</v>
      </c>
      <c r="D3790" s="10" t="s">
        <v>16</v>
      </c>
      <c r="E3790" s="10" t="s">
        <v>23</v>
      </c>
      <c r="F3790" s="11">
        <v>45791.0</v>
      </c>
      <c r="G3790" s="12">
        <f t="shared" si="1"/>
        <v>5</v>
      </c>
      <c r="H3790" s="10"/>
      <c r="I3790" s="10" t="str">
        <f>IFNA(VLOOKUP($H3790,'Промокоды'!$A$2:$B$115,2,0),"")</f>
        <v/>
      </c>
      <c r="J3790" s="10" t="str">
        <f>IFNA(VLOOKUP($I3790,'Промокоды'!$E$2:$F$8,2,0),"")</f>
        <v/>
      </c>
      <c r="K3790" s="10" t="str">
        <f>IFNA(VLOOKUP($H3790,'Промокоды'!$A$2:$C$115,3,0),"")</f>
        <v/>
      </c>
      <c r="L3790" s="13">
        <f t="shared" si="2"/>
        <v>0</v>
      </c>
      <c r="M3790" s="14">
        <v>1000.0</v>
      </c>
      <c r="N3790" s="14">
        <f t="shared" si="3"/>
        <v>1000</v>
      </c>
      <c r="O3790" s="9"/>
      <c r="P3790" s="9"/>
      <c r="Q3790" s="9"/>
      <c r="R3790" s="9"/>
      <c r="S3790" s="9"/>
      <c r="T3790" s="9"/>
      <c r="U3790" s="9"/>
      <c r="V3790" s="9"/>
      <c r="W3790" s="9"/>
      <c r="X3790" s="9"/>
      <c r="Y3790" s="9"/>
      <c r="Z3790" s="9"/>
      <c r="AA3790" s="9"/>
      <c r="AB3790" s="9"/>
      <c r="AC3790" s="9"/>
    </row>
    <row r="3791" ht="15.75" customHeight="1">
      <c r="A3791" s="10">
        <v>3790.0</v>
      </c>
      <c r="B3791" s="10" t="s">
        <v>15</v>
      </c>
      <c r="C3791" s="10" t="str">
        <f>VLOOKUP($E3791,'Определяем вид'!$A$2:$B$16,2,0)</f>
        <v>Услуга</v>
      </c>
      <c r="D3791" s="10" t="s">
        <v>19</v>
      </c>
      <c r="E3791" s="10" t="s">
        <v>17</v>
      </c>
      <c r="F3791" s="11">
        <v>45791.0</v>
      </c>
      <c r="G3791" s="12">
        <f t="shared" si="1"/>
        <v>5</v>
      </c>
      <c r="H3791" s="10"/>
      <c r="I3791" s="10" t="str">
        <f>IFNA(VLOOKUP($H3791,'Промокоды'!$A$2:$B$115,2,0),"")</f>
        <v/>
      </c>
      <c r="J3791" s="10" t="str">
        <f>IFNA(VLOOKUP($I3791,'Промокоды'!$E$2:$F$8,2,0),"")</f>
        <v/>
      </c>
      <c r="K3791" s="10" t="str">
        <f>IFNA(VLOOKUP($H3791,'Промокоды'!$A$2:$C$115,3,0),"")</f>
        <v/>
      </c>
      <c r="L3791" s="13">
        <f t="shared" si="2"/>
        <v>0</v>
      </c>
      <c r="M3791" s="14">
        <v>4500.0</v>
      </c>
      <c r="N3791" s="14">
        <f t="shared" si="3"/>
        <v>4500</v>
      </c>
      <c r="O3791" s="9"/>
      <c r="P3791" s="9"/>
      <c r="Q3791" s="9"/>
      <c r="R3791" s="9"/>
      <c r="S3791" s="9"/>
      <c r="T3791" s="9"/>
      <c r="U3791" s="9"/>
      <c r="V3791" s="9"/>
      <c r="W3791" s="9"/>
      <c r="X3791" s="9"/>
      <c r="Y3791" s="9"/>
      <c r="Z3791" s="9"/>
      <c r="AA3791" s="9"/>
      <c r="AB3791" s="9"/>
      <c r="AC3791" s="9"/>
    </row>
    <row r="3792" ht="15.75" customHeight="1">
      <c r="A3792" s="10">
        <v>3791.0</v>
      </c>
      <c r="B3792" s="10" t="s">
        <v>15</v>
      </c>
      <c r="C3792" s="10" t="str">
        <f>VLOOKUP($E3792,'Определяем вид'!$A$2:$B$16,2,0)</f>
        <v>Услуга</v>
      </c>
      <c r="D3792" s="10" t="s">
        <v>16</v>
      </c>
      <c r="E3792" s="10" t="s">
        <v>21</v>
      </c>
      <c r="F3792" s="11">
        <v>45791.0</v>
      </c>
      <c r="G3792" s="12">
        <f t="shared" si="1"/>
        <v>5</v>
      </c>
      <c r="H3792" s="10"/>
      <c r="I3792" s="10" t="str">
        <f>IFNA(VLOOKUP($H3792,'Промокоды'!$A$2:$B$115,2,0),"")</f>
        <v/>
      </c>
      <c r="J3792" s="10" t="str">
        <f>IFNA(VLOOKUP($I3792,'Промокоды'!$E$2:$F$8,2,0),"")</f>
        <v/>
      </c>
      <c r="K3792" s="10" t="str">
        <f>IFNA(VLOOKUP($H3792,'Промокоды'!$A$2:$C$115,3,0),"")</f>
        <v/>
      </c>
      <c r="L3792" s="13">
        <f t="shared" si="2"/>
        <v>0</v>
      </c>
      <c r="M3792" s="14">
        <v>5500.0</v>
      </c>
      <c r="N3792" s="14">
        <f t="shared" si="3"/>
        <v>5500</v>
      </c>
      <c r="O3792" s="9"/>
      <c r="P3792" s="9"/>
      <c r="Q3792" s="9"/>
      <c r="R3792" s="9"/>
      <c r="S3792" s="9"/>
      <c r="T3792" s="9"/>
      <c r="U3792" s="9"/>
      <c r="V3792" s="9"/>
      <c r="W3792" s="9"/>
      <c r="X3792" s="9"/>
      <c r="Y3792" s="9"/>
      <c r="Z3792" s="9"/>
      <c r="AA3792" s="9"/>
      <c r="AB3792" s="9"/>
      <c r="AC3792" s="9"/>
    </row>
    <row r="3793" ht="15.75" customHeight="1">
      <c r="A3793" s="10">
        <v>3792.0</v>
      </c>
      <c r="B3793" s="10" t="s">
        <v>25</v>
      </c>
      <c r="C3793" s="10" t="str">
        <f>VLOOKUP($E3793,'Определяем вид'!$A$2:$B$16,2,0)</f>
        <v>Товар</v>
      </c>
      <c r="D3793" s="10" t="s">
        <v>19</v>
      </c>
      <c r="E3793" s="10" t="s">
        <v>35</v>
      </c>
      <c r="F3793" s="11">
        <v>45791.0</v>
      </c>
      <c r="G3793" s="12">
        <f t="shared" si="1"/>
        <v>5</v>
      </c>
      <c r="H3793" s="10"/>
      <c r="I3793" s="10" t="str">
        <f>IFNA(VLOOKUP($H3793,'Промокоды'!$A$2:$B$115,2,0),"")</f>
        <v/>
      </c>
      <c r="J3793" s="10" t="str">
        <f>IFNA(VLOOKUP($I3793,'Промокоды'!$E$2:$F$8,2,0),"")</f>
        <v/>
      </c>
      <c r="K3793" s="10" t="str">
        <f>IFNA(VLOOKUP($H3793,'Промокоды'!$A$2:$C$115,3,0),"")</f>
        <v/>
      </c>
      <c r="L3793" s="13">
        <f t="shared" si="2"/>
        <v>0</v>
      </c>
      <c r="M3793" s="14">
        <v>500.0</v>
      </c>
      <c r="N3793" s="14">
        <f t="shared" si="3"/>
        <v>500</v>
      </c>
      <c r="O3793" s="9"/>
      <c r="P3793" s="9"/>
      <c r="Q3793" s="9"/>
      <c r="R3793" s="9"/>
      <c r="S3793" s="9"/>
      <c r="T3793" s="9"/>
      <c r="U3793" s="9"/>
      <c r="V3793" s="9"/>
      <c r="W3793" s="9"/>
      <c r="X3793" s="9"/>
      <c r="Y3793" s="9"/>
      <c r="Z3793" s="9"/>
      <c r="AA3793" s="9"/>
      <c r="AB3793" s="9"/>
      <c r="AC3793" s="9"/>
    </row>
    <row r="3794" ht="15.75" customHeight="1">
      <c r="A3794" s="10">
        <v>3793.0</v>
      </c>
      <c r="B3794" s="10" t="s">
        <v>25</v>
      </c>
      <c r="C3794" s="10" t="str">
        <f>VLOOKUP($E3794,'Определяем вид'!$A$2:$B$16,2,0)</f>
        <v>Товар</v>
      </c>
      <c r="D3794" s="10" t="s">
        <v>16</v>
      </c>
      <c r="E3794" s="10" t="s">
        <v>33</v>
      </c>
      <c r="F3794" s="11">
        <v>45791.0</v>
      </c>
      <c r="G3794" s="12">
        <f t="shared" si="1"/>
        <v>5</v>
      </c>
      <c r="H3794" s="10"/>
      <c r="I3794" s="10" t="str">
        <f>IFNA(VLOOKUP($H3794,'Промокоды'!$A$2:$B$115,2,0),"")</f>
        <v/>
      </c>
      <c r="J3794" s="10" t="str">
        <f>IFNA(VLOOKUP($I3794,'Промокоды'!$E$2:$F$8,2,0),"")</f>
        <v/>
      </c>
      <c r="K3794" s="10" t="str">
        <f>IFNA(VLOOKUP($H3794,'Промокоды'!$A$2:$C$115,3,0),"")</f>
        <v/>
      </c>
      <c r="L3794" s="13">
        <f t="shared" si="2"/>
        <v>0</v>
      </c>
      <c r="M3794" s="14">
        <v>1000.0</v>
      </c>
      <c r="N3794" s="14">
        <f t="shared" si="3"/>
        <v>1000</v>
      </c>
      <c r="O3794" s="9"/>
      <c r="P3794" s="9"/>
      <c r="Q3794" s="9"/>
      <c r="R3794" s="9"/>
      <c r="S3794" s="9"/>
      <c r="T3794" s="9"/>
      <c r="U3794" s="9"/>
      <c r="V3794" s="9"/>
      <c r="W3794" s="9"/>
      <c r="X3794" s="9"/>
      <c r="Y3794" s="9"/>
      <c r="Z3794" s="9"/>
      <c r="AA3794" s="9"/>
      <c r="AB3794" s="9"/>
      <c r="AC3794" s="9"/>
    </row>
    <row r="3795" ht="15.75" customHeight="1">
      <c r="A3795" s="10">
        <v>3794.0</v>
      </c>
      <c r="B3795" s="10" t="s">
        <v>15</v>
      </c>
      <c r="C3795" s="10" t="str">
        <f>VLOOKUP($E3795,'Определяем вид'!$A$2:$B$16,2,0)</f>
        <v>Услуга</v>
      </c>
      <c r="D3795" s="10" t="s">
        <v>16</v>
      </c>
      <c r="E3795" s="10" t="s">
        <v>21</v>
      </c>
      <c r="F3795" s="11">
        <v>45791.0</v>
      </c>
      <c r="G3795" s="12">
        <f t="shared" si="1"/>
        <v>5</v>
      </c>
      <c r="H3795" s="10"/>
      <c r="I3795" s="10" t="str">
        <f>IFNA(VLOOKUP($H3795,'Промокоды'!$A$2:$B$115,2,0),"")</f>
        <v/>
      </c>
      <c r="J3795" s="10" t="str">
        <f>IFNA(VLOOKUP($I3795,'Промокоды'!$E$2:$F$8,2,0),"")</f>
        <v/>
      </c>
      <c r="K3795" s="10" t="str">
        <f>IFNA(VLOOKUP($H3795,'Промокоды'!$A$2:$C$115,3,0),"")</f>
        <v/>
      </c>
      <c r="L3795" s="13">
        <f t="shared" si="2"/>
        <v>0</v>
      </c>
      <c r="M3795" s="14">
        <v>5500.0</v>
      </c>
      <c r="N3795" s="14">
        <f t="shared" si="3"/>
        <v>5500</v>
      </c>
      <c r="O3795" s="9"/>
      <c r="P3795" s="9"/>
      <c r="Q3795" s="9"/>
      <c r="R3795" s="9"/>
      <c r="S3795" s="9"/>
      <c r="T3795" s="9"/>
      <c r="U3795" s="9"/>
      <c r="V3795" s="9"/>
      <c r="W3795" s="9"/>
      <c r="X3795" s="9"/>
      <c r="Y3795" s="9"/>
      <c r="Z3795" s="9"/>
      <c r="AA3795" s="9"/>
      <c r="AB3795" s="9"/>
      <c r="AC3795" s="9"/>
    </row>
    <row r="3796" ht="15.75" customHeight="1">
      <c r="A3796" s="10">
        <v>3795.0</v>
      </c>
      <c r="B3796" s="10" t="s">
        <v>25</v>
      </c>
      <c r="C3796" s="10" t="str">
        <f>VLOOKUP($E3796,'Определяем вид'!$A$2:$B$16,2,0)</f>
        <v>Товар</v>
      </c>
      <c r="D3796" s="10" t="s">
        <v>16</v>
      </c>
      <c r="E3796" s="10" t="s">
        <v>30</v>
      </c>
      <c r="F3796" s="11">
        <v>45791.0</v>
      </c>
      <c r="G3796" s="12">
        <f t="shared" si="1"/>
        <v>5</v>
      </c>
      <c r="H3796" s="10"/>
      <c r="I3796" s="10" t="str">
        <f>IFNA(VLOOKUP($H3796,'Промокоды'!$A$2:$B$115,2,0),"")</f>
        <v/>
      </c>
      <c r="J3796" s="10" t="str">
        <f>IFNA(VLOOKUP($I3796,'Промокоды'!$E$2:$F$8,2,0),"")</f>
        <v/>
      </c>
      <c r="K3796" s="10" t="str">
        <f>IFNA(VLOOKUP($H3796,'Промокоды'!$A$2:$C$115,3,0),"")</f>
        <v/>
      </c>
      <c r="L3796" s="13">
        <f t="shared" si="2"/>
        <v>0</v>
      </c>
      <c r="M3796" s="14">
        <v>300.0</v>
      </c>
      <c r="N3796" s="14">
        <f t="shared" si="3"/>
        <v>300</v>
      </c>
      <c r="O3796" s="9"/>
      <c r="P3796" s="9"/>
      <c r="Q3796" s="9"/>
      <c r="R3796" s="9"/>
      <c r="S3796" s="9"/>
      <c r="T3796" s="9"/>
      <c r="U3796" s="9"/>
      <c r="V3796" s="9"/>
      <c r="W3796" s="9"/>
      <c r="X3796" s="9"/>
      <c r="Y3796" s="9"/>
      <c r="Z3796" s="9"/>
      <c r="AA3796" s="9"/>
      <c r="AB3796" s="9"/>
      <c r="AC3796" s="9"/>
    </row>
    <row r="3797" ht="15.75" customHeight="1">
      <c r="A3797" s="10">
        <v>3796.0</v>
      </c>
      <c r="B3797" s="10" t="s">
        <v>15</v>
      </c>
      <c r="C3797" s="10" t="str">
        <f>VLOOKUP($E3797,'Определяем вид'!$A$2:$B$16,2,0)</f>
        <v>Услуга</v>
      </c>
      <c r="D3797" s="10" t="s">
        <v>16</v>
      </c>
      <c r="E3797" s="10" t="s">
        <v>21</v>
      </c>
      <c r="F3797" s="11">
        <v>45791.0</v>
      </c>
      <c r="G3797" s="12">
        <f t="shared" si="1"/>
        <v>5</v>
      </c>
      <c r="H3797" s="10"/>
      <c r="I3797" s="10" t="str">
        <f>IFNA(VLOOKUP($H3797,'Промокоды'!$A$2:$B$115,2,0),"")</f>
        <v/>
      </c>
      <c r="J3797" s="10" t="str">
        <f>IFNA(VLOOKUP($I3797,'Промокоды'!$E$2:$F$8,2,0),"")</f>
        <v/>
      </c>
      <c r="K3797" s="10" t="str">
        <f>IFNA(VLOOKUP($H3797,'Промокоды'!$A$2:$C$115,3,0),"")</f>
        <v/>
      </c>
      <c r="L3797" s="13">
        <f t="shared" si="2"/>
        <v>0</v>
      </c>
      <c r="M3797" s="14">
        <v>5500.0</v>
      </c>
      <c r="N3797" s="14">
        <f t="shared" si="3"/>
        <v>5500</v>
      </c>
      <c r="O3797" s="9"/>
      <c r="P3797" s="9"/>
      <c r="Q3797" s="9"/>
      <c r="R3797" s="9"/>
      <c r="S3797" s="9"/>
      <c r="T3797" s="9"/>
      <c r="U3797" s="9"/>
      <c r="V3797" s="9"/>
      <c r="W3797" s="9"/>
      <c r="X3797" s="9"/>
      <c r="Y3797" s="9"/>
      <c r="Z3797" s="9"/>
      <c r="AA3797" s="9"/>
      <c r="AB3797" s="9"/>
      <c r="AC3797" s="9"/>
    </row>
    <row r="3798" ht="15.75" customHeight="1">
      <c r="A3798" s="10">
        <v>3797.0</v>
      </c>
      <c r="B3798" s="10" t="s">
        <v>15</v>
      </c>
      <c r="C3798" s="10" t="str">
        <f>VLOOKUP($E3798,'Определяем вид'!$A$2:$B$16,2,0)</f>
        <v>Услуга</v>
      </c>
      <c r="D3798" s="10" t="s">
        <v>16</v>
      </c>
      <c r="E3798" s="10" t="s">
        <v>18</v>
      </c>
      <c r="F3798" s="11">
        <v>45791.0</v>
      </c>
      <c r="G3798" s="12">
        <f t="shared" si="1"/>
        <v>5</v>
      </c>
      <c r="H3798" s="10"/>
      <c r="I3798" s="10" t="str">
        <f>IFNA(VLOOKUP($H3798,'Промокоды'!$A$2:$B$115,2,0),"")</f>
        <v/>
      </c>
      <c r="J3798" s="10" t="str">
        <f>IFNA(VLOOKUP($I3798,'Промокоды'!$E$2:$F$8,2,0),"")</f>
        <v/>
      </c>
      <c r="K3798" s="10" t="str">
        <f>IFNA(VLOOKUP($H3798,'Промокоды'!$A$2:$C$115,3,0),"")</f>
        <v/>
      </c>
      <c r="L3798" s="13">
        <f t="shared" si="2"/>
        <v>0</v>
      </c>
      <c r="M3798" s="14">
        <v>3500.0</v>
      </c>
      <c r="N3798" s="14">
        <f t="shared" si="3"/>
        <v>3500</v>
      </c>
      <c r="O3798" s="9"/>
      <c r="P3798" s="9"/>
      <c r="Q3798" s="9"/>
      <c r="R3798" s="9"/>
      <c r="S3798" s="9"/>
      <c r="T3798" s="9"/>
      <c r="U3798" s="9"/>
      <c r="V3798" s="9"/>
      <c r="W3798" s="9"/>
      <c r="X3798" s="9"/>
      <c r="Y3798" s="9"/>
      <c r="Z3798" s="9"/>
      <c r="AA3798" s="9"/>
      <c r="AB3798" s="9"/>
      <c r="AC3798" s="9"/>
    </row>
    <row r="3799" ht="15.75" customHeight="1">
      <c r="A3799" s="10">
        <v>3798.0</v>
      </c>
      <c r="B3799" s="10" t="s">
        <v>15</v>
      </c>
      <c r="C3799" s="10" t="str">
        <f>VLOOKUP($E3799,'Определяем вид'!$A$2:$B$16,2,0)</f>
        <v>Услуга</v>
      </c>
      <c r="D3799" s="10" t="s">
        <v>16</v>
      </c>
      <c r="E3799" s="10" t="s">
        <v>17</v>
      </c>
      <c r="F3799" s="11">
        <v>45791.0</v>
      </c>
      <c r="G3799" s="12">
        <f t="shared" si="1"/>
        <v>5</v>
      </c>
      <c r="H3799" s="10"/>
      <c r="I3799" s="10" t="str">
        <f>IFNA(VLOOKUP($H3799,'Промокоды'!$A$2:$B$115,2,0),"")</f>
        <v/>
      </c>
      <c r="J3799" s="10" t="str">
        <f>IFNA(VLOOKUP($I3799,'Промокоды'!$E$2:$F$8,2,0),"")</f>
        <v/>
      </c>
      <c r="K3799" s="10" t="str">
        <f>IFNA(VLOOKUP($H3799,'Промокоды'!$A$2:$C$115,3,0),"")</f>
        <v/>
      </c>
      <c r="L3799" s="13">
        <f t="shared" si="2"/>
        <v>0</v>
      </c>
      <c r="M3799" s="14">
        <v>4500.0</v>
      </c>
      <c r="N3799" s="14">
        <f t="shared" si="3"/>
        <v>4500</v>
      </c>
      <c r="O3799" s="9"/>
      <c r="P3799" s="9"/>
      <c r="Q3799" s="9"/>
      <c r="R3799" s="9"/>
      <c r="S3799" s="9"/>
      <c r="T3799" s="9"/>
      <c r="U3799" s="9"/>
      <c r="V3799" s="9"/>
      <c r="W3799" s="9"/>
      <c r="X3799" s="9"/>
      <c r="Y3799" s="9"/>
      <c r="Z3799" s="9"/>
      <c r="AA3799" s="9"/>
      <c r="AB3799" s="9"/>
      <c r="AC3799" s="9"/>
    </row>
    <row r="3800" ht="15.75" customHeight="1">
      <c r="A3800" s="10">
        <v>3799.0</v>
      </c>
      <c r="B3800" s="10" t="s">
        <v>15</v>
      </c>
      <c r="C3800" s="10" t="str">
        <f>VLOOKUP($E3800,'Определяем вид'!$A$2:$B$16,2,0)</f>
        <v>Услуга</v>
      </c>
      <c r="D3800" s="10" t="s">
        <v>16</v>
      </c>
      <c r="E3800" s="10" t="s">
        <v>17</v>
      </c>
      <c r="F3800" s="11">
        <v>45791.0</v>
      </c>
      <c r="G3800" s="12">
        <f t="shared" si="1"/>
        <v>5</v>
      </c>
      <c r="H3800" s="10" t="s">
        <v>87</v>
      </c>
      <c r="I3800" s="10">
        <f>IFNA(VLOOKUP($H3800,'Промокоды'!$A$2:$B$115,2,0),"")</f>
        <v>4</v>
      </c>
      <c r="J3800" s="10" t="str">
        <f>IFNA(VLOOKUP($I3800,'Промокоды'!$E$2:$F$8,2,0),"")</f>
        <v>Посты в Telegram</v>
      </c>
      <c r="K3800" s="10">
        <f>IFNA(VLOOKUP($H3800,'Промокоды'!$A$2:$C$115,3,0),"")</f>
        <v>0.5</v>
      </c>
      <c r="L3800" s="13">
        <f t="shared" si="2"/>
        <v>2250</v>
      </c>
      <c r="M3800" s="14">
        <v>4500.0</v>
      </c>
      <c r="N3800" s="14">
        <f t="shared" si="3"/>
        <v>2250</v>
      </c>
      <c r="O3800" s="9"/>
      <c r="P3800" s="9"/>
      <c r="Q3800" s="9"/>
      <c r="R3800" s="9"/>
      <c r="S3800" s="9"/>
      <c r="T3800" s="9"/>
      <c r="U3800" s="9"/>
      <c r="V3800" s="9"/>
      <c r="W3800" s="9"/>
      <c r="X3800" s="9"/>
      <c r="Y3800" s="9"/>
      <c r="Z3800" s="9"/>
      <c r="AA3800" s="9"/>
      <c r="AB3800" s="9"/>
      <c r="AC3800" s="9"/>
    </row>
    <row r="3801" ht="15.75" customHeight="1">
      <c r="A3801" s="10">
        <v>3800.0</v>
      </c>
      <c r="B3801" s="10" t="s">
        <v>25</v>
      </c>
      <c r="C3801" s="10" t="str">
        <f>VLOOKUP($E3801,'Определяем вид'!$A$2:$B$16,2,0)</f>
        <v>Товар</v>
      </c>
      <c r="D3801" s="10" t="s">
        <v>16</v>
      </c>
      <c r="E3801" s="10" t="s">
        <v>33</v>
      </c>
      <c r="F3801" s="11">
        <v>45791.0</v>
      </c>
      <c r="G3801" s="12">
        <f t="shared" si="1"/>
        <v>5</v>
      </c>
      <c r="H3801" s="10"/>
      <c r="I3801" s="10" t="str">
        <f>IFNA(VLOOKUP($H3801,'Промокоды'!$A$2:$B$115,2,0),"")</f>
        <v/>
      </c>
      <c r="J3801" s="10" t="str">
        <f>IFNA(VLOOKUP($I3801,'Промокоды'!$E$2:$F$8,2,0),"")</f>
        <v/>
      </c>
      <c r="K3801" s="10" t="str">
        <f>IFNA(VLOOKUP($H3801,'Промокоды'!$A$2:$C$115,3,0),"")</f>
        <v/>
      </c>
      <c r="L3801" s="13">
        <f t="shared" si="2"/>
        <v>0</v>
      </c>
      <c r="M3801" s="14">
        <v>1000.0</v>
      </c>
      <c r="N3801" s="14">
        <f t="shared" si="3"/>
        <v>1000</v>
      </c>
      <c r="O3801" s="9"/>
      <c r="P3801" s="9"/>
      <c r="Q3801" s="9"/>
      <c r="R3801" s="9"/>
      <c r="S3801" s="9"/>
      <c r="T3801" s="9"/>
      <c r="U3801" s="9"/>
      <c r="V3801" s="9"/>
      <c r="W3801" s="9"/>
      <c r="X3801" s="9"/>
      <c r="Y3801" s="9"/>
      <c r="Z3801" s="9"/>
      <c r="AA3801" s="9"/>
      <c r="AB3801" s="9"/>
      <c r="AC3801" s="9"/>
    </row>
    <row r="3802" ht="15.75" customHeight="1">
      <c r="A3802" s="10">
        <v>3801.0</v>
      </c>
      <c r="B3802" s="10" t="s">
        <v>15</v>
      </c>
      <c r="C3802" s="10" t="str">
        <f>VLOOKUP($E3802,'Определяем вид'!$A$2:$B$16,2,0)</f>
        <v>Товар</v>
      </c>
      <c r="D3802" s="10" t="s">
        <v>16</v>
      </c>
      <c r="E3802" s="10" t="s">
        <v>23</v>
      </c>
      <c r="F3802" s="11">
        <v>45791.0</v>
      </c>
      <c r="G3802" s="12">
        <f t="shared" si="1"/>
        <v>5</v>
      </c>
      <c r="H3802" s="10"/>
      <c r="I3802" s="10" t="str">
        <f>IFNA(VLOOKUP($H3802,'Промокоды'!$A$2:$B$115,2,0),"")</f>
        <v/>
      </c>
      <c r="J3802" s="10" t="str">
        <f>IFNA(VLOOKUP($I3802,'Промокоды'!$E$2:$F$8,2,0),"")</f>
        <v/>
      </c>
      <c r="K3802" s="10" t="str">
        <f>IFNA(VLOOKUP($H3802,'Промокоды'!$A$2:$C$115,3,0),"")</f>
        <v/>
      </c>
      <c r="L3802" s="13">
        <f t="shared" si="2"/>
        <v>0</v>
      </c>
      <c r="M3802" s="14">
        <v>1000.0</v>
      </c>
      <c r="N3802" s="14">
        <f t="shared" si="3"/>
        <v>1000</v>
      </c>
      <c r="O3802" s="9"/>
      <c r="P3802" s="9"/>
      <c r="Q3802" s="9"/>
      <c r="R3802" s="9"/>
      <c r="S3802" s="9"/>
      <c r="T3802" s="9"/>
      <c r="U3802" s="9"/>
      <c r="V3802" s="9"/>
      <c r="W3802" s="9"/>
      <c r="X3802" s="9"/>
      <c r="Y3802" s="9"/>
      <c r="Z3802" s="9"/>
      <c r="AA3802" s="9"/>
      <c r="AB3802" s="9"/>
      <c r="AC3802" s="9"/>
    </row>
    <row r="3803" ht="15.75" customHeight="1">
      <c r="A3803" s="10">
        <v>3802.0</v>
      </c>
      <c r="B3803" s="10" t="s">
        <v>25</v>
      </c>
      <c r="C3803" s="10" t="str">
        <f>VLOOKUP($E3803,'Определяем вид'!$A$2:$B$16,2,0)</f>
        <v>Товар</v>
      </c>
      <c r="D3803" s="10" t="s">
        <v>16</v>
      </c>
      <c r="E3803" s="10" t="s">
        <v>35</v>
      </c>
      <c r="F3803" s="11">
        <v>45791.0</v>
      </c>
      <c r="G3803" s="12">
        <f t="shared" si="1"/>
        <v>5</v>
      </c>
      <c r="H3803" s="10"/>
      <c r="I3803" s="10" t="str">
        <f>IFNA(VLOOKUP($H3803,'Промокоды'!$A$2:$B$115,2,0),"")</f>
        <v/>
      </c>
      <c r="J3803" s="10" t="str">
        <f>IFNA(VLOOKUP($I3803,'Промокоды'!$E$2:$F$8,2,0),"")</f>
        <v/>
      </c>
      <c r="K3803" s="10" t="str">
        <f>IFNA(VLOOKUP($H3803,'Промокоды'!$A$2:$C$115,3,0),"")</f>
        <v/>
      </c>
      <c r="L3803" s="13">
        <f t="shared" si="2"/>
        <v>0</v>
      </c>
      <c r="M3803" s="14">
        <v>500.0</v>
      </c>
      <c r="N3803" s="14">
        <f t="shared" si="3"/>
        <v>500</v>
      </c>
      <c r="O3803" s="9"/>
      <c r="P3803" s="9"/>
      <c r="Q3803" s="9"/>
      <c r="R3803" s="9"/>
      <c r="S3803" s="9"/>
      <c r="T3803" s="9"/>
      <c r="U3803" s="9"/>
      <c r="V3803" s="9"/>
      <c r="W3803" s="9"/>
      <c r="X3803" s="9"/>
      <c r="Y3803" s="9"/>
      <c r="Z3803" s="9"/>
      <c r="AA3803" s="9"/>
      <c r="AB3803" s="9"/>
      <c r="AC3803" s="9"/>
    </row>
    <row r="3804" ht="15.75" customHeight="1">
      <c r="A3804" s="10">
        <v>3803.0</v>
      </c>
      <c r="B3804" s="10" t="s">
        <v>15</v>
      </c>
      <c r="C3804" s="10" t="str">
        <f>VLOOKUP($E3804,'Определяем вид'!$A$2:$B$16,2,0)</f>
        <v>Услуга</v>
      </c>
      <c r="D3804" s="10" t="s">
        <v>16</v>
      </c>
      <c r="E3804" s="10" t="s">
        <v>18</v>
      </c>
      <c r="F3804" s="11">
        <v>45791.0</v>
      </c>
      <c r="G3804" s="12">
        <f t="shared" si="1"/>
        <v>5</v>
      </c>
      <c r="H3804" s="10"/>
      <c r="I3804" s="10" t="str">
        <f>IFNA(VLOOKUP($H3804,'Промокоды'!$A$2:$B$115,2,0),"")</f>
        <v/>
      </c>
      <c r="J3804" s="10" t="str">
        <f>IFNA(VLOOKUP($I3804,'Промокоды'!$E$2:$F$8,2,0),"")</f>
        <v/>
      </c>
      <c r="K3804" s="10" t="str">
        <f>IFNA(VLOOKUP($H3804,'Промокоды'!$A$2:$C$115,3,0),"")</f>
        <v/>
      </c>
      <c r="L3804" s="13">
        <f t="shared" si="2"/>
        <v>0</v>
      </c>
      <c r="M3804" s="14">
        <v>3500.0</v>
      </c>
      <c r="N3804" s="14">
        <f t="shared" si="3"/>
        <v>3500</v>
      </c>
      <c r="O3804" s="9"/>
      <c r="P3804" s="9"/>
      <c r="Q3804" s="9"/>
      <c r="R3804" s="9"/>
      <c r="S3804" s="9"/>
      <c r="T3804" s="9"/>
      <c r="U3804" s="9"/>
      <c r="V3804" s="9"/>
      <c r="W3804" s="9"/>
      <c r="X3804" s="9"/>
      <c r="Y3804" s="9"/>
      <c r="Z3804" s="9"/>
      <c r="AA3804" s="9"/>
      <c r="AB3804" s="9"/>
      <c r="AC3804" s="9"/>
    </row>
    <row r="3805" ht="15.75" customHeight="1">
      <c r="A3805" s="10">
        <v>3804.0</v>
      </c>
      <c r="B3805" s="10" t="s">
        <v>15</v>
      </c>
      <c r="C3805" s="10" t="str">
        <f>VLOOKUP($E3805,'Определяем вид'!$A$2:$B$16,2,0)</f>
        <v>Услуга</v>
      </c>
      <c r="D3805" s="10" t="s">
        <v>19</v>
      </c>
      <c r="E3805" s="10" t="s">
        <v>21</v>
      </c>
      <c r="F3805" s="11">
        <v>45791.0</v>
      </c>
      <c r="G3805" s="12">
        <f t="shared" si="1"/>
        <v>5</v>
      </c>
      <c r="H3805" s="10"/>
      <c r="I3805" s="10" t="str">
        <f>IFNA(VLOOKUP($H3805,'Промокоды'!$A$2:$B$115,2,0),"")</f>
        <v/>
      </c>
      <c r="J3805" s="10" t="str">
        <f>IFNA(VLOOKUP($I3805,'Промокоды'!$E$2:$F$8,2,0),"")</f>
        <v/>
      </c>
      <c r="K3805" s="10" t="str">
        <f>IFNA(VLOOKUP($H3805,'Промокоды'!$A$2:$C$115,3,0),"")</f>
        <v/>
      </c>
      <c r="L3805" s="13">
        <f t="shared" si="2"/>
        <v>0</v>
      </c>
      <c r="M3805" s="14">
        <v>5500.0</v>
      </c>
      <c r="N3805" s="14">
        <f t="shared" si="3"/>
        <v>5500</v>
      </c>
      <c r="O3805" s="9"/>
      <c r="P3805" s="9"/>
      <c r="Q3805" s="9"/>
      <c r="R3805" s="9"/>
      <c r="S3805" s="9"/>
      <c r="T3805" s="9"/>
      <c r="U3805" s="9"/>
      <c r="V3805" s="9"/>
      <c r="W3805" s="9"/>
      <c r="X3805" s="9"/>
      <c r="Y3805" s="9"/>
      <c r="Z3805" s="9"/>
      <c r="AA3805" s="9"/>
      <c r="AB3805" s="9"/>
      <c r="AC3805" s="9"/>
    </row>
    <row r="3806" ht="15.75" customHeight="1">
      <c r="A3806" s="10">
        <v>3805.0</v>
      </c>
      <c r="B3806" s="10" t="s">
        <v>15</v>
      </c>
      <c r="C3806" s="10" t="str">
        <f>VLOOKUP($E3806,'Определяем вид'!$A$2:$B$16,2,0)</f>
        <v>Услуга</v>
      </c>
      <c r="D3806" s="10" t="s">
        <v>16</v>
      </c>
      <c r="E3806" s="10" t="s">
        <v>21</v>
      </c>
      <c r="F3806" s="11">
        <v>45791.0</v>
      </c>
      <c r="G3806" s="12">
        <f t="shared" si="1"/>
        <v>5</v>
      </c>
      <c r="H3806" s="10"/>
      <c r="I3806" s="10" t="str">
        <f>IFNA(VLOOKUP($H3806,'Промокоды'!$A$2:$B$115,2,0),"")</f>
        <v/>
      </c>
      <c r="J3806" s="10" t="str">
        <f>IFNA(VLOOKUP($I3806,'Промокоды'!$E$2:$F$8,2,0),"")</f>
        <v/>
      </c>
      <c r="K3806" s="10" t="str">
        <f>IFNA(VLOOKUP($H3806,'Промокоды'!$A$2:$C$115,3,0),"")</f>
        <v/>
      </c>
      <c r="L3806" s="13">
        <f t="shared" si="2"/>
        <v>0</v>
      </c>
      <c r="M3806" s="14">
        <v>5500.0</v>
      </c>
      <c r="N3806" s="14">
        <f t="shared" si="3"/>
        <v>5500</v>
      </c>
      <c r="O3806" s="9"/>
      <c r="P3806" s="9"/>
      <c r="Q3806" s="9"/>
      <c r="R3806" s="9"/>
      <c r="S3806" s="9"/>
      <c r="T3806" s="9"/>
      <c r="U3806" s="9"/>
      <c r="V3806" s="9"/>
      <c r="W3806" s="9"/>
      <c r="X3806" s="9"/>
      <c r="Y3806" s="9"/>
      <c r="Z3806" s="9"/>
      <c r="AA3806" s="9"/>
      <c r="AB3806" s="9"/>
      <c r="AC3806" s="9"/>
    </row>
    <row r="3807" ht="15.75" customHeight="1">
      <c r="A3807" s="10">
        <v>3806.0</v>
      </c>
      <c r="B3807" s="10" t="s">
        <v>15</v>
      </c>
      <c r="C3807" s="10" t="str">
        <f>VLOOKUP($E3807,'Определяем вид'!$A$2:$B$16,2,0)</f>
        <v>Услуга</v>
      </c>
      <c r="D3807" s="10" t="s">
        <v>16</v>
      </c>
      <c r="E3807" s="10" t="s">
        <v>21</v>
      </c>
      <c r="F3807" s="11">
        <v>45791.0</v>
      </c>
      <c r="G3807" s="12">
        <f t="shared" si="1"/>
        <v>5</v>
      </c>
      <c r="H3807" s="10"/>
      <c r="I3807" s="10" t="str">
        <f>IFNA(VLOOKUP($H3807,'Промокоды'!$A$2:$B$115,2,0),"")</f>
        <v/>
      </c>
      <c r="J3807" s="10" t="str">
        <f>IFNA(VLOOKUP($I3807,'Промокоды'!$E$2:$F$8,2,0),"")</f>
        <v/>
      </c>
      <c r="K3807" s="10" t="str">
        <f>IFNA(VLOOKUP($H3807,'Промокоды'!$A$2:$C$115,3,0),"")</f>
        <v/>
      </c>
      <c r="L3807" s="13">
        <f t="shared" si="2"/>
        <v>0</v>
      </c>
      <c r="M3807" s="14">
        <v>5500.0</v>
      </c>
      <c r="N3807" s="14">
        <f t="shared" si="3"/>
        <v>5500</v>
      </c>
      <c r="O3807" s="9"/>
      <c r="P3807" s="9"/>
      <c r="Q3807" s="9"/>
      <c r="R3807" s="9"/>
      <c r="S3807" s="9"/>
      <c r="T3807" s="9"/>
      <c r="U3807" s="9"/>
      <c r="V3807" s="9"/>
      <c r="W3807" s="9"/>
      <c r="X3807" s="9"/>
      <c r="Y3807" s="9"/>
      <c r="Z3807" s="9"/>
      <c r="AA3807" s="9"/>
      <c r="AB3807" s="9"/>
      <c r="AC3807" s="9"/>
    </row>
    <row r="3808" ht="15.75" customHeight="1">
      <c r="A3808" s="10">
        <v>3807.0</v>
      </c>
      <c r="B3808" s="10" t="s">
        <v>15</v>
      </c>
      <c r="C3808" s="10" t="str">
        <f>VLOOKUP($E3808,'Определяем вид'!$A$2:$B$16,2,0)</f>
        <v>Услуга</v>
      </c>
      <c r="D3808" s="10" t="s">
        <v>16</v>
      </c>
      <c r="E3808" s="10" t="s">
        <v>17</v>
      </c>
      <c r="F3808" s="11">
        <v>45791.0</v>
      </c>
      <c r="G3808" s="12">
        <f t="shared" si="1"/>
        <v>5</v>
      </c>
      <c r="H3808" s="10"/>
      <c r="I3808" s="10" t="str">
        <f>IFNA(VLOOKUP($H3808,'Промокоды'!$A$2:$B$115,2,0),"")</f>
        <v/>
      </c>
      <c r="J3808" s="10" t="str">
        <f>IFNA(VLOOKUP($I3808,'Промокоды'!$E$2:$F$8,2,0),"")</f>
        <v/>
      </c>
      <c r="K3808" s="10" t="str">
        <f>IFNA(VLOOKUP($H3808,'Промокоды'!$A$2:$C$115,3,0),"")</f>
        <v/>
      </c>
      <c r="L3808" s="13">
        <f t="shared" si="2"/>
        <v>0</v>
      </c>
      <c r="M3808" s="14">
        <v>4500.0</v>
      </c>
      <c r="N3808" s="14">
        <f t="shared" si="3"/>
        <v>4500</v>
      </c>
      <c r="O3808" s="9"/>
      <c r="P3808" s="9"/>
      <c r="Q3808" s="9"/>
      <c r="R3808" s="9"/>
      <c r="S3808" s="9"/>
      <c r="T3808" s="9"/>
      <c r="U3808" s="9"/>
      <c r="V3808" s="9"/>
      <c r="W3808" s="9"/>
      <c r="X3808" s="9"/>
      <c r="Y3808" s="9"/>
      <c r="Z3808" s="9"/>
      <c r="AA3808" s="9"/>
      <c r="AB3808" s="9"/>
      <c r="AC3808" s="9"/>
    </row>
    <row r="3809" ht="15.75" customHeight="1">
      <c r="A3809" s="10">
        <v>3808.0</v>
      </c>
      <c r="B3809" s="10" t="s">
        <v>15</v>
      </c>
      <c r="C3809" s="10" t="str">
        <f>VLOOKUP($E3809,'Определяем вид'!$A$2:$B$16,2,0)</f>
        <v>Товар</v>
      </c>
      <c r="D3809" s="10" t="s">
        <v>16</v>
      </c>
      <c r="E3809" s="10" t="s">
        <v>20</v>
      </c>
      <c r="F3809" s="11">
        <v>45791.0</v>
      </c>
      <c r="G3809" s="12">
        <f t="shared" si="1"/>
        <v>5</v>
      </c>
      <c r="H3809" s="10"/>
      <c r="I3809" s="10" t="str">
        <f>IFNA(VLOOKUP($H3809,'Промокоды'!$A$2:$B$115,2,0),"")</f>
        <v/>
      </c>
      <c r="J3809" s="10" t="str">
        <f>IFNA(VLOOKUP($I3809,'Промокоды'!$E$2:$F$8,2,0),"")</f>
        <v/>
      </c>
      <c r="K3809" s="10" t="str">
        <f>IFNA(VLOOKUP($H3809,'Промокоды'!$A$2:$C$115,3,0),"")</f>
        <v/>
      </c>
      <c r="L3809" s="13">
        <f t="shared" si="2"/>
        <v>0</v>
      </c>
      <c r="M3809" s="14">
        <v>500.0</v>
      </c>
      <c r="N3809" s="14">
        <f t="shared" si="3"/>
        <v>500</v>
      </c>
      <c r="O3809" s="9"/>
      <c r="P3809" s="9"/>
      <c r="Q3809" s="9"/>
      <c r="R3809" s="9"/>
      <c r="S3809" s="9"/>
      <c r="T3809" s="9"/>
      <c r="U3809" s="9"/>
      <c r="V3809" s="9"/>
      <c r="W3809" s="9"/>
      <c r="X3809" s="9"/>
      <c r="Y3809" s="9"/>
      <c r="Z3809" s="9"/>
      <c r="AA3809" s="9"/>
      <c r="AB3809" s="9"/>
      <c r="AC3809" s="9"/>
    </row>
    <row r="3810" ht="15.75" customHeight="1">
      <c r="A3810" s="10">
        <v>3809.0</v>
      </c>
      <c r="B3810" s="10" t="s">
        <v>15</v>
      </c>
      <c r="C3810" s="10" t="str">
        <f>VLOOKUP($E3810,'Определяем вид'!$A$2:$B$16,2,0)</f>
        <v>Услуга</v>
      </c>
      <c r="D3810" s="10" t="s">
        <v>16</v>
      </c>
      <c r="E3810" s="10" t="s">
        <v>17</v>
      </c>
      <c r="F3810" s="11">
        <v>45791.0</v>
      </c>
      <c r="G3810" s="12">
        <f t="shared" si="1"/>
        <v>5</v>
      </c>
      <c r="H3810" s="10"/>
      <c r="I3810" s="10" t="str">
        <f>IFNA(VLOOKUP($H3810,'Промокоды'!$A$2:$B$115,2,0),"")</f>
        <v/>
      </c>
      <c r="J3810" s="10" t="str">
        <f>IFNA(VLOOKUP($I3810,'Промокоды'!$E$2:$F$8,2,0),"")</f>
        <v/>
      </c>
      <c r="K3810" s="10" t="str">
        <f>IFNA(VLOOKUP($H3810,'Промокоды'!$A$2:$C$115,3,0),"")</f>
        <v/>
      </c>
      <c r="L3810" s="13">
        <f t="shared" si="2"/>
        <v>0</v>
      </c>
      <c r="M3810" s="14">
        <v>4500.0</v>
      </c>
      <c r="N3810" s="14">
        <f t="shared" si="3"/>
        <v>4500</v>
      </c>
      <c r="O3810" s="9"/>
      <c r="P3810" s="9"/>
      <c r="Q3810" s="9"/>
      <c r="R3810" s="9"/>
      <c r="S3810" s="9"/>
      <c r="T3810" s="9"/>
      <c r="U3810" s="9"/>
      <c r="V3810" s="9"/>
      <c r="W3810" s="9"/>
      <c r="X3810" s="9"/>
      <c r="Y3810" s="9"/>
      <c r="Z3810" s="9"/>
      <c r="AA3810" s="9"/>
      <c r="AB3810" s="9"/>
      <c r="AC3810" s="9"/>
    </row>
    <row r="3811" ht="15.75" customHeight="1">
      <c r="A3811" s="10">
        <v>3810.0</v>
      </c>
      <c r="B3811" s="10" t="s">
        <v>15</v>
      </c>
      <c r="C3811" s="10" t="str">
        <f>VLOOKUP($E3811,'Определяем вид'!$A$2:$B$16,2,0)</f>
        <v>Услуга</v>
      </c>
      <c r="D3811" s="10" t="s">
        <v>16</v>
      </c>
      <c r="E3811" s="10" t="s">
        <v>21</v>
      </c>
      <c r="F3811" s="11">
        <v>45791.0</v>
      </c>
      <c r="G3811" s="12">
        <f t="shared" si="1"/>
        <v>5</v>
      </c>
      <c r="H3811" s="10"/>
      <c r="I3811" s="10" t="str">
        <f>IFNA(VLOOKUP($H3811,'Промокоды'!$A$2:$B$115,2,0),"")</f>
        <v/>
      </c>
      <c r="J3811" s="10" t="str">
        <f>IFNA(VLOOKUP($I3811,'Промокоды'!$E$2:$F$8,2,0),"")</f>
        <v/>
      </c>
      <c r="K3811" s="10" t="str">
        <f>IFNA(VLOOKUP($H3811,'Промокоды'!$A$2:$C$115,3,0),"")</f>
        <v/>
      </c>
      <c r="L3811" s="13">
        <f t="shared" si="2"/>
        <v>0</v>
      </c>
      <c r="M3811" s="14">
        <v>5500.0</v>
      </c>
      <c r="N3811" s="14">
        <f t="shared" si="3"/>
        <v>5500</v>
      </c>
      <c r="O3811" s="9"/>
      <c r="P3811" s="9"/>
      <c r="Q3811" s="9"/>
      <c r="R3811" s="9"/>
      <c r="S3811" s="9"/>
      <c r="T3811" s="9"/>
      <c r="U3811" s="9"/>
      <c r="V3811" s="9"/>
      <c r="W3811" s="9"/>
      <c r="X3811" s="9"/>
      <c r="Y3811" s="9"/>
      <c r="Z3811" s="9"/>
      <c r="AA3811" s="9"/>
      <c r="AB3811" s="9"/>
      <c r="AC3811" s="9"/>
    </row>
    <row r="3812" ht="15.75" customHeight="1">
      <c r="A3812" s="10">
        <v>3811.0</v>
      </c>
      <c r="B3812" s="10" t="s">
        <v>15</v>
      </c>
      <c r="C3812" s="10" t="str">
        <f>VLOOKUP($E3812,'Определяем вид'!$A$2:$B$16,2,0)</f>
        <v>Товар</v>
      </c>
      <c r="D3812" s="10" t="s">
        <v>16</v>
      </c>
      <c r="E3812" s="10" t="s">
        <v>20</v>
      </c>
      <c r="F3812" s="11">
        <v>45791.0</v>
      </c>
      <c r="G3812" s="12">
        <f t="shared" si="1"/>
        <v>5</v>
      </c>
      <c r="H3812" s="10"/>
      <c r="I3812" s="10" t="str">
        <f>IFNA(VLOOKUP($H3812,'Промокоды'!$A$2:$B$115,2,0),"")</f>
        <v/>
      </c>
      <c r="J3812" s="10" t="str">
        <f>IFNA(VLOOKUP($I3812,'Промокоды'!$E$2:$F$8,2,0),"")</f>
        <v/>
      </c>
      <c r="K3812" s="10" t="str">
        <f>IFNA(VLOOKUP($H3812,'Промокоды'!$A$2:$C$115,3,0),"")</f>
        <v/>
      </c>
      <c r="L3812" s="13">
        <f t="shared" si="2"/>
        <v>0</v>
      </c>
      <c r="M3812" s="14">
        <v>500.0</v>
      </c>
      <c r="N3812" s="14">
        <f t="shared" si="3"/>
        <v>500</v>
      </c>
      <c r="O3812" s="9"/>
      <c r="P3812" s="9"/>
      <c r="Q3812" s="9"/>
      <c r="R3812" s="9"/>
      <c r="S3812" s="9"/>
      <c r="T3812" s="9"/>
      <c r="U3812" s="9"/>
      <c r="V3812" s="9"/>
      <c r="W3812" s="9"/>
      <c r="X3812" s="9"/>
      <c r="Y3812" s="9"/>
      <c r="Z3812" s="9"/>
      <c r="AA3812" s="9"/>
      <c r="AB3812" s="9"/>
      <c r="AC3812" s="9"/>
    </row>
    <row r="3813" ht="15.75" customHeight="1">
      <c r="A3813" s="10">
        <v>3812.0</v>
      </c>
      <c r="B3813" s="10" t="s">
        <v>15</v>
      </c>
      <c r="C3813" s="10" t="str">
        <f>VLOOKUP($E3813,'Определяем вид'!$A$2:$B$16,2,0)</f>
        <v>Услуга</v>
      </c>
      <c r="D3813" s="10" t="s">
        <v>16</v>
      </c>
      <c r="E3813" s="10" t="s">
        <v>18</v>
      </c>
      <c r="F3813" s="11">
        <v>45791.0</v>
      </c>
      <c r="G3813" s="12">
        <f t="shared" si="1"/>
        <v>5</v>
      </c>
      <c r="H3813" s="10"/>
      <c r="I3813" s="10" t="str">
        <f>IFNA(VLOOKUP($H3813,'Промокоды'!$A$2:$B$115,2,0),"")</f>
        <v/>
      </c>
      <c r="J3813" s="10" t="str">
        <f>IFNA(VLOOKUP($I3813,'Промокоды'!$E$2:$F$8,2,0),"")</f>
        <v/>
      </c>
      <c r="K3813" s="10" t="str">
        <f>IFNA(VLOOKUP($H3813,'Промокоды'!$A$2:$C$115,3,0),"")</f>
        <v/>
      </c>
      <c r="L3813" s="13">
        <f t="shared" si="2"/>
        <v>0</v>
      </c>
      <c r="M3813" s="14">
        <v>3500.0</v>
      </c>
      <c r="N3813" s="14">
        <f t="shared" si="3"/>
        <v>3500</v>
      </c>
      <c r="O3813" s="9"/>
      <c r="P3813" s="9"/>
      <c r="Q3813" s="9"/>
      <c r="R3813" s="9"/>
      <c r="S3813" s="9"/>
      <c r="T3813" s="9"/>
      <c r="U3813" s="9"/>
      <c r="V3813" s="9"/>
      <c r="W3813" s="9"/>
      <c r="X3813" s="9"/>
      <c r="Y3813" s="9"/>
      <c r="Z3813" s="9"/>
      <c r="AA3813" s="9"/>
      <c r="AB3813" s="9"/>
      <c r="AC3813" s="9"/>
    </row>
    <row r="3814" ht="15.75" customHeight="1">
      <c r="A3814" s="10">
        <v>3813.0</v>
      </c>
      <c r="B3814" s="10" t="s">
        <v>15</v>
      </c>
      <c r="C3814" s="10" t="str">
        <f>VLOOKUP($E3814,'Определяем вид'!$A$2:$B$16,2,0)</f>
        <v>Услуга</v>
      </c>
      <c r="D3814" s="10" t="s">
        <v>16</v>
      </c>
      <c r="E3814" s="10" t="s">
        <v>21</v>
      </c>
      <c r="F3814" s="11">
        <v>45791.0</v>
      </c>
      <c r="G3814" s="12">
        <f t="shared" si="1"/>
        <v>5</v>
      </c>
      <c r="H3814" s="10"/>
      <c r="I3814" s="10" t="str">
        <f>IFNA(VLOOKUP($H3814,'Промокоды'!$A$2:$B$115,2,0),"")</f>
        <v/>
      </c>
      <c r="J3814" s="10" t="str">
        <f>IFNA(VLOOKUP($I3814,'Промокоды'!$E$2:$F$8,2,0),"")</f>
        <v/>
      </c>
      <c r="K3814" s="10" t="str">
        <f>IFNA(VLOOKUP($H3814,'Промокоды'!$A$2:$C$115,3,0),"")</f>
        <v/>
      </c>
      <c r="L3814" s="13">
        <f t="shared" si="2"/>
        <v>0</v>
      </c>
      <c r="M3814" s="14">
        <v>5500.0</v>
      </c>
      <c r="N3814" s="14">
        <f t="shared" si="3"/>
        <v>5500</v>
      </c>
      <c r="O3814" s="9"/>
      <c r="P3814" s="9"/>
      <c r="Q3814" s="9"/>
      <c r="R3814" s="9"/>
      <c r="S3814" s="9"/>
      <c r="T3814" s="9"/>
      <c r="U3814" s="9"/>
      <c r="V3814" s="9"/>
      <c r="W3814" s="9"/>
      <c r="X3814" s="9"/>
      <c r="Y3814" s="9"/>
      <c r="Z3814" s="9"/>
      <c r="AA3814" s="9"/>
      <c r="AB3814" s="9"/>
      <c r="AC3814" s="9"/>
    </row>
    <row r="3815" ht="15.75" customHeight="1">
      <c r="A3815" s="10">
        <v>3814.0</v>
      </c>
      <c r="B3815" s="10" t="s">
        <v>25</v>
      </c>
      <c r="C3815" s="10" t="str">
        <f>VLOOKUP($E3815,'Определяем вид'!$A$2:$B$16,2,0)</f>
        <v>Товар</v>
      </c>
      <c r="D3815" s="10" t="s">
        <v>16</v>
      </c>
      <c r="E3815" s="10" t="s">
        <v>35</v>
      </c>
      <c r="F3815" s="11">
        <v>45792.0</v>
      </c>
      <c r="G3815" s="12">
        <f t="shared" si="1"/>
        <v>5</v>
      </c>
      <c r="H3815" s="10"/>
      <c r="I3815" s="10" t="str">
        <f>IFNA(VLOOKUP($H3815,'Промокоды'!$A$2:$B$115,2,0),"")</f>
        <v/>
      </c>
      <c r="J3815" s="10" t="str">
        <f>IFNA(VLOOKUP($I3815,'Промокоды'!$E$2:$F$8,2,0),"")</f>
        <v/>
      </c>
      <c r="K3815" s="10" t="str">
        <f>IFNA(VLOOKUP($H3815,'Промокоды'!$A$2:$C$115,3,0),"")</f>
        <v/>
      </c>
      <c r="L3815" s="13">
        <f t="shared" si="2"/>
        <v>0</v>
      </c>
      <c r="M3815" s="14">
        <v>500.0</v>
      </c>
      <c r="N3815" s="14">
        <f t="shared" si="3"/>
        <v>500</v>
      </c>
      <c r="O3815" s="9"/>
      <c r="P3815" s="9"/>
      <c r="Q3815" s="9"/>
      <c r="R3815" s="9"/>
      <c r="S3815" s="9"/>
      <c r="T3815" s="9"/>
      <c r="U3815" s="9"/>
      <c r="V3815" s="9"/>
      <c r="W3815" s="9"/>
      <c r="X3815" s="9"/>
      <c r="Y3815" s="9"/>
      <c r="Z3815" s="9"/>
      <c r="AA3815" s="9"/>
      <c r="AB3815" s="9"/>
      <c r="AC3815" s="9"/>
    </row>
    <row r="3816" ht="15.75" customHeight="1">
      <c r="A3816" s="10">
        <v>3815.0</v>
      </c>
      <c r="B3816" s="10" t="s">
        <v>15</v>
      </c>
      <c r="C3816" s="10" t="str">
        <f>VLOOKUP($E3816,'Определяем вид'!$A$2:$B$16,2,0)</f>
        <v>Услуга</v>
      </c>
      <c r="D3816" s="10" t="s">
        <v>16</v>
      </c>
      <c r="E3816" s="10" t="s">
        <v>18</v>
      </c>
      <c r="F3816" s="11">
        <v>45792.0</v>
      </c>
      <c r="G3816" s="12">
        <f t="shared" si="1"/>
        <v>5</v>
      </c>
      <c r="H3816" s="10"/>
      <c r="I3816" s="10" t="str">
        <f>IFNA(VLOOKUP($H3816,'Промокоды'!$A$2:$B$115,2,0),"")</f>
        <v/>
      </c>
      <c r="J3816" s="10" t="str">
        <f>IFNA(VLOOKUP($I3816,'Промокоды'!$E$2:$F$8,2,0),"")</f>
        <v/>
      </c>
      <c r="K3816" s="10" t="str">
        <f>IFNA(VLOOKUP($H3816,'Промокоды'!$A$2:$C$115,3,0),"")</f>
        <v/>
      </c>
      <c r="L3816" s="13">
        <f t="shared" si="2"/>
        <v>0</v>
      </c>
      <c r="M3816" s="14">
        <v>3500.0</v>
      </c>
      <c r="N3816" s="14">
        <f t="shared" si="3"/>
        <v>3500</v>
      </c>
      <c r="O3816" s="9"/>
      <c r="P3816" s="9"/>
      <c r="Q3816" s="9"/>
      <c r="R3816" s="9"/>
      <c r="S3816" s="9"/>
      <c r="T3816" s="9"/>
      <c r="U3816" s="9"/>
      <c r="V3816" s="9"/>
      <c r="W3816" s="9"/>
      <c r="X3816" s="9"/>
      <c r="Y3816" s="9"/>
      <c r="Z3816" s="9"/>
      <c r="AA3816" s="9"/>
      <c r="AB3816" s="9"/>
      <c r="AC3816" s="9"/>
    </row>
    <row r="3817" ht="15.75" customHeight="1">
      <c r="A3817" s="10">
        <v>3816.0</v>
      </c>
      <c r="B3817" s="10" t="s">
        <v>15</v>
      </c>
      <c r="C3817" s="10" t="str">
        <f>VLOOKUP($E3817,'Определяем вид'!$A$2:$B$16,2,0)</f>
        <v>Услуга</v>
      </c>
      <c r="D3817" s="10" t="s">
        <v>16</v>
      </c>
      <c r="E3817" s="10" t="s">
        <v>17</v>
      </c>
      <c r="F3817" s="11">
        <v>45792.0</v>
      </c>
      <c r="G3817" s="12">
        <f t="shared" si="1"/>
        <v>5</v>
      </c>
      <c r="H3817" s="10"/>
      <c r="I3817" s="10" t="str">
        <f>IFNA(VLOOKUP($H3817,'Промокоды'!$A$2:$B$115,2,0),"")</f>
        <v/>
      </c>
      <c r="J3817" s="10" t="str">
        <f>IFNA(VLOOKUP($I3817,'Промокоды'!$E$2:$F$8,2,0),"")</f>
        <v/>
      </c>
      <c r="K3817" s="10" t="str">
        <f>IFNA(VLOOKUP($H3817,'Промокоды'!$A$2:$C$115,3,0),"")</f>
        <v/>
      </c>
      <c r="L3817" s="13">
        <f t="shared" si="2"/>
        <v>0</v>
      </c>
      <c r="M3817" s="14">
        <v>4500.0</v>
      </c>
      <c r="N3817" s="14">
        <f t="shared" si="3"/>
        <v>4500</v>
      </c>
      <c r="O3817" s="9"/>
      <c r="P3817" s="9"/>
      <c r="Q3817" s="9"/>
      <c r="R3817" s="9"/>
      <c r="S3817" s="9"/>
      <c r="T3817" s="9"/>
      <c r="U3817" s="9"/>
      <c r="V3817" s="9"/>
      <c r="W3817" s="9"/>
      <c r="X3817" s="9"/>
      <c r="Y3817" s="9"/>
      <c r="Z3817" s="9"/>
      <c r="AA3817" s="9"/>
      <c r="AB3817" s="9"/>
      <c r="AC3817" s="9"/>
    </row>
    <row r="3818" ht="15.75" customHeight="1">
      <c r="A3818" s="10">
        <v>3817.0</v>
      </c>
      <c r="B3818" s="10" t="s">
        <v>15</v>
      </c>
      <c r="C3818" s="10" t="str">
        <f>VLOOKUP($E3818,'Определяем вид'!$A$2:$B$16,2,0)</f>
        <v>Услуга</v>
      </c>
      <c r="D3818" s="10" t="s">
        <v>16</v>
      </c>
      <c r="E3818" s="10" t="s">
        <v>21</v>
      </c>
      <c r="F3818" s="11">
        <v>45792.0</v>
      </c>
      <c r="G3818" s="12">
        <f t="shared" si="1"/>
        <v>5</v>
      </c>
      <c r="H3818" s="10"/>
      <c r="I3818" s="10" t="str">
        <f>IFNA(VLOOKUP($H3818,'Промокоды'!$A$2:$B$115,2,0),"")</f>
        <v/>
      </c>
      <c r="J3818" s="10" t="str">
        <f>IFNA(VLOOKUP($I3818,'Промокоды'!$E$2:$F$8,2,0),"")</f>
        <v/>
      </c>
      <c r="K3818" s="10" t="str">
        <f>IFNA(VLOOKUP($H3818,'Промокоды'!$A$2:$C$115,3,0),"")</f>
        <v/>
      </c>
      <c r="L3818" s="13">
        <f t="shared" si="2"/>
        <v>0</v>
      </c>
      <c r="M3818" s="14">
        <v>5500.0</v>
      </c>
      <c r="N3818" s="14">
        <f t="shared" si="3"/>
        <v>5500</v>
      </c>
      <c r="O3818" s="9"/>
      <c r="P3818" s="9"/>
      <c r="Q3818" s="9"/>
      <c r="R3818" s="9"/>
      <c r="S3818" s="9"/>
      <c r="T3818" s="9"/>
      <c r="U3818" s="9"/>
      <c r="V3818" s="9"/>
      <c r="W3818" s="9"/>
      <c r="X3818" s="9"/>
      <c r="Y3818" s="9"/>
      <c r="Z3818" s="9"/>
      <c r="AA3818" s="9"/>
      <c r="AB3818" s="9"/>
      <c r="AC3818" s="9"/>
    </row>
    <row r="3819" ht="15.75" customHeight="1">
      <c r="A3819" s="10">
        <v>3818.0</v>
      </c>
      <c r="B3819" s="10" t="s">
        <v>15</v>
      </c>
      <c r="C3819" s="10" t="str">
        <f>VLOOKUP($E3819,'Определяем вид'!$A$2:$B$16,2,0)</f>
        <v>Товар</v>
      </c>
      <c r="D3819" s="10" t="s">
        <v>16</v>
      </c>
      <c r="E3819" s="10" t="s">
        <v>20</v>
      </c>
      <c r="F3819" s="11">
        <v>45792.0</v>
      </c>
      <c r="G3819" s="12">
        <f t="shared" si="1"/>
        <v>5</v>
      </c>
      <c r="H3819" s="10"/>
      <c r="I3819" s="10" t="str">
        <f>IFNA(VLOOKUP($H3819,'Промокоды'!$A$2:$B$115,2,0),"")</f>
        <v/>
      </c>
      <c r="J3819" s="10" t="str">
        <f>IFNA(VLOOKUP($I3819,'Промокоды'!$E$2:$F$8,2,0),"")</f>
        <v/>
      </c>
      <c r="K3819" s="10" t="str">
        <f>IFNA(VLOOKUP($H3819,'Промокоды'!$A$2:$C$115,3,0),"")</f>
        <v/>
      </c>
      <c r="L3819" s="13">
        <f t="shared" si="2"/>
        <v>0</v>
      </c>
      <c r="M3819" s="14">
        <v>500.0</v>
      </c>
      <c r="N3819" s="14">
        <f t="shared" si="3"/>
        <v>500</v>
      </c>
      <c r="O3819" s="9"/>
      <c r="P3819" s="9"/>
      <c r="Q3819" s="9"/>
      <c r="R3819" s="9"/>
      <c r="S3819" s="9"/>
      <c r="T3819" s="9"/>
      <c r="U3819" s="9"/>
      <c r="V3819" s="9"/>
      <c r="W3819" s="9"/>
      <c r="X3819" s="9"/>
      <c r="Y3819" s="9"/>
      <c r="Z3819" s="9"/>
      <c r="AA3819" s="9"/>
      <c r="AB3819" s="9"/>
      <c r="AC3819" s="9"/>
    </row>
    <row r="3820" ht="15.75" customHeight="1">
      <c r="A3820" s="10">
        <v>3819.0</v>
      </c>
      <c r="B3820" s="10" t="s">
        <v>25</v>
      </c>
      <c r="C3820" s="10" t="str">
        <f>VLOOKUP($E3820,'Определяем вид'!$A$2:$B$16,2,0)</f>
        <v>Товар</v>
      </c>
      <c r="D3820" s="10" t="s">
        <v>16</v>
      </c>
      <c r="E3820" s="10" t="s">
        <v>33</v>
      </c>
      <c r="F3820" s="11">
        <v>45792.0</v>
      </c>
      <c r="G3820" s="12">
        <f t="shared" si="1"/>
        <v>5</v>
      </c>
      <c r="H3820" s="10"/>
      <c r="I3820" s="10" t="str">
        <f>IFNA(VLOOKUP($H3820,'Промокоды'!$A$2:$B$115,2,0),"")</f>
        <v/>
      </c>
      <c r="J3820" s="10" t="str">
        <f>IFNA(VLOOKUP($I3820,'Промокоды'!$E$2:$F$8,2,0),"")</f>
        <v/>
      </c>
      <c r="K3820" s="10" t="str">
        <f>IFNA(VLOOKUP($H3820,'Промокоды'!$A$2:$C$115,3,0),"")</f>
        <v/>
      </c>
      <c r="L3820" s="13">
        <f t="shared" si="2"/>
        <v>0</v>
      </c>
      <c r="M3820" s="14">
        <v>1000.0</v>
      </c>
      <c r="N3820" s="14">
        <f t="shared" si="3"/>
        <v>1000</v>
      </c>
      <c r="O3820" s="9"/>
      <c r="P3820" s="9"/>
      <c r="Q3820" s="9"/>
      <c r="R3820" s="9"/>
      <c r="S3820" s="9"/>
      <c r="T3820" s="9"/>
      <c r="U3820" s="9"/>
      <c r="V3820" s="9"/>
      <c r="W3820" s="9"/>
      <c r="X3820" s="9"/>
      <c r="Y3820" s="9"/>
      <c r="Z3820" s="9"/>
      <c r="AA3820" s="9"/>
      <c r="AB3820" s="9"/>
      <c r="AC3820" s="9"/>
    </row>
    <row r="3821" ht="15.75" customHeight="1">
      <c r="A3821" s="10">
        <v>3820.0</v>
      </c>
      <c r="B3821" s="10" t="s">
        <v>15</v>
      </c>
      <c r="C3821" s="10" t="str">
        <f>VLOOKUP($E3821,'Определяем вид'!$A$2:$B$16,2,0)</f>
        <v>Услуга</v>
      </c>
      <c r="D3821" s="10" t="s">
        <v>16</v>
      </c>
      <c r="E3821" s="10" t="s">
        <v>18</v>
      </c>
      <c r="F3821" s="11">
        <v>45792.0</v>
      </c>
      <c r="G3821" s="12">
        <f t="shared" si="1"/>
        <v>5</v>
      </c>
      <c r="H3821" s="10"/>
      <c r="I3821" s="10" t="str">
        <f>IFNA(VLOOKUP($H3821,'Промокоды'!$A$2:$B$115,2,0),"")</f>
        <v/>
      </c>
      <c r="J3821" s="10" t="str">
        <f>IFNA(VLOOKUP($I3821,'Промокоды'!$E$2:$F$8,2,0),"")</f>
        <v/>
      </c>
      <c r="K3821" s="10" t="str">
        <f>IFNA(VLOOKUP($H3821,'Промокоды'!$A$2:$C$115,3,0),"")</f>
        <v/>
      </c>
      <c r="L3821" s="13">
        <f t="shared" si="2"/>
        <v>0</v>
      </c>
      <c r="M3821" s="14">
        <v>3500.0</v>
      </c>
      <c r="N3821" s="14">
        <f t="shared" si="3"/>
        <v>3500</v>
      </c>
      <c r="O3821" s="9"/>
      <c r="P3821" s="9"/>
      <c r="Q3821" s="9"/>
      <c r="R3821" s="9"/>
      <c r="S3821" s="9"/>
      <c r="T3821" s="9"/>
      <c r="U3821" s="9"/>
      <c r="V3821" s="9"/>
      <c r="W3821" s="9"/>
      <c r="X3821" s="9"/>
      <c r="Y3821" s="9"/>
      <c r="Z3821" s="9"/>
      <c r="AA3821" s="9"/>
      <c r="AB3821" s="9"/>
      <c r="AC3821" s="9"/>
    </row>
    <row r="3822" ht="15.75" customHeight="1">
      <c r="A3822" s="10">
        <v>3821.0</v>
      </c>
      <c r="B3822" s="10" t="s">
        <v>15</v>
      </c>
      <c r="C3822" s="10" t="str">
        <f>VLOOKUP($E3822,'Определяем вид'!$A$2:$B$16,2,0)</f>
        <v>Услуга</v>
      </c>
      <c r="D3822" s="10" t="s">
        <v>16</v>
      </c>
      <c r="E3822" s="10" t="s">
        <v>17</v>
      </c>
      <c r="F3822" s="11">
        <v>45792.0</v>
      </c>
      <c r="G3822" s="12">
        <f t="shared" si="1"/>
        <v>5</v>
      </c>
      <c r="H3822" s="10"/>
      <c r="I3822" s="10" t="str">
        <f>IFNA(VLOOKUP($H3822,'Промокоды'!$A$2:$B$115,2,0),"")</f>
        <v/>
      </c>
      <c r="J3822" s="10" t="str">
        <f>IFNA(VLOOKUP($I3822,'Промокоды'!$E$2:$F$8,2,0),"")</f>
        <v/>
      </c>
      <c r="K3822" s="10" t="str">
        <f>IFNA(VLOOKUP($H3822,'Промокоды'!$A$2:$C$115,3,0),"")</f>
        <v/>
      </c>
      <c r="L3822" s="13">
        <f t="shared" si="2"/>
        <v>0</v>
      </c>
      <c r="M3822" s="14">
        <v>4500.0</v>
      </c>
      <c r="N3822" s="14">
        <f t="shared" si="3"/>
        <v>4500</v>
      </c>
      <c r="O3822" s="9"/>
      <c r="P3822" s="9"/>
      <c r="Q3822" s="9"/>
      <c r="R3822" s="9"/>
      <c r="S3822" s="9"/>
      <c r="T3822" s="9"/>
      <c r="U3822" s="9"/>
      <c r="V3822" s="9"/>
      <c r="W3822" s="9"/>
      <c r="X3822" s="9"/>
      <c r="Y3822" s="9"/>
      <c r="Z3822" s="9"/>
      <c r="AA3822" s="9"/>
      <c r="AB3822" s="9"/>
      <c r="AC3822" s="9"/>
    </row>
    <row r="3823" ht="15.75" customHeight="1">
      <c r="A3823" s="10">
        <v>3822.0</v>
      </c>
      <c r="B3823" s="10" t="s">
        <v>15</v>
      </c>
      <c r="C3823" s="10" t="str">
        <f>VLOOKUP($E3823,'Определяем вид'!$A$2:$B$16,2,0)</f>
        <v>Товар</v>
      </c>
      <c r="D3823" s="10" t="s">
        <v>16</v>
      </c>
      <c r="E3823" s="10" t="s">
        <v>28</v>
      </c>
      <c r="F3823" s="11">
        <v>45792.0</v>
      </c>
      <c r="G3823" s="12">
        <f t="shared" si="1"/>
        <v>5</v>
      </c>
      <c r="H3823" s="10"/>
      <c r="I3823" s="10" t="str">
        <f>IFNA(VLOOKUP($H3823,'Промокоды'!$A$2:$B$115,2,0),"")</f>
        <v/>
      </c>
      <c r="J3823" s="10" t="str">
        <f>IFNA(VLOOKUP($I3823,'Промокоды'!$E$2:$F$8,2,0),"")</f>
        <v/>
      </c>
      <c r="K3823" s="10" t="str">
        <f>IFNA(VLOOKUP($H3823,'Промокоды'!$A$2:$C$115,3,0),"")</f>
        <v/>
      </c>
      <c r="L3823" s="13">
        <f t="shared" si="2"/>
        <v>0</v>
      </c>
      <c r="M3823" s="14">
        <v>300.0</v>
      </c>
      <c r="N3823" s="14">
        <f t="shared" si="3"/>
        <v>300</v>
      </c>
      <c r="O3823" s="9"/>
      <c r="P3823" s="9"/>
      <c r="Q3823" s="9"/>
      <c r="R3823" s="9"/>
      <c r="S3823" s="9"/>
      <c r="T3823" s="9"/>
      <c r="U3823" s="9"/>
      <c r="V3823" s="9"/>
      <c r="W3823" s="9"/>
      <c r="X3823" s="9"/>
      <c r="Y3823" s="9"/>
      <c r="Z3823" s="9"/>
      <c r="AA3823" s="9"/>
      <c r="AB3823" s="9"/>
      <c r="AC3823" s="9"/>
    </row>
    <row r="3824" ht="15.75" customHeight="1">
      <c r="A3824" s="10">
        <v>3823.0</v>
      </c>
      <c r="B3824" s="10" t="s">
        <v>15</v>
      </c>
      <c r="C3824" s="10" t="str">
        <f>VLOOKUP($E3824,'Определяем вид'!$A$2:$B$16,2,0)</f>
        <v>Товар</v>
      </c>
      <c r="D3824" s="10" t="s">
        <v>16</v>
      </c>
      <c r="E3824" s="10" t="s">
        <v>23</v>
      </c>
      <c r="F3824" s="11">
        <v>45792.0</v>
      </c>
      <c r="G3824" s="12">
        <f t="shared" si="1"/>
        <v>5</v>
      </c>
      <c r="H3824" s="10"/>
      <c r="I3824" s="10" t="str">
        <f>IFNA(VLOOKUP($H3824,'Промокоды'!$A$2:$B$115,2,0),"")</f>
        <v/>
      </c>
      <c r="J3824" s="10" t="str">
        <f>IFNA(VLOOKUP($I3824,'Промокоды'!$E$2:$F$8,2,0),"")</f>
        <v/>
      </c>
      <c r="K3824" s="10" t="str">
        <f>IFNA(VLOOKUP($H3824,'Промокоды'!$A$2:$C$115,3,0),"")</f>
        <v/>
      </c>
      <c r="L3824" s="13">
        <f t="shared" si="2"/>
        <v>0</v>
      </c>
      <c r="M3824" s="14">
        <v>1000.0</v>
      </c>
      <c r="N3824" s="14">
        <f t="shared" si="3"/>
        <v>1000</v>
      </c>
      <c r="O3824" s="9"/>
      <c r="P3824" s="9"/>
      <c r="Q3824" s="9"/>
      <c r="R3824" s="9"/>
      <c r="S3824" s="9"/>
      <c r="T3824" s="9"/>
      <c r="U3824" s="9"/>
      <c r="V3824" s="9"/>
      <c r="W3824" s="9"/>
      <c r="X3824" s="9"/>
      <c r="Y3824" s="9"/>
      <c r="Z3824" s="9"/>
      <c r="AA3824" s="9"/>
      <c r="AB3824" s="9"/>
      <c r="AC3824" s="9"/>
    </row>
    <row r="3825" ht="15.75" customHeight="1">
      <c r="A3825" s="10">
        <v>3824.0</v>
      </c>
      <c r="B3825" s="10" t="s">
        <v>15</v>
      </c>
      <c r="C3825" s="10" t="str">
        <f>VLOOKUP($E3825,'Определяем вид'!$A$2:$B$16,2,0)</f>
        <v>Услуга</v>
      </c>
      <c r="D3825" s="10" t="s">
        <v>16</v>
      </c>
      <c r="E3825" s="10" t="s">
        <v>18</v>
      </c>
      <c r="F3825" s="11">
        <v>45792.0</v>
      </c>
      <c r="G3825" s="12">
        <f t="shared" si="1"/>
        <v>5</v>
      </c>
      <c r="H3825" s="10"/>
      <c r="I3825" s="10" t="str">
        <f>IFNA(VLOOKUP($H3825,'Промокоды'!$A$2:$B$115,2,0),"")</f>
        <v/>
      </c>
      <c r="J3825" s="10" t="str">
        <f>IFNA(VLOOKUP($I3825,'Промокоды'!$E$2:$F$8,2,0),"")</f>
        <v/>
      </c>
      <c r="K3825" s="10" t="str">
        <f>IFNA(VLOOKUP($H3825,'Промокоды'!$A$2:$C$115,3,0),"")</f>
        <v/>
      </c>
      <c r="L3825" s="13">
        <f t="shared" si="2"/>
        <v>0</v>
      </c>
      <c r="M3825" s="14">
        <v>3500.0</v>
      </c>
      <c r="N3825" s="14">
        <f t="shared" si="3"/>
        <v>3500</v>
      </c>
      <c r="O3825" s="9"/>
      <c r="P3825" s="9"/>
      <c r="Q3825" s="9"/>
      <c r="R3825" s="9"/>
      <c r="S3825" s="9"/>
      <c r="T3825" s="9"/>
      <c r="U3825" s="9"/>
      <c r="V3825" s="9"/>
      <c r="W3825" s="9"/>
      <c r="X3825" s="9"/>
      <c r="Y3825" s="9"/>
      <c r="Z3825" s="9"/>
      <c r="AA3825" s="9"/>
      <c r="AB3825" s="9"/>
      <c r="AC3825" s="9"/>
    </row>
    <row r="3826" ht="15.75" customHeight="1">
      <c r="A3826" s="10">
        <v>3825.0</v>
      </c>
      <c r="B3826" s="10" t="s">
        <v>15</v>
      </c>
      <c r="C3826" s="10" t="str">
        <f>VLOOKUP($E3826,'Определяем вид'!$A$2:$B$16,2,0)</f>
        <v>Услуга</v>
      </c>
      <c r="D3826" s="10" t="s">
        <v>16</v>
      </c>
      <c r="E3826" s="10" t="s">
        <v>21</v>
      </c>
      <c r="F3826" s="11">
        <v>45792.0</v>
      </c>
      <c r="G3826" s="12">
        <f t="shared" si="1"/>
        <v>5</v>
      </c>
      <c r="H3826" s="10"/>
      <c r="I3826" s="10" t="str">
        <f>IFNA(VLOOKUP($H3826,'Промокоды'!$A$2:$B$115,2,0),"")</f>
        <v/>
      </c>
      <c r="J3826" s="10" t="str">
        <f>IFNA(VLOOKUP($I3826,'Промокоды'!$E$2:$F$8,2,0),"")</f>
        <v/>
      </c>
      <c r="K3826" s="10" t="str">
        <f>IFNA(VLOOKUP($H3826,'Промокоды'!$A$2:$C$115,3,0),"")</f>
        <v/>
      </c>
      <c r="L3826" s="13">
        <f t="shared" si="2"/>
        <v>0</v>
      </c>
      <c r="M3826" s="14">
        <v>5500.0</v>
      </c>
      <c r="N3826" s="14">
        <f t="shared" si="3"/>
        <v>5500</v>
      </c>
      <c r="O3826" s="9"/>
      <c r="P3826" s="9"/>
      <c r="Q3826" s="9"/>
      <c r="R3826" s="9"/>
      <c r="S3826" s="9"/>
      <c r="T3826" s="9"/>
      <c r="U3826" s="9"/>
      <c r="V3826" s="9"/>
      <c r="W3826" s="9"/>
      <c r="X3826" s="9"/>
      <c r="Y3826" s="9"/>
      <c r="Z3826" s="9"/>
      <c r="AA3826" s="9"/>
      <c r="AB3826" s="9"/>
      <c r="AC3826" s="9"/>
    </row>
    <row r="3827" ht="15.75" customHeight="1">
      <c r="A3827" s="10">
        <v>3826.0</v>
      </c>
      <c r="B3827" s="10" t="s">
        <v>15</v>
      </c>
      <c r="C3827" s="10" t="str">
        <f>VLOOKUP($E3827,'Определяем вид'!$A$2:$B$16,2,0)</f>
        <v>Услуга</v>
      </c>
      <c r="D3827" s="10" t="s">
        <v>16</v>
      </c>
      <c r="E3827" s="10" t="s">
        <v>17</v>
      </c>
      <c r="F3827" s="11">
        <v>45792.0</v>
      </c>
      <c r="G3827" s="12">
        <f t="shared" si="1"/>
        <v>5</v>
      </c>
      <c r="H3827" s="10"/>
      <c r="I3827" s="10" t="str">
        <f>IFNA(VLOOKUP($H3827,'Промокоды'!$A$2:$B$115,2,0),"")</f>
        <v/>
      </c>
      <c r="J3827" s="10" t="str">
        <f>IFNA(VLOOKUP($I3827,'Промокоды'!$E$2:$F$8,2,0),"")</f>
        <v/>
      </c>
      <c r="K3827" s="10" t="str">
        <f>IFNA(VLOOKUP($H3827,'Промокоды'!$A$2:$C$115,3,0),"")</f>
        <v/>
      </c>
      <c r="L3827" s="13">
        <f t="shared" si="2"/>
        <v>0</v>
      </c>
      <c r="M3827" s="14">
        <v>4500.0</v>
      </c>
      <c r="N3827" s="14">
        <f t="shared" si="3"/>
        <v>4500</v>
      </c>
      <c r="O3827" s="9"/>
      <c r="P3827" s="9"/>
      <c r="Q3827" s="9"/>
      <c r="R3827" s="9"/>
      <c r="S3827" s="9"/>
      <c r="T3827" s="9"/>
      <c r="U3827" s="9"/>
      <c r="V3827" s="9"/>
      <c r="W3827" s="9"/>
      <c r="X3827" s="9"/>
      <c r="Y3827" s="9"/>
      <c r="Z3827" s="9"/>
      <c r="AA3827" s="9"/>
      <c r="AB3827" s="9"/>
      <c r="AC3827" s="9"/>
    </row>
    <row r="3828" ht="15.75" customHeight="1">
      <c r="A3828" s="10">
        <v>3827.0</v>
      </c>
      <c r="B3828" s="10" t="s">
        <v>25</v>
      </c>
      <c r="C3828" s="10" t="str">
        <f>VLOOKUP($E3828,'Определяем вид'!$A$2:$B$16,2,0)</f>
        <v>Товар</v>
      </c>
      <c r="D3828" s="10" t="s">
        <v>19</v>
      </c>
      <c r="E3828" s="10" t="s">
        <v>30</v>
      </c>
      <c r="F3828" s="11">
        <v>45792.0</v>
      </c>
      <c r="G3828" s="12">
        <f t="shared" si="1"/>
        <v>5</v>
      </c>
      <c r="H3828" s="10"/>
      <c r="I3828" s="10" t="str">
        <f>IFNA(VLOOKUP($H3828,'Промокоды'!$A$2:$B$115,2,0),"")</f>
        <v/>
      </c>
      <c r="J3828" s="10" t="str">
        <f>IFNA(VLOOKUP($I3828,'Промокоды'!$E$2:$F$8,2,0),"")</f>
        <v/>
      </c>
      <c r="K3828" s="10" t="str">
        <f>IFNA(VLOOKUP($H3828,'Промокоды'!$A$2:$C$115,3,0),"")</f>
        <v/>
      </c>
      <c r="L3828" s="13">
        <f t="shared" si="2"/>
        <v>0</v>
      </c>
      <c r="M3828" s="14">
        <v>300.0</v>
      </c>
      <c r="N3828" s="14">
        <f t="shared" si="3"/>
        <v>300</v>
      </c>
      <c r="O3828" s="9"/>
      <c r="P3828" s="9"/>
      <c r="Q3828" s="9"/>
      <c r="R3828" s="9"/>
      <c r="S3828" s="9"/>
      <c r="T3828" s="9"/>
      <c r="U3828" s="9"/>
      <c r="V3828" s="9"/>
      <c r="W3828" s="9"/>
      <c r="X3828" s="9"/>
      <c r="Y3828" s="9"/>
      <c r="Z3828" s="9"/>
      <c r="AA3828" s="9"/>
      <c r="AB3828" s="9"/>
      <c r="AC3828" s="9"/>
    </row>
    <row r="3829" ht="15.75" customHeight="1">
      <c r="A3829" s="10">
        <v>3828.0</v>
      </c>
      <c r="B3829" s="10" t="s">
        <v>15</v>
      </c>
      <c r="C3829" s="10" t="str">
        <f>VLOOKUP($E3829,'Определяем вид'!$A$2:$B$16,2,0)</f>
        <v>Услуга</v>
      </c>
      <c r="D3829" s="10" t="s">
        <v>16</v>
      </c>
      <c r="E3829" s="10" t="s">
        <v>21</v>
      </c>
      <c r="F3829" s="11">
        <v>45792.0</v>
      </c>
      <c r="G3829" s="12">
        <f t="shared" si="1"/>
        <v>5</v>
      </c>
      <c r="H3829" s="10"/>
      <c r="I3829" s="10" t="str">
        <f>IFNA(VLOOKUP($H3829,'Промокоды'!$A$2:$B$115,2,0),"")</f>
        <v/>
      </c>
      <c r="J3829" s="10" t="str">
        <f>IFNA(VLOOKUP($I3829,'Промокоды'!$E$2:$F$8,2,0),"")</f>
        <v/>
      </c>
      <c r="K3829" s="10" t="str">
        <f>IFNA(VLOOKUP($H3829,'Промокоды'!$A$2:$C$115,3,0),"")</f>
        <v/>
      </c>
      <c r="L3829" s="13">
        <f t="shared" si="2"/>
        <v>0</v>
      </c>
      <c r="M3829" s="14">
        <v>5500.0</v>
      </c>
      <c r="N3829" s="14">
        <f t="shared" si="3"/>
        <v>5500</v>
      </c>
      <c r="O3829" s="9"/>
      <c r="P3829" s="9"/>
      <c r="Q3829" s="9"/>
      <c r="R3829" s="9"/>
      <c r="S3829" s="9"/>
      <c r="T3829" s="9"/>
      <c r="U3829" s="9"/>
      <c r="V3829" s="9"/>
      <c r="W3829" s="9"/>
      <c r="X3829" s="9"/>
      <c r="Y3829" s="9"/>
      <c r="Z3829" s="9"/>
      <c r="AA3829" s="9"/>
      <c r="AB3829" s="9"/>
      <c r="AC3829" s="9"/>
    </row>
    <row r="3830" ht="15.75" customHeight="1">
      <c r="A3830" s="10">
        <v>3829.0</v>
      </c>
      <c r="B3830" s="10" t="s">
        <v>15</v>
      </c>
      <c r="C3830" s="10" t="str">
        <f>VLOOKUP($E3830,'Определяем вид'!$A$2:$B$16,2,0)</f>
        <v>Услуга</v>
      </c>
      <c r="D3830" s="10" t="s">
        <v>16</v>
      </c>
      <c r="E3830" s="10" t="s">
        <v>21</v>
      </c>
      <c r="F3830" s="11">
        <v>45792.0</v>
      </c>
      <c r="G3830" s="12">
        <f t="shared" si="1"/>
        <v>5</v>
      </c>
      <c r="H3830" s="10" t="s">
        <v>88</v>
      </c>
      <c r="I3830" s="10">
        <f>IFNA(VLOOKUP($H3830,'Промокоды'!$A$2:$B$115,2,0),"")</f>
        <v>6</v>
      </c>
      <c r="J3830" s="10" t="str">
        <f>IFNA(VLOOKUP($I3830,'Промокоды'!$E$2:$F$8,2,0),"")</f>
        <v>Реклама в VK</v>
      </c>
      <c r="K3830" s="10">
        <f>IFNA(VLOOKUP($H3830,'Промокоды'!$A$2:$C$115,3,0),"")</f>
        <v>0.2</v>
      </c>
      <c r="L3830" s="13">
        <f t="shared" si="2"/>
        <v>1100</v>
      </c>
      <c r="M3830" s="14">
        <v>5500.0</v>
      </c>
      <c r="N3830" s="14">
        <f t="shared" si="3"/>
        <v>4400</v>
      </c>
      <c r="O3830" s="9"/>
      <c r="P3830" s="9"/>
      <c r="Q3830" s="9"/>
      <c r="R3830" s="9"/>
      <c r="S3830" s="9"/>
      <c r="T3830" s="9"/>
      <c r="U3830" s="9"/>
      <c r="V3830" s="9"/>
      <c r="W3830" s="9"/>
      <c r="X3830" s="9"/>
      <c r="Y3830" s="9"/>
      <c r="Z3830" s="9"/>
      <c r="AA3830" s="9"/>
      <c r="AB3830" s="9"/>
      <c r="AC3830" s="9"/>
    </row>
    <row r="3831" ht="15.75" customHeight="1">
      <c r="A3831" s="10">
        <v>3830.0</v>
      </c>
      <c r="B3831" s="10" t="s">
        <v>15</v>
      </c>
      <c r="C3831" s="10" t="str">
        <f>VLOOKUP($E3831,'Определяем вид'!$A$2:$B$16,2,0)</f>
        <v>Услуга</v>
      </c>
      <c r="D3831" s="10" t="s">
        <v>19</v>
      </c>
      <c r="E3831" s="10" t="s">
        <v>18</v>
      </c>
      <c r="F3831" s="11">
        <v>45792.0</v>
      </c>
      <c r="G3831" s="12">
        <f t="shared" si="1"/>
        <v>5</v>
      </c>
      <c r="H3831" s="10"/>
      <c r="I3831" s="10" t="str">
        <f>IFNA(VLOOKUP($H3831,'Промокоды'!$A$2:$B$115,2,0),"")</f>
        <v/>
      </c>
      <c r="J3831" s="10" t="str">
        <f>IFNA(VLOOKUP($I3831,'Промокоды'!$E$2:$F$8,2,0),"")</f>
        <v/>
      </c>
      <c r="K3831" s="10" t="str">
        <f>IFNA(VLOOKUP($H3831,'Промокоды'!$A$2:$C$115,3,0),"")</f>
        <v/>
      </c>
      <c r="L3831" s="13">
        <f t="shared" si="2"/>
        <v>0</v>
      </c>
      <c r="M3831" s="14">
        <v>3500.0</v>
      </c>
      <c r="N3831" s="14">
        <f t="shared" si="3"/>
        <v>3500</v>
      </c>
      <c r="O3831" s="9"/>
      <c r="P3831" s="9"/>
      <c r="Q3831" s="9"/>
      <c r="R3831" s="9"/>
      <c r="S3831" s="9"/>
      <c r="T3831" s="9"/>
      <c r="U3831" s="9"/>
      <c r="V3831" s="9"/>
      <c r="W3831" s="9"/>
      <c r="X3831" s="9"/>
      <c r="Y3831" s="9"/>
      <c r="Z3831" s="9"/>
      <c r="AA3831" s="9"/>
      <c r="AB3831" s="9"/>
      <c r="AC3831" s="9"/>
    </row>
    <row r="3832" ht="15.75" customHeight="1">
      <c r="A3832" s="10">
        <v>3831.0</v>
      </c>
      <c r="B3832" s="10" t="s">
        <v>15</v>
      </c>
      <c r="C3832" s="10" t="str">
        <f>VLOOKUP($E3832,'Определяем вид'!$A$2:$B$16,2,0)</f>
        <v>Услуга</v>
      </c>
      <c r="D3832" s="10" t="s">
        <v>19</v>
      </c>
      <c r="E3832" s="10" t="s">
        <v>21</v>
      </c>
      <c r="F3832" s="11">
        <v>45792.0</v>
      </c>
      <c r="G3832" s="12">
        <f t="shared" si="1"/>
        <v>5</v>
      </c>
      <c r="H3832" s="10"/>
      <c r="I3832" s="10" t="str">
        <f>IFNA(VLOOKUP($H3832,'Промокоды'!$A$2:$B$115,2,0),"")</f>
        <v/>
      </c>
      <c r="J3832" s="10" t="str">
        <f>IFNA(VLOOKUP($I3832,'Промокоды'!$E$2:$F$8,2,0),"")</f>
        <v/>
      </c>
      <c r="K3832" s="10" t="str">
        <f>IFNA(VLOOKUP($H3832,'Промокоды'!$A$2:$C$115,3,0),"")</f>
        <v/>
      </c>
      <c r="L3832" s="13">
        <f t="shared" si="2"/>
        <v>0</v>
      </c>
      <c r="M3832" s="14">
        <v>5500.0</v>
      </c>
      <c r="N3832" s="14">
        <f t="shared" si="3"/>
        <v>5500</v>
      </c>
      <c r="O3832" s="9"/>
      <c r="P3832" s="9"/>
      <c r="Q3832" s="9"/>
      <c r="R3832" s="9"/>
      <c r="S3832" s="9"/>
      <c r="T3832" s="9"/>
      <c r="U3832" s="9"/>
      <c r="V3832" s="9"/>
      <c r="W3832" s="9"/>
      <c r="X3832" s="9"/>
      <c r="Y3832" s="9"/>
      <c r="Z3832" s="9"/>
      <c r="AA3832" s="9"/>
      <c r="AB3832" s="9"/>
      <c r="AC3832" s="9"/>
    </row>
    <row r="3833" ht="15.75" customHeight="1">
      <c r="A3833" s="10">
        <v>3832.0</v>
      </c>
      <c r="B3833" s="10" t="s">
        <v>15</v>
      </c>
      <c r="C3833" s="10" t="str">
        <f>VLOOKUP($E3833,'Определяем вид'!$A$2:$B$16,2,0)</f>
        <v>Товар</v>
      </c>
      <c r="D3833" s="10" t="s">
        <v>16</v>
      </c>
      <c r="E3833" s="10" t="s">
        <v>28</v>
      </c>
      <c r="F3833" s="11">
        <v>45792.0</v>
      </c>
      <c r="G3833" s="12">
        <f t="shared" si="1"/>
        <v>5</v>
      </c>
      <c r="H3833" s="10"/>
      <c r="I3833" s="10" t="str">
        <f>IFNA(VLOOKUP($H3833,'Промокоды'!$A$2:$B$115,2,0),"")</f>
        <v/>
      </c>
      <c r="J3833" s="10" t="str">
        <f>IFNA(VLOOKUP($I3833,'Промокоды'!$E$2:$F$8,2,0),"")</f>
        <v/>
      </c>
      <c r="K3833" s="10" t="str">
        <f>IFNA(VLOOKUP($H3833,'Промокоды'!$A$2:$C$115,3,0),"")</f>
        <v/>
      </c>
      <c r="L3833" s="13">
        <f t="shared" si="2"/>
        <v>0</v>
      </c>
      <c r="M3833" s="14">
        <v>300.0</v>
      </c>
      <c r="N3833" s="14">
        <f t="shared" si="3"/>
        <v>300</v>
      </c>
      <c r="O3833" s="9"/>
      <c r="P3833" s="9"/>
      <c r="Q3833" s="9"/>
      <c r="R3833" s="9"/>
      <c r="S3833" s="9"/>
      <c r="T3833" s="9"/>
      <c r="U3833" s="9"/>
      <c r="V3833" s="9"/>
      <c r="W3833" s="9"/>
      <c r="X3833" s="9"/>
      <c r="Y3833" s="9"/>
      <c r="Z3833" s="9"/>
      <c r="AA3833" s="9"/>
      <c r="AB3833" s="9"/>
      <c r="AC3833" s="9"/>
    </row>
    <row r="3834" ht="15.75" customHeight="1">
      <c r="A3834" s="10">
        <v>3833.0</v>
      </c>
      <c r="B3834" s="10" t="s">
        <v>25</v>
      </c>
      <c r="C3834" s="10" t="str">
        <f>VLOOKUP($E3834,'Определяем вид'!$A$2:$B$16,2,0)</f>
        <v>Товар</v>
      </c>
      <c r="D3834" s="10" t="s">
        <v>19</v>
      </c>
      <c r="E3834" s="10" t="s">
        <v>33</v>
      </c>
      <c r="F3834" s="11">
        <v>45792.0</v>
      </c>
      <c r="G3834" s="12">
        <f t="shared" si="1"/>
        <v>5</v>
      </c>
      <c r="H3834" s="10"/>
      <c r="I3834" s="10" t="str">
        <f>IFNA(VLOOKUP($H3834,'Промокоды'!$A$2:$B$115,2,0),"")</f>
        <v/>
      </c>
      <c r="J3834" s="10" t="str">
        <f>IFNA(VLOOKUP($I3834,'Промокоды'!$E$2:$F$8,2,0),"")</f>
        <v/>
      </c>
      <c r="K3834" s="10" t="str">
        <f>IFNA(VLOOKUP($H3834,'Промокоды'!$A$2:$C$115,3,0),"")</f>
        <v/>
      </c>
      <c r="L3834" s="13">
        <f t="shared" si="2"/>
        <v>0</v>
      </c>
      <c r="M3834" s="14">
        <v>1000.0</v>
      </c>
      <c r="N3834" s="14">
        <f t="shared" si="3"/>
        <v>1000</v>
      </c>
      <c r="O3834" s="9"/>
      <c r="P3834" s="9"/>
      <c r="Q3834" s="9"/>
      <c r="R3834" s="9"/>
      <c r="S3834" s="9"/>
      <c r="T3834" s="9"/>
      <c r="U3834" s="9"/>
      <c r="V3834" s="9"/>
      <c r="W3834" s="9"/>
      <c r="X3834" s="9"/>
      <c r="Y3834" s="9"/>
      <c r="Z3834" s="9"/>
      <c r="AA3834" s="9"/>
      <c r="AB3834" s="9"/>
      <c r="AC3834" s="9"/>
    </row>
    <row r="3835" ht="15.75" customHeight="1">
      <c r="A3835" s="10">
        <v>3834.0</v>
      </c>
      <c r="B3835" s="10" t="s">
        <v>15</v>
      </c>
      <c r="C3835" s="10" t="str">
        <f>VLOOKUP($E3835,'Определяем вид'!$A$2:$B$16,2,0)</f>
        <v>Услуга</v>
      </c>
      <c r="D3835" s="10" t="s">
        <v>16</v>
      </c>
      <c r="E3835" s="10" t="s">
        <v>17</v>
      </c>
      <c r="F3835" s="11">
        <v>45792.0</v>
      </c>
      <c r="G3835" s="12">
        <f t="shared" si="1"/>
        <v>5</v>
      </c>
      <c r="H3835" s="10"/>
      <c r="I3835" s="10" t="str">
        <f>IFNA(VLOOKUP($H3835,'Промокоды'!$A$2:$B$115,2,0),"")</f>
        <v/>
      </c>
      <c r="J3835" s="10" t="str">
        <f>IFNA(VLOOKUP($I3835,'Промокоды'!$E$2:$F$8,2,0),"")</f>
        <v/>
      </c>
      <c r="K3835" s="10" t="str">
        <f>IFNA(VLOOKUP($H3835,'Промокоды'!$A$2:$C$115,3,0),"")</f>
        <v/>
      </c>
      <c r="L3835" s="13">
        <f t="shared" si="2"/>
        <v>0</v>
      </c>
      <c r="M3835" s="14">
        <v>4500.0</v>
      </c>
      <c r="N3835" s="14">
        <f t="shared" si="3"/>
        <v>4500</v>
      </c>
      <c r="O3835" s="9"/>
      <c r="P3835" s="9"/>
      <c r="Q3835" s="9"/>
      <c r="R3835" s="9"/>
      <c r="S3835" s="9"/>
      <c r="T3835" s="9"/>
      <c r="U3835" s="9"/>
      <c r="V3835" s="9"/>
      <c r="W3835" s="9"/>
      <c r="X3835" s="9"/>
      <c r="Y3835" s="9"/>
      <c r="Z3835" s="9"/>
      <c r="AA3835" s="9"/>
      <c r="AB3835" s="9"/>
      <c r="AC3835" s="9"/>
    </row>
    <row r="3836" ht="15.75" customHeight="1">
      <c r="A3836" s="10">
        <v>3835.0</v>
      </c>
      <c r="B3836" s="10" t="s">
        <v>15</v>
      </c>
      <c r="C3836" s="10" t="str">
        <f>VLOOKUP($E3836,'Определяем вид'!$A$2:$B$16,2,0)</f>
        <v>Услуга</v>
      </c>
      <c r="D3836" s="10" t="s">
        <v>19</v>
      </c>
      <c r="E3836" s="10" t="s">
        <v>21</v>
      </c>
      <c r="F3836" s="11">
        <v>45792.0</v>
      </c>
      <c r="G3836" s="12">
        <f t="shared" si="1"/>
        <v>5</v>
      </c>
      <c r="H3836" s="10"/>
      <c r="I3836" s="10" t="str">
        <f>IFNA(VLOOKUP($H3836,'Промокоды'!$A$2:$B$115,2,0),"")</f>
        <v/>
      </c>
      <c r="J3836" s="10" t="str">
        <f>IFNA(VLOOKUP($I3836,'Промокоды'!$E$2:$F$8,2,0),"")</f>
        <v/>
      </c>
      <c r="K3836" s="10" t="str">
        <f>IFNA(VLOOKUP($H3836,'Промокоды'!$A$2:$C$115,3,0),"")</f>
        <v/>
      </c>
      <c r="L3836" s="13">
        <f t="shared" si="2"/>
        <v>0</v>
      </c>
      <c r="M3836" s="14">
        <v>5500.0</v>
      </c>
      <c r="N3836" s="14">
        <f t="shared" si="3"/>
        <v>5500</v>
      </c>
      <c r="O3836" s="9"/>
      <c r="P3836" s="9"/>
      <c r="Q3836" s="9"/>
      <c r="R3836" s="9"/>
      <c r="S3836" s="9"/>
      <c r="T3836" s="9"/>
      <c r="U3836" s="9"/>
      <c r="V3836" s="9"/>
      <c r="W3836" s="9"/>
      <c r="X3836" s="9"/>
      <c r="Y3836" s="9"/>
      <c r="Z3836" s="9"/>
      <c r="AA3836" s="9"/>
      <c r="AB3836" s="9"/>
      <c r="AC3836" s="9"/>
    </row>
    <row r="3837" ht="15.75" customHeight="1">
      <c r="A3837" s="10">
        <v>3836.0</v>
      </c>
      <c r="B3837" s="10" t="s">
        <v>15</v>
      </c>
      <c r="C3837" s="10" t="str">
        <f>VLOOKUP($E3837,'Определяем вид'!$A$2:$B$16,2,0)</f>
        <v>Услуга</v>
      </c>
      <c r="D3837" s="10" t="s">
        <v>19</v>
      </c>
      <c r="E3837" s="10" t="s">
        <v>17</v>
      </c>
      <c r="F3837" s="11">
        <v>45792.0</v>
      </c>
      <c r="G3837" s="12">
        <f t="shared" si="1"/>
        <v>5</v>
      </c>
      <c r="H3837" s="10"/>
      <c r="I3837" s="10" t="str">
        <f>IFNA(VLOOKUP($H3837,'Промокоды'!$A$2:$B$115,2,0),"")</f>
        <v/>
      </c>
      <c r="J3837" s="10" t="str">
        <f>IFNA(VLOOKUP($I3837,'Промокоды'!$E$2:$F$8,2,0),"")</f>
        <v/>
      </c>
      <c r="K3837" s="10" t="str">
        <f>IFNA(VLOOKUP($H3837,'Промокоды'!$A$2:$C$115,3,0),"")</f>
        <v/>
      </c>
      <c r="L3837" s="13">
        <f t="shared" si="2"/>
        <v>0</v>
      </c>
      <c r="M3837" s="14">
        <v>4500.0</v>
      </c>
      <c r="N3837" s="14">
        <f t="shared" si="3"/>
        <v>4500</v>
      </c>
      <c r="O3837" s="9"/>
      <c r="P3837" s="9"/>
      <c r="Q3837" s="9"/>
      <c r="R3837" s="9"/>
      <c r="S3837" s="9"/>
      <c r="T3837" s="9"/>
      <c r="U3837" s="9"/>
      <c r="V3837" s="9"/>
      <c r="W3837" s="9"/>
      <c r="X3837" s="9"/>
      <c r="Y3837" s="9"/>
      <c r="Z3837" s="9"/>
      <c r="AA3837" s="9"/>
      <c r="AB3837" s="9"/>
      <c r="AC3837" s="9"/>
    </row>
    <row r="3838" ht="15.75" customHeight="1">
      <c r="A3838" s="10">
        <v>3837.0</v>
      </c>
      <c r="B3838" s="10" t="s">
        <v>25</v>
      </c>
      <c r="C3838" s="10" t="str">
        <f>VLOOKUP($E3838,'Определяем вид'!$A$2:$B$16,2,0)</f>
        <v>Товар</v>
      </c>
      <c r="D3838" s="10" t="s">
        <v>16</v>
      </c>
      <c r="E3838" s="10" t="s">
        <v>30</v>
      </c>
      <c r="F3838" s="11">
        <v>45792.0</v>
      </c>
      <c r="G3838" s="12">
        <f t="shared" si="1"/>
        <v>5</v>
      </c>
      <c r="H3838" s="10"/>
      <c r="I3838" s="10" t="str">
        <f>IFNA(VLOOKUP($H3838,'Промокоды'!$A$2:$B$115,2,0),"")</f>
        <v/>
      </c>
      <c r="J3838" s="10" t="str">
        <f>IFNA(VLOOKUP($I3838,'Промокоды'!$E$2:$F$8,2,0),"")</f>
        <v/>
      </c>
      <c r="K3838" s="10" t="str">
        <f>IFNA(VLOOKUP($H3838,'Промокоды'!$A$2:$C$115,3,0),"")</f>
        <v/>
      </c>
      <c r="L3838" s="13">
        <f t="shared" si="2"/>
        <v>0</v>
      </c>
      <c r="M3838" s="14">
        <v>300.0</v>
      </c>
      <c r="N3838" s="14">
        <f t="shared" si="3"/>
        <v>300</v>
      </c>
      <c r="O3838" s="9"/>
      <c r="P3838" s="9"/>
      <c r="Q3838" s="9"/>
      <c r="R3838" s="9"/>
      <c r="S3838" s="9"/>
      <c r="T3838" s="9"/>
      <c r="U3838" s="9"/>
      <c r="V3838" s="9"/>
      <c r="W3838" s="9"/>
      <c r="X3838" s="9"/>
      <c r="Y3838" s="9"/>
      <c r="Z3838" s="9"/>
      <c r="AA3838" s="9"/>
      <c r="AB3838" s="9"/>
      <c r="AC3838" s="9"/>
    </row>
    <row r="3839" ht="15.75" customHeight="1">
      <c r="A3839" s="10">
        <v>3838.0</v>
      </c>
      <c r="B3839" s="10" t="s">
        <v>25</v>
      </c>
      <c r="C3839" s="10" t="str">
        <f>VLOOKUP($E3839,'Определяем вид'!$A$2:$B$16,2,0)</f>
        <v>Товар</v>
      </c>
      <c r="D3839" s="10" t="s">
        <v>16</v>
      </c>
      <c r="E3839" s="10" t="s">
        <v>30</v>
      </c>
      <c r="F3839" s="11">
        <v>45792.0</v>
      </c>
      <c r="G3839" s="12">
        <f t="shared" si="1"/>
        <v>5</v>
      </c>
      <c r="H3839" s="10"/>
      <c r="I3839" s="10" t="str">
        <f>IFNA(VLOOKUP($H3839,'Промокоды'!$A$2:$B$115,2,0),"")</f>
        <v/>
      </c>
      <c r="J3839" s="10" t="str">
        <f>IFNA(VLOOKUP($I3839,'Промокоды'!$E$2:$F$8,2,0),"")</f>
        <v/>
      </c>
      <c r="K3839" s="10" t="str">
        <f>IFNA(VLOOKUP($H3839,'Промокоды'!$A$2:$C$115,3,0),"")</f>
        <v/>
      </c>
      <c r="L3839" s="13">
        <f t="shared" si="2"/>
        <v>0</v>
      </c>
      <c r="M3839" s="14">
        <v>300.0</v>
      </c>
      <c r="N3839" s="14">
        <f t="shared" si="3"/>
        <v>300</v>
      </c>
      <c r="O3839" s="9"/>
      <c r="P3839" s="9"/>
      <c r="Q3839" s="9"/>
      <c r="R3839" s="9"/>
      <c r="S3839" s="9"/>
      <c r="T3839" s="9"/>
      <c r="U3839" s="9"/>
      <c r="V3839" s="9"/>
      <c r="W3839" s="9"/>
      <c r="X3839" s="9"/>
      <c r="Y3839" s="9"/>
      <c r="Z3839" s="9"/>
      <c r="AA3839" s="9"/>
      <c r="AB3839" s="9"/>
      <c r="AC3839" s="9"/>
    </row>
    <row r="3840" ht="15.75" customHeight="1">
      <c r="A3840" s="10">
        <v>3839.0</v>
      </c>
      <c r="B3840" s="10" t="s">
        <v>15</v>
      </c>
      <c r="C3840" s="10" t="str">
        <f>VLOOKUP($E3840,'Определяем вид'!$A$2:$B$16,2,0)</f>
        <v>Услуга</v>
      </c>
      <c r="D3840" s="10" t="s">
        <v>16</v>
      </c>
      <c r="E3840" s="10" t="s">
        <v>17</v>
      </c>
      <c r="F3840" s="11">
        <v>45792.0</v>
      </c>
      <c r="G3840" s="12">
        <f t="shared" si="1"/>
        <v>5</v>
      </c>
      <c r="H3840" s="10"/>
      <c r="I3840" s="10" t="str">
        <f>IFNA(VLOOKUP($H3840,'Промокоды'!$A$2:$B$115,2,0),"")</f>
        <v/>
      </c>
      <c r="J3840" s="10" t="str">
        <f>IFNA(VLOOKUP($I3840,'Промокоды'!$E$2:$F$8,2,0),"")</f>
        <v/>
      </c>
      <c r="K3840" s="10" t="str">
        <f>IFNA(VLOOKUP($H3840,'Промокоды'!$A$2:$C$115,3,0),"")</f>
        <v/>
      </c>
      <c r="L3840" s="13">
        <f t="shared" si="2"/>
        <v>0</v>
      </c>
      <c r="M3840" s="14">
        <v>4500.0</v>
      </c>
      <c r="N3840" s="14">
        <f t="shared" si="3"/>
        <v>4500</v>
      </c>
      <c r="O3840" s="9"/>
      <c r="P3840" s="9"/>
      <c r="Q3840" s="9"/>
      <c r="R3840" s="9"/>
      <c r="S3840" s="9"/>
      <c r="T3840" s="9"/>
      <c r="U3840" s="9"/>
      <c r="V3840" s="9"/>
      <c r="W3840" s="9"/>
      <c r="X3840" s="9"/>
      <c r="Y3840" s="9"/>
      <c r="Z3840" s="9"/>
      <c r="AA3840" s="9"/>
      <c r="AB3840" s="9"/>
      <c r="AC3840" s="9"/>
    </row>
    <row r="3841" ht="15.75" customHeight="1">
      <c r="A3841" s="10">
        <v>3840.0</v>
      </c>
      <c r="B3841" s="10" t="s">
        <v>15</v>
      </c>
      <c r="C3841" s="10" t="str">
        <f>VLOOKUP($E3841,'Определяем вид'!$A$2:$B$16,2,0)</f>
        <v>Услуга</v>
      </c>
      <c r="D3841" s="10" t="s">
        <v>16</v>
      </c>
      <c r="E3841" s="10" t="s">
        <v>18</v>
      </c>
      <c r="F3841" s="11">
        <v>45793.0</v>
      </c>
      <c r="G3841" s="12">
        <f t="shared" si="1"/>
        <v>5</v>
      </c>
      <c r="H3841" s="10"/>
      <c r="I3841" s="10" t="str">
        <f>IFNA(VLOOKUP($H3841,'Промокоды'!$A$2:$B$115,2,0),"")</f>
        <v/>
      </c>
      <c r="J3841" s="10" t="str">
        <f>IFNA(VLOOKUP($I3841,'Промокоды'!$E$2:$F$8,2,0),"")</f>
        <v/>
      </c>
      <c r="K3841" s="10" t="str">
        <f>IFNA(VLOOKUP($H3841,'Промокоды'!$A$2:$C$115,3,0),"")</f>
        <v/>
      </c>
      <c r="L3841" s="13">
        <f t="shared" si="2"/>
        <v>0</v>
      </c>
      <c r="M3841" s="14">
        <v>3500.0</v>
      </c>
      <c r="N3841" s="14">
        <f t="shared" si="3"/>
        <v>3500</v>
      </c>
      <c r="O3841" s="9"/>
      <c r="P3841" s="9"/>
      <c r="Q3841" s="9"/>
      <c r="R3841" s="9"/>
      <c r="S3841" s="9"/>
      <c r="T3841" s="9"/>
      <c r="U3841" s="9"/>
      <c r="V3841" s="9"/>
      <c r="W3841" s="9"/>
      <c r="X3841" s="9"/>
      <c r="Y3841" s="9"/>
      <c r="Z3841" s="9"/>
      <c r="AA3841" s="9"/>
      <c r="AB3841" s="9"/>
      <c r="AC3841" s="9"/>
    </row>
    <row r="3842" ht="15.75" customHeight="1">
      <c r="A3842" s="10">
        <v>3841.0</v>
      </c>
      <c r="B3842" s="10" t="s">
        <v>15</v>
      </c>
      <c r="C3842" s="10" t="str">
        <f>VLOOKUP($E3842,'Определяем вид'!$A$2:$B$16,2,0)</f>
        <v>Услуга</v>
      </c>
      <c r="D3842" s="10" t="s">
        <v>16</v>
      </c>
      <c r="E3842" s="10" t="s">
        <v>17</v>
      </c>
      <c r="F3842" s="11">
        <v>45793.0</v>
      </c>
      <c r="G3842" s="12">
        <f t="shared" si="1"/>
        <v>5</v>
      </c>
      <c r="H3842" s="10"/>
      <c r="I3842" s="10" t="str">
        <f>IFNA(VLOOKUP($H3842,'Промокоды'!$A$2:$B$115,2,0),"")</f>
        <v/>
      </c>
      <c r="J3842" s="10" t="str">
        <f>IFNA(VLOOKUP($I3842,'Промокоды'!$E$2:$F$8,2,0),"")</f>
        <v/>
      </c>
      <c r="K3842" s="10" t="str">
        <f>IFNA(VLOOKUP($H3842,'Промокоды'!$A$2:$C$115,3,0),"")</f>
        <v/>
      </c>
      <c r="L3842" s="13">
        <f t="shared" si="2"/>
        <v>0</v>
      </c>
      <c r="M3842" s="14">
        <v>4500.0</v>
      </c>
      <c r="N3842" s="14">
        <f t="shared" si="3"/>
        <v>4500</v>
      </c>
      <c r="O3842" s="9"/>
      <c r="P3842" s="9"/>
      <c r="Q3842" s="9"/>
      <c r="R3842" s="9"/>
      <c r="S3842" s="9"/>
      <c r="T3842" s="9"/>
      <c r="U3842" s="9"/>
      <c r="V3842" s="9"/>
      <c r="W3842" s="9"/>
      <c r="X3842" s="9"/>
      <c r="Y3842" s="9"/>
      <c r="Z3842" s="9"/>
      <c r="AA3842" s="9"/>
      <c r="AB3842" s="9"/>
      <c r="AC3842" s="9"/>
    </row>
    <row r="3843" ht="15.75" customHeight="1">
      <c r="A3843" s="10">
        <v>3842.0</v>
      </c>
      <c r="B3843" s="10" t="s">
        <v>15</v>
      </c>
      <c r="C3843" s="10" t="str">
        <f>VLOOKUP($E3843,'Определяем вид'!$A$2:$B$16,2,0)</f>
        <v>Услуга</v>
      </c>
      <c r="D3843" s="10" t="s">
        <v>19</v>
      </c>
      <c r="E3843" s="10" t="s">
        <v>17</v>
      </c>
      <c r="F3843" s="11">
        <v>45793.0</v>
      </c>
      <c r="G3843" s="12">
        <f t="shared" si="1"/>
        <v>5</v>
      </c>
      <c r="H3843" s="10"/>
      <c r="I3843" s="10" t="str">
        <f>IFNA(VLOOKUP($H3843,'Промокоды'!$A$2:$B$115,2,0),"")</f>
        <v/>
      </c>
      <c r="J3843" s="10" t="str">
        <f>IFNA(VLOOKUP($I3843,'Промокоды'!$E$2:$F$8,2,0),"")</f>
        <v/>
      </c>
      <c r="K3843" s="10" t="str">
        <f>IFNA(VLOOKUP($H3843,'Промокоды'!$A$2:$C$115,3,0),"")</f>
        <v/>
      </c>
      <c r="L3843" s="13">
        <f t="shared" si="2"/>
        <v>0</v>
      </c>
      <c r="M3843" s="14">
        <v>4500.0</v>
      </c>
      <c r="N3843" s="14">
        <f t="shared" si="3"/>
        <v>4500</v>
      </c>
      <c r="O3843" s="9"/>
      <c r="P3843" s="9"/>
      <c r="Q3843" s="9"/>
      <c r="R3843" s="9"/>
      <c r="S3843" s="9"/>
      <c r="T3843" s="9"/>
      <c r="U3843" s="9"/>
      <c r="V3843" s="9"/>
      <c r="W3843" s="9"/>
      <c r="X3843" s="9"/>
      <c r="Y3843" s="9"/>
      <c r="Z3843" s="9"/>
      <c r="AA3843" s="9"/>
      <c r="AB3843" s="9"/>
      <c r="AC3843" s="9"/>
    </row>
    <row r="3844" ht="15.75" customHeight="1">
      <c r="A3844" s="10">
        <v>3843.0</v>
      </c>
      <c r="B3844" s="10" t="s">
        <v>15</v>
      </c>
      <c r="C3844" s="10" t="str">
        <f>VLOOKUP($E3844,'Определяем вид'!$A$2:$B$16,2,0)</f>
        <v>Товар</v>
      </c>
      <c r="D3844" s="10" t="s">
        <v>19</v>
      </c>
      <c r="E3844" s="10" t="s">
        <v>20</v>
      </c>
      <c r="F3844" s="11">
        <v>45793.0</v>
      </c>
      <c r="G3844" s="12">
        <f t="shared" si="1"/>
        <v>5</v>
      </c>
      <c r="H3844" s="10"/>
      <c r="I3844" s="10" t="str">
        <f>IFNA(VLOOKUP($H3844,'Промокоды'!$A$2:$B$115,2,0),"")</f>
        <v/>
      </c>
      <c r="J3844" s="10" t="str">
        <f>IFNA(VLOOKUP($I3844,'Промокоды'!$E$2:$F$8,2,0),"")</f>
        <v/>
      </c>
      <c r="K3844" s="10" t="str">
        <f>IFNA(VLOOKUP($H3844,'Промокоды'!$A$2:$C$115,3,0),"")</f>
        <v/>
      </c>
      <c r="L3844" s="13">
        <f t="shared" si="2"/>
        <v>0</v>
      </c>
      <c r="M3844" s="14">
        <v>500.0</v>
      </c>
      <c r="N3844" s="14">
        <f t="shared" si="3"/>
        <v>500</v>
      </c>
      <c r="O3844" s="9"/>
      <c r="P3844" s="9"/>
      <c r="Q3844" s="9"/>
      <c r="R3844" s="9"/>
      <c r="S3844" s="9"/>
      <c r="T3844" s="9"/>
      <c r="U3844" s="9"/>
      <c r="V3844" s="9"/>
      <c r="W3844" s="9"/>
      <c r="X3844" s="9"/>
      <c r="Y3844" s="9"/>
      <c r="Z3844" s="9"/>
      <c r="AA3844" s="9"/>
      <c r="AB3844" s="9"/>
      <c r="AC3844" s="9"/>
    </row>
    <row r="3845" ht="15.75" customHeight="1">
      <c r="A3845" s="10">
        <v>3844.0</v>
      </c>
      <c r="B3845" s="10" t="s">
        <v>15</v>
      </c>
      <c r="C3845" s="10" t="str">
        <f>VLOOKUP($E3845,'Определяем вид'!$A$2:$B$16,2,0)</f>
        <v>Услуга</v>
      </c>
      <c r="D3845" s="10" t="s">
        <v>16</v>
      </c>
      <c r="E3845" s="10" t="s">
        <v>17</v>
      </c>
      <c r="F3845" s="11">
        <v>45793.0</v>
      </c>
      <c r="G3845" s="12">
        <f t="shared" si="1"/>
        <v>5</v>
      </c>
      <c r="H3845" s="10"/>
      <c r="I3845" s="10" t="str">
        <f>IFNA(VLOOKUP($H3845,'Промокоды'!$A$2:$B$115,2,0),"")</f>
        <v/>
      </c>
      <c r="J3845" s="10" t="str">
        <f>IFNA(VLOOKUP($I3845,'Промокоды'!$E$2:$F$8,2,0),"")</f>
        <v/>
      </c>
      <c r="K3845" s="10" t="str">
        <f>IFNA(VLOOKUP($H3845,'Промокоды'!$A$2:$C$115,3,0),"")</f>
        <v/>
      </c>
      <c r="L3845" s="13">
        <f t="shared" si="2"/>
        <v>0</v>
      </c>
      <c r="M3845" s="14">
        <v>4500.0</v>
      </c>
      <c r="N3845" s="14">
        <f t="shared" si="3"/>
        <v>4500</v>
      </c>
      <c r="O3845" s="9"/>
      <c r="P3845" s="9"/>
      <c r="Q3845" s="9"/>
      <c r="R3845" s="9"/>
      <c r="S3845" s="9"/>
      <c r="T3845" s="9"/>
      <c r="U3845" s="9"/>
      <c r="V3845" s="9"/>
      <c r="W3845" s="9"/>
      <c r="X3845" s="9"/>
      <c r="Y3845" s="9"/>
      <c r="Z3845" s="9"/>
      <c r="AA3845" s="9"/>
      <c r="AB3845" s="9"/>
      <c r="AC3845" s="9"/>
    </row>
    <row r="3846" ht="15.75" customHeight="1">
      <c r="A3846" s="10">
        <v>3845.0</v>
      </c>
      <c r="B3846" s="10" t="s">
        <v>25</v>
      </c>
      <c r="C3846" s="10" t="str">
        <f>VLOOKUP($E3846,'Определяем вид'!$A$2:$B$16,2,0)</f>
        <v>Товар</v>
      </c>
      <c r="D3846" s="10" t="s">
        <v>19</v>
      </c>
      <c r="E3846" s="10" t="s">
        <v>35</v>
      </c>
      <c r="F3846" s="11">
        <v>45793.0</v>
      </c>
      <c r="G3846" s="12">
        <f t="shared" si="1"/>
        <v>5</v>
      </c>
      <c r="H3846" s="10"/>
      <c r="I3846" s="10" t="str">
        <f>IFNA(VLOOKUP($H3846,'Промокоды'!$A$2:$B$115,2,0),"")</f>
        <v/>
      </c>
      <c r="J3846" s="10" t="str">
        <f>IFNA(VLOOKUP($I3846,'Промокоды'!$E$2:$F$8,2,0),"")</f>
        <v/>
      </c>
      <c r="K3846" s="10" t="str">
        <f>IFNA(VLOOKUP($H3846,'Промокоды'!$A$2:$C$115,3,0),"")</f>
        <v/>
      </c>
      <c r="L3846" s="13">
        <f t="shared" si="2"/>
        <v>0</v>
      </c>
      <c r="M3846" s="14">
        <v>500.0</v>
      </c>
      <c r="N3846" s="14">
        <f t="shared" si="3"/>
        <v>500</v>
      </c>
      <c r="O3846" s="9"/>
      <c r="P3846" s="9"/>
      <c r="Q3846" s="9"/>
      <c r="R3846" s="9"/>
      <c r="S3846" s="9"/>
      <c r="T3846" s="9"/>
      <c r="U3846" s="9"/>
      <c r="V3846" s="9"/>
      <c r="W3846" s="9"/>
      <c r="X3846" s="9"/>
      <c r="Y3846" s="9"/>
      <c r="Z3846" s="9"/>
      <c r="AA3846" s="9"/>
      <c r="AB3846" s="9"/>
      <c r="AC3846" s="9"/>
    </row>
    <row r="3847" ht="15.75" customHeight="1">
      <c r="A3847" s="10">
        <v>3846.0</v>
      </c>
      <c r="B3847" s="10" t="s">
        <v>15</v>
      </c>
      <c r="C3847" s="10" t="str">
        <f>VLOOKUP($E3847,'Определяем вид'!$A$2:$B$16,2,0)</f>
        <v>Товар</v>
      </c>
      <c r="D3847" s="10" t="s">
        <v>16</v>
      </c>
      <c r="E3847" s="10" t="s">
        <v>28</v>
      </c>
      <c r="F3847" s="11">
        <v>45793.0</v>
      </c>
      <c r="G3847" s="12">
        <f t="shared" si="1"/>
        <v>5</v>
      </c>
      <c r="H3847" s="10"/>
      <c r="I3847" s="10" t="str">
        <f>IFNA(VLOOKUP($H3847,'Промокоды'!$A$2:$B$115,2,0),"")</f>
        <v/>
      </c>
      <c r="J3847" s="10" t="str">
        <f>IFNA(VLOOKUP($I3847,'Промокоды'!$E$2:$F$8,2,0),"")</f>
        <v/>
      </c>
      <c r="K3847" s="10" t="str">
        <f>IFNA(VLOOKUP($H3847,'Промокоды'!$A$2:$C$115,3,0),"")</f>
        <v/>
      </c>
      <c r="L3847" s="13">
        <f t="shared" si="2"/>
        <v>0</v>
      </c>
      <c r="M3847" s="14">
        <v>300.0</v>
      </c>
      <c r="N3847" s="14">
        <f t="shared" si="3"/>
        <v>300</v>
      </c>
      <c r="O3847" s="9"/>
      <c r="P3847" s="9"/>
      <c r="Q3847" s="9"/>
      <c r="R3847" s="9"/>
      <c r="S3847" s="9"/>
      <c r="T3847" s="9"/>
      <c r="U3847" s="9"/>
      <c r="V3847" s="9"/>
      <c r="W3847" s="9"/>
      <c r="X3847" s="9"/>
      <c r="Y3847" s="9"/>
      <c r="Z3847" s="9"/>
      <c r="AA3847" s="9"/>
      <c r="AB3847" s="9"/>
      <c r="AC3847" s="9"/>
    </row>
    <row r="3848" ht="15.75" customHeight="1">
      <c r="A3848" s="10">
        <v>3847.0</v>
      </c>
      <c r="B3848" s="10" t="s">
        <v>25</v>
      </c>
      <c r="C3848" s="10" t="str">
        <f>VLOOKUP($E3848,'Определяем вид'!$A$2:$B$16,2,0)</f>
        <v>Товар</v>
      </c>
      <c r="D3848" s="10" t="s">
        <v>19</v>
      </c>
      <c r="E3848" s="10" t="s">
        <v>33</v>
      </c>
      <c r="F3848" s="11">
        <v>45793.0</v>
      </c>
      <c r="G3848" s="12">
        <f t="shared" si="1"/>
        <v>5</v>
      </c>
      <c r="H3848" s="10"/>
      <c r="I3848" s="10" t="str">
        <f>IFNA(VLOOKUP($H3848,'Промокоды'!$A$2:$B$115,2,0),"")</f>
        <v/>
      </c>
      <c r="J3848" s="10" t="str">
        <f>IFNA(VLOOKUP($I3848,'Промокоды'!$E$2:$F$8,2,0),"")</f>
        <v/>
      </c>
      <c r="K3848" s="10" t="str">
        <f>IFNA(VLOOKUP($H3848,'Промокоды'!$A$2:$C$115,3,0),"")</f>
        <v/>
      </c>
      <c r="L3848" s="13">
        <f t="shared" si="2"/>
        <v>0</v>
      </c>
      <c r="M3848" s="14">
        <v>1000.0</v>
      </c>
      <c r="N3848" s="14">
        <f t="shared" si="3"/>
        <v>1000</v>
      </c>
      <c r="O3848" s="9"/>
      <c r="P3848" s="9"/>
      <c r="Q3848" s="9"/>
      <c r="R3848" s="9"/>
      <c r="S3848" s="9"/>
      <c r="T3848" s="9"/>
      <c r="U3848" s="9"/>
      <c r="V3848" s="9"/>
      <c r="W3848" s="9"/>
      <c r="X3848" s="9"/>
      <c r="Y3848" s="9"/>
      <c r="Z3848" s="9"/>
      <c r="AA3848" s="9"/>
      <c r="AB3848" s="9"/>
      <c r="AC3848" s="9"/>
    </row>
    <row r="3849" ht="15.75" customHeight="1">
      <c r="A3849" s="10">
        <v>3848.0</v>
      </c>
      <c r="B3849" s="10" t="s">
        <v>15</v>
      </c>
      <c r="C3849" s="10" t="str">
        <f>VLOOKUP($E3849,'Определяем вид'!$A$2:$B$16,2,0)</f>
        <v>Товар</v>
      </c>
      <c r="D3849" s="10" t="s">
        <v>16</v>
      </c>
      <c r="E3849" s="10" t="s">
        <v>20</v>
      </c>
      <c r="F3849" s="11">
        <v>45793.0</v>
      </c>
      <c r="G3849" s="12">
        <f t="shared" si="1"/>
        <v>5</v>
      </c>
      <c r="H3849" s="10"/>
      <c r="I3849" s="10" t="str">
        <f>IFNA(VLOOKUP($H3849,'Промокоды'!$A$2:$B$115,2,0),"")</f>
        <v/>
      </c>
      <c r="J3849" s="10" t="str">
        <f>IFNA(VLOOKUP($I3849,'Промокоды'!$E$2:$F$8,2,0),"")</f>
        <v/>
      </c>
      <c r="K3849" s="10" t="str">
        <f>IFNA(VLOOKUP($H3849,'Промокоды'!$A$2:$C$115,3,0),"")</f>
        <v/>
      </c>
      <c r="L3849" s="13">
        <f t="shared" si="2"/>
        <v>0</v>
      </c>
      <c r="M3849" s="14">
        <v>500.0</v>
      </c>
      <c r="N3849" s="14">
        <f t="shared" si="3"/>
        <v>500</v>
      </c>
      <c r="O3849" s="9"/>
      <c r="P3849" s="9"/>
      <c r="Q3849" s="9"/>
      <c r="R3849" s="9"/>
      <c r="S3849" s="9"/>
      <c r="T3849" s="9"/>
      <c r="U3849" s="9"/>
      <c r="V3849" s="9"/>
      <c r="W3849" s="9"/>
      <c r="X3849" s="9"/>
      <c r="Y3849" s="9"/>
      <c r="Z3849" s="9"/>
      <c r="AA3849" s="9"/>
      <c r="AB3849" s="9"/>
      <c r="AC3849" s="9"/>
    </row>
    <row r="3850" ht="15.75" customHeight="1">
      <c r="A3850" s="10">
        <v>3849.0</v>
      </c>
      <c r="B3850" s="10" t="s">
        <v>15</v>
      </c>
      <c r="C3850" s="10" t="str">
        <f>VLOOKUP($E3850,'Определяем вид'!$A$2:$B$16,2,0)</f>
        <v>Услуга</v>
      </c>
      <c r="D3850" s="10" t="s">
        <v>16</v>
      </c>
      <c r="E3850" s="10" t="s">
        <v>18</v>
      </c>
      <c r="F3850" s="11">
        <v>45793.0</v>
      </c>
      <c r="G3850" s="12">
        <f t="shared" si="1"/>
        <v>5</v>
      </c>
      <c r="H3850" s="10"/>
      <c r="I3850" s="10" t="str">
        <f>IFNA(VLOOKUP($H3850,'Промокоды'!$A$2:$B$115,2,0),"")</f>
        <v/>
      </c>
      <c r="J3850" s="10" t="str">
        <f>IFNA(VLOOKUP($I3850,'Промокоды'!$E$2:$F$8,2,0),"")</f>
        <v/>
      </c>
      <c r="K3850" s="10" t="str">
        <f>IFNA(VLOOKUP($H3850,'Промокоды'!$A$2:$C$115,3,0),"")</f>
        <v/>
      </c>
      <c r="L3850" s="13">
        <f t="shared" si="2"/>
        <v>0</v>
      </c>
      <c r="M3850" s="14">
        <v>3500.0</v>
      </c>
      <c r="N3850" s="14">
        <f t="shared" si="3"/>
        <v>3500</v>
      </c>
      <c r="O3850" s="9"/>
      <c r="P3850" s="9"/>
      <c r="Q3850" s="9"/>
      <c r="R3850" s="9"/>
      <c r="S3850" s="9"/>
      <c r="T3850" s="9"/>
      <c r="U3850" s="9"/>
      <c r="V3850" s="9"/>
      <c r="W3850" s="9"/>
      <c r="X3850" s="9"/>
      <c r="Y3850" s="9"/>
      <c r="Z3850" s="9"/>
      <c r="AA3850" s="9"/>
      <c r="AB3850" s="9"/>
      <c r="AC3850" s="9"/>
    </row>
    <row r="3851" ht="15.75" customHeight="1">
      <c r="A3851" s="10">
        <v>3850.0</v>
      </c>
      <c r="B3851" s="10" t="s">
        <v>15</v>
      </c>
      <c r="C3851" s="10" t="str">
        <f>VLOOKUP($E3851,'Определяем вид'!$A$2:$B$16,2,0)</f>
        <v>Услуга</v>
      </c>
      <c r="D3851" s="10" t="s">
        <v>16</v>
      </c>
      <c r="E3851" s="10" t="s">
        <v>18</v>
      </c>
      <c r="F3851" s="11">
        <v>45793.0</v>
      </c>
      <c r="G3851" s="12">
        <f t="shared" si="1"/>
        <v>5</v>
      </c>
      <c r="H3851" s="10"/>
      <c r="I3851" s="10" t="str">
        <f>IFNA(VLOOKUP($H3851,'Промокоды'!$A$2:$B$115,2,0),"")</f>
        <v/>
      </c>
      <c r="J3851" s="10" t="str">
        <f>IFNA(VLOOKUP($I3851,'Промокоды'!$E$2:$F$8,2,0),"")</f>
        <v/>
      </c>
      <c r="K3851" s="10" t="str">
        <f>IFNA(VLOOKUP($H3851,'Промокоды'!$A$2:$C$115,3,0),"")</f>
        <v/>
      </c>
      <c r="L3851" s="13">
        <f t="shared" si="2"/>
        <v>0</v>
      </c>
      <c r="M3851" s="14">
        <v>3500.0</v>
      </c>
      <c r="N3851" s="14">
        <f t="shared" si="3"/>
        <v>3500</v>
      </c>
      <c r="O3851" s="9"/>
      <c r="P3851" s="9"/>
      <c r="Q3851" s="9"/>
      <c r="R3851" s="9"/>
      <c r="S3851" s="9"/>
      <c r="T3851" s="9"/>
      <c r="U3851" s="9"/>
      <c r="V3851" s="9"/>
      <c r="W3851" s="9"/>
      <c r="X3851" s="9"/>
      <c r="Y3851" s="9"/>
      <c r="Z3851" s="9"/>
      <c r="AA3851" s="9"/>
      <c r="AB3851" s="9"/>
      <c r="AC3851" s="9"/>
    </row>
    <row r="3852" ht="15.75" customHeight="1">
      <c r="A3852" s="10">
        <v>3851.0</v>
      </c>
      <c r="B3852" s="10" t="s">
        <v>25</v>
      </c>
      <c r="C3852" s="10" t="str">
        <f>VLOOKUP($E3852,'Определяем вид'!$A$2:$B$16,2,0)</f>
        <v>Товар</v>
      </c>
      <c r="D3852" s="10" t="s">
        <v>16</v>
      </c>
      <c r="E3852" s="10" t="s">
        <v>33</v>
      </c>
      <c r="F3852" s="11">
        <v>45793.0</v>
      </c>
      <c r="G3852" s="12">
        <f t="shared" si="1"/>
        <v>5</v>
      </c>
      <c r="H3852" s="10"/>
      <c r="I3852" s="10" t="str">
        <f>IFNA(VLOOKUP($H3852,'Промокоды'!$A$2:$B$115,2,0),"")</f>
        <v/>
      </c>
      <c r="J3852" s="10" t="str">
        <f>IFNA(VLOOKUP($I3852,'Промокоды'!$E$2:$F$8,2,0),"")</f>
        <v/>
      </c>
      <c r="K3852" s="10" t="str">
        <f>IFNA(VLOOKUP($H3852,'Промокоды'!$A$2:$C$115,3,0),"")</f>
        <v/>
      </c>
      <c r="L3852" s="13">
        <f t="shared" si="2"/>
        <v>0</v>
      </c>
      <c r="M3852" s="14">
        <v>1000.0</v>
      </c>
      <c r="N3852" s="14">
        <f t="shared" si="3"/>
        <v>1000</v>
      </c>
      <c r="O3852" s="9"/>
      <c r="P3852" s="9"/>
      <c r="Q3852" s="9"/>
      <c r="R3852" s="9"/>
      <c r="S3852" s="9"/>
      <c r="T3852" s="9"/>
      <c r="U3852" s="9"/>
      <c r="V3852" s="9"/>
      <c r="W3852" s="9"/>
      <c r="X3852" s="9"/>
      <c r="Y3852" s="9"/>
      <c r="Z3852" s="9"/>
      <c r="AA3852" s="9"/>
      <c r="AB3852" s="9"/>
      <c r="AC3852" s="9"/>
    </row>
    <row r="3853" ht="15.75" customHeight="1">
      <c r="A3853" s="10">
        <v>3852.0</v>
      </c>
      <c r="B3853" s="10" t="s">
        <v>25</v>
      </c>
      <c r="C3853" s="10" t="str">
        <f>VLOOKUP($E3853,'Определяем вид'!$A$2:$B$16,2,0)</f>
        <v>Товар</v>
      </c>
      <c r="D3853" s="10" t="s">
        <v>16</v>
      </c>
      <c r="E3853" s="10" t="s">
        <v>30</v>
      </c>
      <c r="F3853" s="11">
        <v>45793.0</v>
      </c>
      <c r="G3853" s="12">
        <f t="shared" si="1"/>
        <v>5</v>
      </c>
      <c r="H3853" s="10"/>
      <c r="I3853" s="10" t="str">
        <f>IFNA(VLOOKUP($H3853,'Промокоды'!$A$2:$B$115,2,0),"")</f>
        <v/>
      </c>
      <c r="J3853" s="10" t="str">
        <f>IFNA(VLOOKUP($I3853,'Промокоды'!$E$2:$F$8,2,0),"")</f>
        <v/>
      </c>
      <c r="K3853" s="10" t="str">
        <f>IFNA(VLOOKUP($H3853,'Промокоды'!$A$2:$C$115,3,0),"")</f>
        <v/>
      </c>
      <c r="L3853" s="13">
        <f t="shared" si="2"/>
        <v>0</v>
      </c>
      <c r="M3853" s="14">
        <v>300.0</v>
      </c>
      <c r="N3853" s="14">
        <f t="shared" si="3"/>
        <v>300</v>
      </c>
      <c r="O3853" s="9"/>
      <c r="P3853" s="9"/>
      <c r="Q3853" s="9"/>
      <c r="R3853" s="9"/>
      <c r="S3853" s="9"/>
      <c r="T3853" s="9"/>
      <c r="U3853" s="9"/>
      <c r="V3853" s="9"/>
      <c r="W3853" s="9"/>
      <c r="X3853" s="9"/>
      <c r="Y3853" s="9"/>
      <c r="Z3853" s="9"/>
      <c r="AA3853" s="9"/>
      <c r="AB3853" s="9"/>
      <c r="AC3853" s="9"/>
    </row>
    <row r="3854" ht="15.75" customHeight="1">
      <c r="A3854" s="10">
        <v>3853.0</v>
      </c>
      <c r="B3854" s="10" t="s">
        <v>25</v>
      </c>
      <c r="C3854" s="10" t="str">
        <f>VLOOKUP($E3854,'Определяем вид'!$A$2:$B$16,2,0)</f>
        <v>Товар</v>
      </c>
      <c r="D3854" s="10" t="s">
        <v>16</v>
      </c>
      <c r="E3854" s="10" t="s">
        <v>35</v>
      </c>
      <c r="F3854" s="11">
        <v>45793.0</v>
      </c>
      <c r="G3854" s="12">
        <f t="shared" si="1"/>
        <v>5</v>
      </c>
      <c r="H3854" s="10"/>
      <c r="I3854" s="10" t="str">
        <f>IFNA(VLOOKUP($H3854,'Промокоды'!$A$2:$B$115,2,0),"")</f>
        <v/>
      </c>
      <c r="J3854" s="10" t="str">
        <f>IFNA(VLOOKUP($I3854,'Промокоды'!$E$2:$F$8,2,0),"")</f>
        <v/>
      </c>
      <c r="K3854" s="10" t="str">
        <f>IFNA(VLOOKUP($H3854,'Промокоды'!$A$2:$C$115,3,0),"")</f>
        <v/>
      </c>
      <c r="L3854" s="13">
        <f t="shared" si="2"/>
        <v>0</v>
      </c>
      <c r="M3854" s="14">
        <v>500.0</v>
      </c>
      <c r="N3854" s="14">
        <f t="shared" si="3"/>
        <v>500</v>
      </c>
      <c r="O3854" s="9"/>
      <c r="P3854" s="9"/>
      <c r="Q3854" s="9"/>
      <c r="R3854" s="9"/>
      <c r="S3854" s="9"/>
      <c r="T3854" s="9"/>
      <c r="U3854" s="9"/>
      <c r="V3854" s="9"/>
      <c r="W3854" s="9"/>
      <c r="X3854" s="9"/>
      <c r="Y3854" s="9"/>
      <c r="Z3854" s="9"/>
      <c r="AA3854" s="9"/>
      <c r="AB3854" s="9"/>
      <c r="AC3854" s="9"/>
    </row>
    <row r="3855" ht="15.75" customHeight="1">
      <c r="A3855" s="10">
        <v>3854.0</v>
      </c>
      <c r="B3855" s="10" t="s">
        <v>15</v>
      </c>
      <c r="C3855" s="10" t="str">
        <f>VLOOKUP($E3855,'Определяем вид'!$A$2:$B$16,2,0)</f>
        <v>Услуга</v>
      </c>
      <c r="D3855" s="10" t="s">
        <v>16</v>
      </c>
      <c r="E3855" s="10" t="s">
        <v>18</v>
      </c>
      <c r="F3855" s="11">
        <v>45793.0</v>
      </c>
      <c r="G3855" s="12">
        <f t="shared" si="1"/>
        <v>5</v>
      </c>
      <c r="H3855" s="10"/>
      <c r="I3855" s="10" t="str">
        <f>IFNA(VLOOKUP($H3855,'Промокоды'!$A$2:$B$115,2,0),"")</f>
        <v/>
      </c>
      <c r="J3855" s="10" t="str">
        <f>IFNA(VLOOKUP($I3855,'Промокоды'!$E$2:$F$8,2,0),"")</f>
        <v/>
      </c>
      <c r="K3855" s="10" t="str">
        <f>IFNA(VLOOKUP($H3855,'Промокоды'!$A$2:$C$115,3,0),"")</f>
        <v/>
      </c>
      <c r="L3855" s="13">
        <f t="shared" si="2"/>
        <v>0</v>
      </c>
      <c r="M3855" s="14">
        <v>3500.0</v>
      </c>
      <c r="N3855" s="14">
        <f t="shared" si="3"/>
        <v>3500</v>
      </c>
      <c r="O3855" s="9"/>
      <c r="P3855" s="9"/>
      <c r="Q3855" s="9"/>
      <c r="R3855" s="9"/>
      <c r="S3855" s="9"/>
      <c r="T3855" s="9"/>
      <c r="U3855" s="9"/>
      <c r="V3855" s="9"/>
      <c r="W3855" s="9"/>
      <c r="X3855" s="9"/>
      <c r="Y3855" s="9"/>
      <c r="Z3855" s="9"/>
      <c r="AA3855" s="9"/>
      <c r="AB3855" s="9"/>
      <c r="AC3855" s="9"/>
    </row>
    <row r="3856" ht="15.75" customHeight="1">
      <c r="A3856" s="10">
        <v>3855.0</v>
      </c>
      <c r="B3856" s="10" t="s">
        <v>15</v>
      </c>
      <c r="C3856" s="10" t="str">
        <f>VLOOKUP($E3856,'Определяем вид'!$A$2:$B$16,2,0)</f>
        <v>Услуга</v>
      </c>
      <c r="D3856" s="10" t="s">
        <v>16</v>
      </c>
      <c r="E3856" s="10" t="s">
        <v>17</v>
      </c>
      <c r="F3856" s="11">
        <v>45793.0</v>
      </c>
      <c r="G3856" s="12">
        <f t="shared" si="1"/>
        <v>5</v>
      </c>
      <c r="H3856" s="10"/>
      <c r="I3856" s="10" t="str">
        <f>IFNA(VLOOKUP($H3856,'Промокоды'!$A$2:$B$115,2,0),"")</f>
        <v/>
      </c>
      <c r="J3856" s="10" t="str">
        <f>IFNA(VLOOKUP($I3856,'Промокоды'!$E$2:$F$8,2,0),"")</f>
        <v/>
      </c>
      <c r="K3856" s="10" t="str">
        <f>IFNA(VLOOKUP($H3856,'Промокоды'!$A$2:$C$115,3,0),"")</f>
        <v/>
      </c>
      <c r="L3856" s="13">
        <f t="shared" si="2"/>
        <v>0</v>
      </c>
      <c r="M3856" s="14">
        <v>4500.0</v>
      </c>
      <c r="N3856" s="14">
        <f t="shared" si="3"/>
        <v>4500</v>
      </c>
      <c r="O3856" s="9"/>
      <c r="P3856" s="9"/>
      <c r="Q3856" s="9"/>
      <c r="R3856" s="9"/>
      <c r="S3856" s="9"/>
      <c r="T3856" s="9"/>
      <c r="U3856" s="9"/>
      <c r="V3856" s="9"/>
      <c r="W3856" s="9"/>
      <c r="X3856" s="9"/>
      <c r="Y3856" s="9"/>
      <c r="Z3856" s="9"/>
      <c r="AA3856" s="9"/>
      <c r="AB3856" s="9"/>
      <c r="AC3856" s="9"/>
    </row>
    <row r="3857" ht="15.75" customHeight="1">
      <c r="A3857" s="10">
        <v>3856.0</v>
      </c>
      <c r="B3857" s="10" t="s">
        <v>15</v>
      </c>
      <c r="C3857" s="10" t="str">
        <f>VLOOKUP($E3857,'Определяем вид'!$A$2:$B$16,2,0)</f>
        <v>Товар</v>
      </c>
      <c r="D3857" s="10" t="s">
        <v>19</v>
      </c>
      <c r="E3857" s="10" t="s">
        <v>20</v>
      </c>
      <c r="F3857" s="11">
        <v>45793.0</v>
      </c>
      <c r="G3857" s="12">
        <f t="shared" si="1"/>
        <v>5</v>
      </c>
      <c r="H3857" s="10"/>
      <c r="I3857" s="10" t="str">
        <f>IFNA(VLOOKUP($H3857,'Промокоды'!$A$2:$B$115,2,0),"")</f>
        <v/>
      </c>
      <c r="J3857" s="10" t="str">
        <f>IFNA(VLOOKUP($I3857,'Промокоды'!$E$2:$F$8,2,0),"")</f>
        <v/>
      </c>
      <c r="K3857" s="10" t="str">
        <f>IFNA(VLOOKUP($H3857,'Промокоды'!$A$2:$C$115,3,0),"")</f>
        <v/>
      </c>
      <c r="L3857" s="13">
        <f t="shared" si="2"/>
        <v>0</v>
      </c>
      <c r="M3857" s="14">
        <v>500.0</v>
      </c>
      <c r="N3857" s="14">
        <f t="shared" si="3"/>
        <v>500</v>
      </c>
      <c r="O3857" s="9"/>
      <c r="P3857" s="9"/>
      <c r="Q3857" s="9"/>
      <c r="R3857" s="9"/>
      <c r="S3857" s="9"/>
      <c r="T3857" s="9"/>
      <c r="U3857" s="9"/>
      <c r="V3857" s="9"/>
      <c r="W3857" s="9"/>
      <c r="X3857" s="9"/>
      <c r="Y3857" s="9"/>
      <c r="Z3857" s="9"/>
      <c r="AA3857" s="9"/>
      <c r="AB3857" s="9"/>
      <c r="AC3857" s="9"/>
    </row>
    <row r="3858" ht="15.75" customHeight="1">
      <c r="A3858" s="10">
        <v>3857.0</v>
      </c>
      <c r="B3858" s="10" t="s">
        <v>15</v>
      </c>
      <c r="C3858" s="10" t="str">
        <f>VLOOKUP($E3858,'Определяем вид'!$A$2:$B$16,2,0)</f>
        <v>Услуга</v>
      </c>
      <c r="D3858" s="10" t="s">
        <v>16</v>
      </c>
      <c r="E3858" s="10" t="s">
        <v>17</v>
      </c>
      <c r="F3858" s="11">
        <v>45793.0</v>
      </c>
      <c r="G3858" s="12">
        <f t="shared" si="1"/>
        <v>5</v>
      </c>
      <c r="H3858" s="10"/>
      <c r="I3858" s="10" t="str">
        <f>IFNA(VLOOKUP($H3858,'Промокоды'!$A$2:$B$115,2,0),"")</f>
        <v/>
      </c>
      <c r="J3858" s="10" t="str">
        <f>IFNA(VLOOKUP($I3858,'Промокоды'!$E$2:$F$8,2,0),"")</f>
        <v/>
      </c>
      <c r="K3858" s="10" t="str">
        <f>IFNA(VLOOKUP($H3858,'Промокоды'!$A$2:$C$115,3,0),"")</f>
        <v/>
      </c>
      <c r="L3858" s="13">
        <f t="shared" si="2"/>
        <v>0</v>
      </c>
      <c r="M3858" s="14">
        <v>4500.0</v>
      </c>
      <c r="N3858" s="14">
        <f t="shared" si="3"/>
        <v>4500</v>
      </c>
      <c r="O3858" s="9"/>
      <c r="P3858" s="9"/>
      <c r="Q3858" s="9"/>
      <c r="R3858" s="9"/>
      <c r="S3858" s="9"/>
      <c r="T3858" s="9"/>
      <c r="U3858" s="9"/>
      <c r="V3858" s="9"/>
      <c r="W3858" s="9"/>
      <c r="X3858" s="9"/>
      <c r="Y3858" s="9"/>
      <c r="Z3858" s="9"/>
      <c r="AA3858" s="9"/>
      <c r="AB3858" s="9"/>
      <c r="AC3858" s="9"/>
    </row>
    <row r="3859" ht="15.75" customHeight="1">
      <c r="A3859" s="10">
        <v>3858.0</v>
      </c>
      <c r="B3859" s="10" t="s">
        <v>15</v>
      </c>
      <c r="C3859" s="10" t="str">
        <f>VLOOKUP($E3859,'Определяем вид'!$A$2:$B$16,2,0)</f>
        <v>Услуга</v>
      </c>
      <c r="D3859" s="10" t="s">
        <v>16</v>
      </c>
      <c r="E3859" s="10" t="s">
        <v>17</v>
      </c>
      <c r="F3859" s="11">
        <v>45793.0</v>
      </c>
      <c r="G3859" s="12">
        <f t="shared" si="1"/>
        <v>5</v>
      </c>
      <c r="H3859" s="10"/>
      <c r="I3859" s="10" t="str">
        <f>IFNA(VLOOKUP($H3859,'Промокоды'!$A$2:$B$115,2,0),"")</f>
        <v/>
      </c>
      <c r="J3859" s="10" t="str">
        <f>IFNA(VLOOKUP($I3859,'Промокоды'!$E$2:$F$8,2,0),"")</f>
        <v/>
      </c>
      <c r="K3859" s="10" t="str">
        <f>IFNA(VLOOKUP($H3859,'Промокоды'!$A$2:$C$115,3,0),"")</f>
        <v/>
      </c>
      <c r="L3859" s="13">
        <f t="shared" si="2"/>
        <v>0</v>
      </c>
      <c r="M3859" s="14">
        <v>4500.0</v>
      </c>
      <c r="N3859" s="14">
        <f t="shared" si="3"/>
        <v>4500</v>
      </c>
      <c r="O3859" s="9"/>
      <c r="P3859" s="9"/>
      <c r="Q3859" s="9"/>
      <c r="R3859" s="9"/>
      <c r="S3859" s="9"/>
      <c r="T3859" s="9"/>
      <c r="U3859" s="9"/>
      <c r="V3859" s="9"/>
      <c r="W3859" s="9"/>
      <c r="X3859" s="9"/>
      <c r="Y3859" s="9"/>
      <c r="Z3859" s="9"/>
      <c r="AA3859" s="9"/>
      <c r="AB3859" s="9"/>
      <c r="AC3859" s="9"/>
    </row>
    <row r="3860" ht="15.75" customHeight="1">
      <c r="A3860" s="10">
        <v>3859.0</v>
      </c>
      <c r="B3860" s="10" t="s">
        <v>15</v>
      </c>
      <c r="C3860" s="10" t="str">
        <f>VLOOKUP($E3860,'Определяем вид'!$A$2:$B$16,2,0)</f>
        <v>Услуга</v>
      </c>
      <c r="D3860" s="10" t="s">
        <v>19</v>
      </c>
      <c r="E3860" s="10" t="s">
        <v>21</v>
      </c>
      <c r="F3860" s="11">
        <v>45793.0</v>
      </c>
      <c r="G3860" s="12">
        <f t="shared" si="1"/>
        <v>5</v>
      </c>
      <c r="H3860" s="10"/>
      <c r="I3860" s="10" t="str">
        <f>IFNA(VLOOKUP($H3860,'Промокоды'!$A$2:$B$115,2,0),"")</f>
        <v/>
      </c>
      <c r="J3860" s="10" t="str">
        <f>IFNA(VLOOKUP($I3860,'Промокоды'!$E$2:$F$8,2,0),"")</f>
        <v/>
      </c>
      <c r="K3860" s="10" t="str">
        <f>IFNA(VLOOKUP($H3860,'Промокоды'!$A$2:$C$115,3,0),"")</f>
        <v/>
      </c>
      <c r="L3860" s="13">
        <f t="shared" si="2"/>
        <v>0</v>
      </c>
      <c r="M3860" s="14">
        <v>5500.0</v>
      </c>
      <c r="N3860" s="14">
        <f t="shared" si="3"/>
        <v>5500</v>
      </c>
      <c r="O3860" s="9"/>
      <c r="P3860" s="9"/>
      <c r="Q3860" s="9"/>
      <c r="R3860" s="9"/>
      <c r="S3860" s="9"/>
      <c r="T3860" s="9"/>
      <c r="U3860" s="9"/>
      <c r="V3860" s="9"/>
      <c r="W3860" s="9"/>
      <c r="X3860" s="9"/>
      <c r="Y3860" s="9"/>
      <c r="Z3860" s="9"/>
      <c r="AA3860" s="9"/>
      <c r="AB3860" s="9"/>
      <c r="AC3860" s="9"/>
    </row>
    <row r="3861" ht="15.75" customHeight="1">
      <c r="A3861" s="10">
        <v>3860.0</v>
      </c>
      <c r="B3861" s="10" t="s">
        <v>15</v>
      </c>
      <c r="C3861" s="10" t="str">
        <f>VLOOKUP($E3861,'Определяем вид'!$A$2:$B$16,2,0)</f>
        <v>Услуга</v>
      </c>
      <c r="D3861" s="10" t="s">
        <v>19</v>
      </c>
      <c r="E3861" s="10" t="s">
        <v>18</v>
      </c>
      <c r="F3861" s="11">
        <v>45793.0</v>
      </c>
      <c r="G3861" s="12">
        <f t="shared" si="1"/>
        <v>5</v>
      </c>
      <c r="H3861" s="10"/>
      <c r="I3861" s="10" t="str">
        <f>IFNA(VLOOKUP($H3861,'Промокоды'!$A$2:$B$115,2,0),"")</f>
        <v/>
      </c>
      <c r="J3861" s="10" t="str">
        <f>IFNA(VLOOKUP($I3861,'Промокоды'!$E$2:$F$8,2,0),"")</f>
        <v/>
      </c>
      <c r="K3861" s="10" t="str">
        <f>IFNA(VLOOKUP($H3861,'Промокоды'!$A$2:$C$115,3,0),"")</f>
        <v/>
      </c>
      <c r="L3861" s="13">
        <f t="shared" si="2"/>
        <v>0</v>
      </c>
      <c r="M3861" s="14">
        <v>3500.0</v>
      </c>
      <c r="N3861" s="14">
        <f t="shared" si="3"/>
        <v>3500</v>
      </c>
      <c r="O3861" s="9"/>
      <c r="P3861" s="9"/>
      <c r="Q3861" s="9"/>
      <c r="R3861" s="9"/>
      <c r="S3861" s="9"/>
      <c r="T3861" s="9"/>
      <c r="U3861" s="9"/>
      <c r="V3861" s="9"/>
      <c r="W3861" s="9"/>
      <c r="X3861" s="9"/>
      <c r="Y3861" s="9"/>
      <c r="Z3861" s="9"/>
      <c r="AA3861" s="9"/>
      <c r="AB3861" s="9"/>
      <c r="AC3861" s="9"/>
    </row>
    <row r="3862" ht="15.75" customHeight="1">
      <c r="A3862" s="10">
        <v>3861.0</v>
      </c>
      <c r="B3862" s="10" t="s">
        <v>15</v>
      </c>
      <c r="C3862" s="10" t="str">
        <f>VLOOKUP($E3862,'Определяем вид'!$A$2:$B$16,2,0)</f>
        <v>Товар</v>
      </c>
      <c r="D3862" s="10" t="s">
        <v>16</v>
      </c>
      <c r="E3862" s="10" t="s">
        <v>28</v>
      </c>
      <c r="F3862" s="11">
        <v>45793.0</v>
      </c>
      <c r="G3862" s="12">
        <f t="shared" si="1"/>
        <v>5</v>
      </c>
      <c r="H3862" s="10"/>
      <c r="I3862" s="10" t="str">
        <f>IFNA(VLOOKUP($H3862,'Промокоды'!$A$2:$B$115,2,0),"")</f>
        <v/>
      </c>
      <c r="J3862" s="10" t="str">
        <f>IFNA(VLOOKUP($I3862,'Промокоды'!$E$2:$F$8,2,0),"")</f>
        <v/>
      </c>
      <c r="K3862" s="10" t="str">
        <f>IFNA(VLOOKUP($H3862,'Промокоды'!$A$2:$C$115,3,0),"")</f>
        <v/>
      </c>
      <c r="L3862" s="13">
        <f t="shared" si="2"/>
        <v>0</v>
      </c>
      <c r="M3862" s="14">
        <v>300.0</v>
      </c>
      <c r="N3862" s="14">
        <f t="shared" si="3"/>
        <v>300</v>
      </c>
      <c r="O3862" s="9"/>
      <c r="P3862" s="9"/>
      <c r="Q3862" s="9"/>
      <c r="R3862" s="9"/>
      <c r="S3862" s="9"/>
      <c r="T3862" s="9"/>
      <c r="U3862" s="9"/>
      <c r="V3862" s="9"/>
      <c r="W3862" s="9"/>
      <c r="X3862" s="9"/>
      <c r="Y3862" s="9"/>
      <c r="Z3862" s="9"/>
      <c r="AA3862" s="9"/>
      <c r="AB3862" s="9"/>
      <c r="AC3862" s="9"/>
    </row>
    <row r="3863" ht="15.75" customHeight="1">
      <c r="A3863" s="10">
        <v>3862.0</v>
      </c>
      <c r="B3863" s="10" t="s">
        <v>15</v>
      </c>
      <c r="C3863" s="10" t="str">
        <f>VLOOKUP($E3863,'Определяем вид'!$A$2:$B$16,2,0)</f>
        <v>Товар</v>
      </c>
      <c r="D3863" s="10" t="s">
        <v>16</v>
      </c>
      <c r="E3863" s="10" t="s">
        <v>23</v>
      </c>
      <c r="F3863" s="11">
        <v>45793.0</v>
      </c>
      <c r="G3863" s="12">
        <f t="shared" si="1"/>
        <v>5</v>
      </c>
      <c r="H3863" s="10" t="s">
        <v>89</v>
      </c>
      <c r="I3863" s="10">
        <f>IFNA(VLOOKUP($H3863,'Промокоды'!$A$2:$B$115,2,0),"")</f>
        <v>6</v>
      </c>
      <c r="J3863" s="10" t="str">
        <f>IFNA(VLOOKUP($I3863,'Промокоды'!$E$2:$F$8,2,0),"")</f>
        <v>Реклама в VK</v>
      </c>
      <c r="K3863" s="10">
        <f>IFNA(VLOOKUP($H3863,'Промокоды'!$A$2:$C$115,3,0),"")</f>
        <v>0.2</v>
      </c>
      <c r="L3863" s="13">
        <f t="shared" si="2"/>
        <v>200</v>
      </c>
      <c r="M3863" s="14">
        <v>1000.0</v>
      </c>
      <c r="N3863" s="14">
        <f t="shared" si="3"/>
        <v>800</v>
      </c>
      <c r="O3863" s="9"/>
      <c r="P3863" s="9"/>
      <c r="Q3863" s="9"/>
      <c r="R3863" s="9"/>
      <c r="S3863" s="9"/>
      <c r="T3863" s="9"/>
      <c r="U3863" s="9"/>
      <c r="V3863" s="9"/>
      <c r="W3863" s="9"/>
      <c r="X3863" s="9"/>
      <c r="Y3863" s="9"/>
      <c r="Z3863" s="9"/>
      <c r="AA3863" s="9"/>
      <c r="AB3863" s="9"/>
      <c r="AC3863" s="9"/>
    </row>
    <row r="3864" ht="15.75" customHeight="1">
      <c r="A3864" s="10">
        <v>3863.0</v>
      </c>
      <c r="B3864" s="10" t="s">
        <v>15</v>
      </c>
      <c r="C3864" s="10" t="str">
        <f>VLOOKUP($E3864,'Определяем вид'!$A$2:$B$16,2,0)</f>
        <v>Товар</v>
      </c>
      <c r="D3864" s="10" t="s">
        <v>16</v>
      </c>
      <c r="E3864" s="10" t="s">
        <v>28</v>
      </c>
      <c r="F3864" s="11">
        <v>45793.0</v>
      </c>
      <c r="G3864" s="12">
        <f t="shared" si="1"/>
        <v>5</v>
      </c>
      <c r="H3864" s="10"/>
      <c r="I3864" s="10" t="str">
        <f>IFNA(VLOOKUP($H3864,'Промокоды'!$A$2:$B$115,2,0),"")</f>
        <v/>
      </c>
      <c r="J3864" s="10" t="str">
        <f>IFNA(VLOOKUP($I3864,'Промокоды'!$E$2:$F$8,2,0),"")</f>
        <v/>
      </c>
      <c r="K3864" s="10" t="str">
        <f>IFNA(VLOOKUP($H3864,'Промокоды'!$A$2:$C$115,3,0),"")</f>
        <v/>
      </c>
      <c r="L3864" s="13">
        <f t="shared" si="2"/>
        <v>0</v>
      </c>
      <c r="M3864" s="14">
        <v>300.0</v>
      </c>
      <c r="N3864" s="14">
        <f t="shared" si="3"/>
        <v>300</v>
      </c>
      <c r="O3864" s="9"/>
      <c r="P3864" s="9"/>
      <c r="Q3864" s="9"/>
      <c r="R3864" s="9"/>
      <c r="S3864" s="9"/>
      <c r="T3864" s="9"/>
      <c r="U3864" s="9"/>
      <c r="V3864" s="9"/>
      <c r="W3864" s="9"/>
      <c r="X3864" s="9"/>
      <c r="Y3864" s="9"/>
      <c r="Z3864" s="9"/>
      <c r="AA3864" s="9"/>
      <c r="AB3864" s="9"/>
      <c r="AC3864" s="9"/>
    </row>
    <row r="3865" ht="15.75" customHeight="1">
      <c r="A3865" s="10">
        <v>3864.0</v>
      </c>
      <c r="B3865" s="10" t="s">
        <v>15</v>
      </c>
      <c r="C3865" s="10" t="str">
        <f>VLOOKUP($E3865,'Определяем вид'!$A$2:$B$16,2,0)</f>
        <v>Услуга</v>
      </c>
      <c r="D3865" s="10" t="s">
        <v>16</v>
      </c>
      <c r="E3865" s="10" t="s">
        <v>21</v>
      </c>
      <c r="F3865" s="11">
        <v>45793.0</v>
      </c>
      <c r="G3865" s="12">
        <f t="shared" si="1"/>
        <v>5</v>
      </c>
      <c r="H3865" s="10"/>
      <c r="I3865" s="10" t="str">
        <f>IFNA(VLOOKUP($H3865,'Промокоды'!$A$2:$B$115,2,0),"")</f>
        <v/>
      </c>
      <c r="J3865" s="10" t="str">
        <f>IFNA(VLOOKUP($I3865,'Промокоды'!$E$2:$F$8,2,0),"")</f>
        <v/>
      </c>
      <c r="K3865" s="10" t="str">
        <f>IFNA(VLOOKUP($H3865,'Промокоды'!$A$2:$C$115,3,0),"")</f>
        <v/>
      </c>
      <c r="L3865" s="13">
        <f t="shared" si="2"/>
        <v>0</v>
      </c>
      <c r="M3865" s="14">
        <v>5500.0</v>
      </c>
      <c r="N3865" s="14">
        <f t="shared" si="3"/>
        <v>5500</v>
      </c>
      <c r="O3865" s="9"/>
      <c r="P3865" s="9"/>
      <c r="Q3865" s="9"/>
      <c r="R3865" s="9"/>
      <c r="S3865" s="9"/>
      <c r="T3865" s="9"/>
      <c r="U3865" s="9"/>
      <c r="V3865" s="9"/>
      <c r="W3865" s="9"/>
      <c r="X3865" s="9"/>
      <c r="Y3865" s="9"/>
      <c r="Z3865" s="9"/>
      <c r="AA3865" s="9"/>
      <c r="AB3865" s="9"/>
      <c r="AC3865" s="9"/>
    </row>
    <row r="3866" ht="15.75" customHeight="1">
      <c r="A3866" s="10">
        <v>3865.0</v>
      </c>
      <c r="B3866" s="10" t="s">
        <v>15</v>
      </c>
      <c r="C3866" s="10" t="str">
        <f>VLOOKUP($E3866,'Определяем вид'!$A$2:$B$16,2,0)</f>
        <v>Товар</v>
      </c>
      <c r="D3866" s="10" t="s">
        <v>16</v>
      </c>
      <c r="E3866" s="10" t="s">
        <v>20</v>
      </c>
      <c r="F3866" s="11">
        <v>45793.0</v>
      </c>
      <c r="G3866" s="12">
        <f t="shared" si="1"/>
        <v>5</v>
      </c>
      <c r="H3866" s="10"/>
      <c r="I3866" s="10" t="str">
        <f>IFNA(VLOOKUP($H3866,'Промокоды'!$A$2:$B$115,2,0),"")</f>
        <v/>
      </c>
      <c r="J3866" s="10" t="str">
        <f>IFNA(VLOOKUP($I3866,'Промокоды'!$E$2:$F$8,2,0),"")</f>
        <v/>
      </c>
      <c r="K3866" s="10" t="str">
        <f>IFNA(VLOOKUP($H3866,'Промокоды'!$A$2:$C$115,3,0),"")</f>
        <v/>
      </c>
      <c r="L3866" s="13">
        <f t="shared" si="2"/>
        <v>0</v>
      </c>
      <c r="M3866" s="14">
        <v>500.0</v>
      </c>
      <c r="N3866" s="14">
        <f t="shared" si="3"/>
        <v>500</v>
      </c>
      <c r="O3866" s="9"/>
      <c r="P3866" s="9"/>
      <c r="Q3866" s="9"/>
      <c r="R3866" s="9"/>
      <c r="S3866" s="9"/>
      <c r="T3866" s="9"/>
      <c r="U3866" s="9"/>
      <c r="V3866" s="9"/>
      <c r="W3866" s="9"/>
      <c r="X3866" s="9"/>
      <c r="Y3866" s="9"/>
      <c r="Z3866" s="9"/>
      <c r="AA3866" s="9"/>
      <c r="AB3866" s="9"/>
      <c r="AC3866" s="9"/>
    </row>
    <row r="3867" ht="15.75" customHeight="1">
      <c r="A3867" s="10">
        <v>3866.0</v>
      </c>
      <c r="B3867" s="10" t="s">
        <v>25</v>
      </c>
      <c r="C3867" s="10" t="str">
        <f>VLOOKUP($E3867,'Определяем вид'!$A$2:$B$16,2,0)</f>
        <v>Товар</v>
      </c>
      <c r="D3867" s="10" t="s">
        <v>16</v>
      </c>
      <c r="E3867" s="10" t="s">
        <v>33</v>
      </c>
      <c r="F3867" s="11">
        <v>45794.0</v>
      </c>
      <c r="G3867" s="12">
        <f t="shared" si="1"/>
        <v>5</v>
      </c>
      <c r="H3867" s="10"/>
      <c r="I3867" s="10" t="str">
        <f>IFNA(VLOOKUP($H3867,'Промокоды'!$A$2:$B$115,2,0),"")</f>
        <v/>
      </c>
      <c r="J3867" s="10" t="str">
        <f>IFNA(VLOOKUP($I3867,'Промокоды'!$E$2:$F$8,2,0),"")</f>
        <v/>
      </c>
      <c r="K3867" s="10" t="str">
        <f>IFNA(VLOOKUP($H3867,'Промокоды'!$A$2:$C$115,3,0),"")</f>
        <v/>
      </c>
      <c r="L3867" s="13">
        <f t="shared" si="2"/>
        <v>0</v>
      </c>
      <c r="M3867" s="14">
        <v>1000.0</v>
      </c>
      <c r="N3867" s="14">
        <f t="shared" si="3"/>
        <v>1000</v>
      </c>
      <c r="O3867" s="9"/>
      <c r="P3867" s="9"/>
      <c r="Q3867" s="9"/>
      <c r="R3867" s="9"/>
      <c r="S3867" s="9"/>
      <c r="T3867" s="9"/>
      <c r="U3867" s="9"/>
      <c r="V3867" s="9"/>
      <c r="W3867" s="9"/>
      <c r="X3867" s="9"/>
      <c r="Y3867" s="9"/>
      <c r="Z3867" s="9"/>
      <c r="AA3867" s="9"/>
      <c r="AB3867" s="9"/>
      <c r="AC3867" s="9"/>
    </row>
    <row r="3868" ht="15.75" customHeight="1">
      <c r="A3868" s="10">
        <v>3867.0</v>
      </c>
      <c r="B3868" s="10" t="s">
        <v>15</v>
      </c>
      <c r="C3868" s="10" t="str">
        <f>VLOOKUP($E3868,'Определяем вид'!$A$2:$B$16,2,0)</f>
        <v>Товар</v>
      </c>
      <c r="D3868" s="10" t="s">
        <v>16</v>
      </c>
      <c r="E3868" s="10" t="s">
        <v>20</v>
      </c>
      <c r="F3868" s="11">
        <v>45794.0</v>
      </c>
      <c r="G3868" s="12">
        <f t="shared" si="1"/>
        <v>5</v>
      </c>
      <c r="H3868" s="10"/>
      <c r="I3868" s="10" t="str">
        <f>IFNA(VLOOKUP($H3868,'Промокоды'!$A$2:$B$115,2,0),"")</f>
        <v/>
      </c>
      <c r="J3868" s="10" t="str">
        <f>IFNA(VLOOKUP($I3868,'Промокоды'!$E$2:$F$8,2,0),"")</f>
        <v/>
      </c>
      <c r="K3868" s="10" t="str">
        <f>IFNA(VLOOKUP($H3868,'Промокоды'!$A$2:$C$115,3,0),"")</f>
        <v/>
      </c>
      <c r="L3868" s="13">
        <f t="shared" si="2"/>
        <v>0</v>
      </c>
      <c r="M3868" s="14">
        <v>500.0</v>
      </c>
      <c r="N3868" s="14">
        <f t="shared" si="3"/>
        <v>500</v>
      </c>
      <c r="O3868" s="9"/>
      <c r="P3868" s="9"/>
      <c r="Q3868" s="9"/>
      <c r="R3868" s="9"/>
      <c r="S3868" s="9"/>
      <c r="T3868" s="9"/>
      <c r="U3868" s="9"/>
      <c r="V3868" s="9"/>
      <c r="W3868" s="9"/>
      <c r="X3868" s="9"/>
      <c r="Y3868" s="9"/>
      <c r="Z3868" s="9"/>
      <c r="AA3868" s="9"/>
      <c r="AB3868" s="9"/>
      <c r="AC3868" s="9"/>
    </row>
    <row r="3869" ht="15.75" customHeight="1">
      <c r="A3869" s="10">
        <v>3868.0</v>
      </c>
      <c r="B3869" s="10" t="s">
        <v>15</v>
      </c>
      <c r="C3869" s="10" t="str">
        <f>VLOOKUP($E3869,'Определяем вид'!$A$2:$B$16,2,0)</f>
        <v>Услуга</v>
      </c>
      <c r="D3869" s="10" t="s">
        <v>16</v>
      </c>
      <c r="E3869" s="10" t="s">
        <v>18</v>
      </c>
      <c r="F3869" s="11">
        <v>45794.0</v>
      </c>
      <c r="G3869" s="12">
        <f t="shared" si="1"/>
        <v>5</v>
      </c>
      <c r="H3869" s="10"/>
      <c r="I3869" s="10" t="str">
        <f>IFNA(VLOOKUP($H3869,'Промокоды'!$A$2:$B$115,2,0),"")</f>
        <v/>
      </c>
      <c r="J3869" s="10" t="str">
        <f>IFNA(VLOOKUP($I3869,'Промокоды'!$E$2:$F$8,2,0),"")</f>
        <v/>
      </c>
      <c r="K3869" s="10" t="str">
        <f>IFNA(VLOOKUP($H3869,'Промокоды'!$A$2:$C$115,3,0),"")</f>
        <v/>
      </c>
      <c r="L3869" s="13">
        <f t="shared" si="2"/>
        <v>0</v>
      </c>
      <c r="M3869" s="14">
        <v>3500.0</v>
      </c>
      <c r="N3869" s="14">
        <f t="shared" si="3"/>
        <v>3500</v>
      </c>
      <c r="O3869" s="9"/>
      <c r="P3869" s="9"/>
      <c r="Q3869" s="9"/>
      <c r="R3869" s="9"/>
      <c r="S3869" s="9"/>
      <c r="T3869" s="9"/>
      <c r="U3869" s="9"/>
      <c r="V3869" s="9"/>
      <c r="W3869" s="9"/>
      <c r="X3869" s="9"/>
      <c r="Y3869" s="9"/>
      <c r="Z3869" s="9"/>
      <c r="AA3869" s="9"/>
      <c r="AB3869" s="9"/>
      <c r="AC3869" s="9"/>
    </row>
    <row r="3870" ht="15.75" customHeight="1">
      <c r="A3870" s="10">
        <v>3869.0</v>
      </c>
      <c r="B3870" s="10" t="s">
        <v>25</v>
      </c>
      <c r="C3870" s="10" t="str">
        <f>VLOOKUP($E3870,'Определяем вид'!$A$2:$B$16,2,0)</f>
        <v>Товар</v>
      </c>
      <c r="D3870" s="10" t="s">
        <v>16</v>
      </c>
      <c r="E3870" s="10" t="s">
        <v>33</v>
      </c>
      <c r="F3870" s="11">
        <v>45794.0</v>
      </c>
      <c r="G3870" s="12">
        <f t="shared" si="1"/>
        <v>5</v>
      </c>
      <c r="H3870" s="10"/>
      <c r="I3870" s="10" t="str">
        <f>IFNA(VLOOKUP($H3870,'Промокоды'!$A$2:$B$115,2,0),"")</f>
        <v/>
      </c>
      <c r="J3870" s="10" t="str">
        <f>IFNA(VLOOKUP($I3870,'Промокоды'!$E$2:$F$8,2,0),"")</f>
        <v/>
      </c>
      <c r="K3870" s="10" t="str">
        <f>IFNA(VLOOKUP($H3870,'Промокоды'!$A$2:$C$115,3,0),"")</f>
        <v/>
      </c>
      <c r="L3870" s="13">
        <f t="shared" si="2"/>
        <v>0</v>
      </c>
      <c r="M3870" s="14">
        <v>1000.0</v>
      </c>
      <c r="N3870" s="14">
        <f t="shared" si="3"/>
        <v>1000</v>
      </c>
      <c r="O3870" s="9"/>
      <c r="P3870" s="9"/>
      <c r="Q3870" s="9"/>
      <c r="R3870" s="9"/>
      <c r="S3870" s="9"/>
      <c r="T3870" s="9"/>
      <c r="U3870" s="9"/>
      <c r="V3870" s="9"/>
      <c r="W3870" s="9"/>
      <c r="X3870" s="9"/>
      <c r="Y3870" s="9"/>
      <c r="Z3870" s="9"/>
      <c r="AA3870" s="9"/>
      <c r="AB3870" s="9"/>
      <c r="AC3870" s="9"/>
    </row>
    <row r="3871" ht="15.75" customHeight="1">
      <c r="A3871" s="10">
        <v>3870.0</v>
      </c>
      <c r="B3871" s="10" t="s">
        <v>15</v>
      </c>
      <c r="C3871" s="10" t="str">
        <f>VLOOKUP($E3871,'Определяем вид'!$A$2:$B$16,2,0)</f>
        <v>Услуга</v>
      </c>
      <c r="D3871" s="10" t="s">
        <v>16</v>
      </c>
      <c r="E3871" s="10" t="s">
        <v>21</v>
      </c>
      <c r="F3871" s="11">
        <v>45794.0</v>
      </c>
      <c r="G3871" s="12">
        <f t="shared" si="1"/>
        <v>5</v>
      </c>
      <c r="H3871" s="10"/>
      <c r="I3871" s="10" t="str">
        <f>IFNA(VLOOKUP($H3871,'Промокоды'!$A$2:$B$115,2,0),"")</f>
        <v/>
      </c>
      <c r="J3871" s="10" t="str">
        <f>IFNA(VLOOKUP($I3871,'Промокоды'!$E$2:$F$8,2,0),"")</f>
        <v/>
      </c>
      <c r="K3871" s="10" t="str">
        <f>IFNA(VLOOKUP($H3871,'Промокоды'!$A$2:$C$115,3,0),"")</f>
        <v/>
      </c>
      <c r="L3871" s="13">
        <f t="shared" si="2"/>
        <v>0</v>
      </c>
      <c r="M3871" s="14">
        <v>5500.0</v>
      </c>
      <c r="N3871" s="14">
        <f t="shared" si="3"/>
        <v>5500</v>
      </c>
      <c r="O3871" s="9"/>
      <c r="P3871" s="9"/>
      <c r="Q3871" s="9"/>
      <c r="R3871" s="9"/>
      <c r="S3871" s="9"/>
      <c r="T3871" s="9"/>
      <c r="U3871" s="9"/>
      <c r="V3871" s="9"/>
      <c r="W3871" s="9"/>
      <c r="X3871" s="9"/>
      <c r="Y3871" s="9"/>
      <c r="Z3871" s="9"/>
      <c r="AA3871" s="9"/>
      <c r="AB3871" s="9"/>
      <c r="AC3871" s="9"/>
    </row>
    <row r="3872" ht="15.75" customHeight="1">
      <c r="A3872" s="10">
        <v>3871.0</v>
      </c>
      <c r="B3872" s="10" t="s">
        <v>15</v>
      </c>
      <c r="C3872" s="10" t="str">
        <f>VLOOKUP($E3872,'Определяем вид'!$A$2:$B$16,2,0)</f>
        <v>Услуга</v>
      </c>
      <c r="D3872" s="10" t="s">
        <v>16</v>
      </c>
      <c r="E3872" s="10" t="s">
        <v>18</v>
      </c>
      <c r="F3872" s="11">
        <v>45794.0</v>
      </c>
      <c r="G3872" s="12">
        <f t="shared" si="1"/>
        <v>5</v>
      </c>
      <c r="H3872" s="10"/>
      <c r="I3872" s="10" t="str">
        <f>IFNA(VLOOKUP($H3872,'Промокоды'!$A$2:$B$115,2,0),"")</f>
        <v/>
      </c>
      <c r="J3872" s="10" t="str">
        <f>IFNA(VLOOKUP($I3872,'Промокоды'!$E$2:$F$8,2,0),"")</f>
        <v/>
      </c>
      <c r="K3872" s="10" t="str">
        <f>IFNA(VLOOKUP($H3872,'Промокоды'!$A$2:$C$115,3,0),"")</f>
        <v/>
      </c>
      <c r="L3872" s="13">
        <f t="shared" si="2"/>
        <v>0</v>
      </c>
      <c r="M3872" s="14">
        <v>3500.0</v>
      </c>
      <c r="N3872" s="14">
        <f t="shared" si="3"/>
        <v>3500</v>
      </c>
      <c r="O3872" s="9"/>
      <c r="P3872" s="9"/>
      <c r="Q3872" s="9"/>
      <c r="R3872" s="9"/>
      <c r="S3872" s="9"/>
      <c r="T3872" s="9"/>
      <c r="U3872" s="9"/>
      <c r="V3872" s="9"/>
      <c r="W3872" s="9"/>
      <c r="X3872" s="9"/>
      <c r="Y3872" s="9"/>
      <c r="Z3872" s="9"/>
      <c r="AA3872" s="9"/>
      <c r="AB3872" s="9"/>
      <c r="AC3872" s="9"/>
    </row>
    <row r="3873" ht="15.75" customHeight="1">
      <c r="A3873" s="10">
        <v>3872.0</v>
      </c>
      <c r="B3873" s="10" t="s">
        <v>15</v>
      </c>
      <c r="C3873" s="10" t="str">
        <f>VLOOKUP($E3873,'Определяем вид'!$A$2:$B$16,2,0)</f>
        <v>Услуга</v>
      </c>
      <c r="D3873" s="10" t="s">
        <v>16</v>
      </c>
      <c r="E3873" s="10" t="s">
        <v>17</v>
      </c>
      <c r="F3873" s="11">
        <v>45794.0</v>
      </c>
      <c r="G3873" s="12">
        <f t="shared" si="1"/>
        <v>5</v>
      </c>
      <c r="H3873" s="10"/>
      <c r="I3873" s="10" t="str">
        <f>IFNA(VLOOKUP($H3873,'Промокоды'!$A$2:$B$115,2,0),"")</f>
        <v/>
      </c>
      <c r="J3873" s="10" t="str">
        <f>IFNA(VLOOKUP($I3873,'Промокоды'!$E$2:$F$8,2,0),"")</f>
        <v/>
      </c>
      <c r="K3873" s="10" t="str">
        <f>IFNA(VLOOKUP($H3873,'Промокоды'!$A$2:$C$115,3,0),"")</f>
        <v/>
      </c>
      <c r="L3873" s="13">
        <f t="shared" si="2"/>
        <v>0</v>
      </c>
      <c r="M3873" s="14">
        <v>4500.0</v>
      </c>
      <c r="N3873" s="14">
        <f t="shared" si="3"/>
        <v>4500</v>
      </c>
      <c r="O3873" s="9"/>
      <c r="P3873" s="9"/>
      <c r="Q3873" s="9"/>
      <c r="R3873" s="9"/>
      <c r="S3873" s="9"/>
      <c r="T3873" s="9"/>
      <c r="U3873" s="9"/>
      <c r="V3873" s="9"/>
      <c r="W3873" s="9"/>
      <c r="X3873" s="9"/>
      <c r="Y3873" s="9"/>
      <c r="Z3873" s="9"/>
      <c r="AA3873" s="9"/>
      <c r="AB3873" s="9"/>
      <c r="AC3873" s="9"/>
    </row>
    <row r="3874" ht="15.75" customHeight="1">
      <c r="A3874" s="10">
        <v>3873.0</v>
      </c>
      <c r="B3874" s="10" t="s">
        <v>25</v>
      </c>
      <c r="C3874" s="10" t="str">
        <f>VLOOKUP($E3874,'Определяем вид'!$A$2:$B$16,2,0)</f>
        <v>Товар</v>
      </c>
      <c r="D3874" s="10" t="s">
        <v>16</v>
      </c>
      <c r="E3874" s="10" t="s">
        <v>35</v>
      </c>
      <c r="F3874" s="11">
        <v>45794.0</v>
      </c>
      <c r="G3874" s="12">
        <f t="shared" si="1"/>
        <v>5</v>
      </c>
      <c r="H3874" s="10"/>
      <c r="I3874" s="10" t="str">
        <f>IFNA(VLOOKUP($H3874,'Промокоды'!$A$2:$B$115,2,0),"")</f>
        <v/>
      </c>
      <c r="J3874" s="10" t="str">
        <f>IFNA(VLOOKUP($I3874,'Промокоды'!$E$2:$F$8,2,0),"")</f>
        <v/>
      </c>
      <c r="K3874" s="10" t="str">
        <f>IFNA(VLOOKUP($H3874,'Промокоды'!$A$2:$C$115,3,0),"")</f>
        <v/>
      </c>
      <c r="L3874" s="13">
        <f t="shared" si="2"/>
        <v>0</v>
      </c>
      <c r="M3874" s="14">
        <v>500.0</v>
      </c>
      <c r="N3874" s="14">
        <f t="shared" si="3"/>
        <v>500</v>
      </c>
      <c r="O3874" s="9"/>
      <c r="P3874" s="9"/>
      <c r="Q3874" s="9"/>
      <c r="R3874" s="9"/>
      <c r="S3874" s="9"/>
      <c r="T3874" s="9"/>
      <c r="U3874" s="9"/>
      <c r="V3874" s="9"/>
      <c r="W3874" s="9"/>
      <c r="X3874" s="9"/>
      <c r="Y3874" s="9"/>
      <c r="Z3874" s="9"/>
      <c r="AA3874" s="9"/>
      <c r="AB3874" s="9"/>
      <c r="AC3874" s="9"/>
    </row>
    <row r="3875" ht="15.75" customHeight="1">
      <c r="A3875" s="10">
        <v>3874.0</v>
      </c>
      <c r="B3875" s="10" t="s">
        <v>15</v>
      </c>
      <c r="C3875" s="10" t="str">
        <f>VLOOKUP($E3875,'Определяем вид'!$A$2:$B$16,2,0)</f>
        <v>Услуга</v>
      </c>
      <c r="D3875" s="10" t="s">
        <v>19</v>
      </c>
      <c r="E3875" s="10" t="s">
        <v>18</v>
      </c>
      <c r="F3875" s="11">
        <v>45794.0</v>
      </c>
      <c r="G3875" s="12">
        <f t="shared" si="1"/>
        <v>5</v>
      </c>
      <c r="H3875" s="10"/>
      <c r="I3875" s="10" t="str">
        <f>IFNA(VLOOKUP($H3875,'Промокоды'!$A$2:$B$115,2,0),"")</f>
        <v/>
      </c>
      <c r="J3875" s="10" t="str">
        <f>IFNA(VLOOKUP($I3875,'Промокоды'!$E$2:$F$8,2,0),"")</f>
        <v/>
      </c>
      <c r="K3875" s="10" t="str">
        <f>IFNA(VLOOKUP($H3875,'Промокоды'!$A$2:$C$115,3,0),"")</f>
        <v/>
      </c>
      <c r="L3875" s="13">
        <f t="shared" si="2"/>
        <v>0</v>
      </c>
      <c r="M3875" s="14">
        <v>3500.0</v>
      </c>
      <c r="N3875" s="14">
        <f t="shared" si="3"/>
        <v>3500</v>
      </c>
      <c r="O3875" s="9"/>
      <c r="P3875" s="9"/>
      <c r="Q3875" s="9"/>
      <c r="R3875" s="9"/>
      <c r="S3875" s="9"/>
      <c r="T3875" s="9"/>
      <c r="U3875" s="9"/>
      <c r="V3875" s="9"/>
      <c r="W3875" s="9"/>
      <c r="X3875" s="9"/>
      <c r="Y3875" s="9"/>
      <c r="Z3875" s="9"/>
      <c r="AA3875" s="9"/>
      <c r="AB3875" s="9"/>
      <c r="AC3875" s="9"/>
    </row>
    <row r="3876" ht="15.75" customHeight="1">
      <c r="A3876" s="10">
        <v>3875.0</v>
      </c>
      <c r="B3876" s="10" t="s">
        <v>15</v>
      </c>
      <c r="C3876" s="10" t="str">
        <f>VLOOKUP($E3876,'Определяем вид'!$A$2:$B$16,2,0)</f>
        <v>Услуга</v>
      </c>
      <c r="D3876" s="10" t="s">
        <v>19</v>
      </c>
      <c r="E3876" s="10" t="s">
        <v>17</v>
      </c>
      <c r="F3876" s="11">
        <v>45794.0</v>
      </c>
      <c r="G3876" s="12">
        <f t="shared" si="1"/>
        <v>5</v>
      </c>
      <c r="H3876" s="10"/>
      <c r="I3876" s="10" t="str">
        <f>IFNA(VLOOKUP($H3876,'Промокоды'!$A$2:$B$115,2,0),"")</f>
        <v/>
      </c>
      <c r="J3876" s="10" t="str">
        <f>IFNA(VLOOKUP($I3876,'Промокоды'!$E$2:$F$8,2,0),"")</f>
        <v/>
      </c>
      <c r="K3876" s="10" t="str">
        <f>IFNA(VLOOKUP($H3876,'Промокоды'!$A$2:$C$115,3,0),"")</f>
        <v/>
      </c>
      <c r="L3876" s="13">
        <f t="shared" si="2"/>
        <v>0</v>
      </c>
      <c r="M3876" s="14">
        <v>4500.0</v>
      </c>
      <c r="N3876" s="14">
        <f t="shared" si="3"/>
        <v>4500</v>
      </c>
      <c r="O3876" s="9"/>
      <c r="P3876" s="9"/>
      <c r="Q3876" s="9"/>
      <c r="R3876" s="9"/>
      <c r="S3876" s="9"/>
      <c r="T3876" s="9"/>
      <c r="U3876" s="9"/>
      <c r="V3876" s="9"/>
      <c r="W3876" s="9"/>
      <c r="X3876" s="9"/>
      <c r="Y3876" s="9"/>
      <c r="Z3876" s="9"/>
      <c r="AA3876" s="9"/>
      <c r="AB3876" s="9"/>
      <c r="AC3876" s="9"/>
    </row>
    <row r="3877" ht="15.75" customHeight="1">
      <c r="A3877" s="10">
        <v>3876.0</v>
      </c>
      <c r="B3877" s="10" t="s">
        <v>15</v>
      </c>
      <c r="C3877" s="10" t="str">
        <f>VLOOKUP($E3877,'Определяем вид'!$A$2:$B$16,2,0)</f>
        <v>Услуга</v>
      </c>
      <c r="D3877" s="10" t="s">
        <v>16</v>
      </c>
      <c r="E3877" s="10" t="s">
        <v>17</v>
      </c>
      <c r="F3877" s="11">
        <v>45794.0</v>
      </c>
      <c r="G3877" s="12">
        <f t="shared" si="1"/>
        <v>5</v>
      </c>
      <c r="H3877" s="10"/>
      <c r="I3877" s="10" t="str">
        <f>IFNA(VLOOKUP($H3877,'Промокоды'!$A$2:$B$115,2,0),"")</f>
        <v/>
      </c>
      <c r="J3877" s="10" t="str">
        <f>IFNA(VLOOKUP($I3877,'Промокоды'!$E$2:$F$8,2,0),"")</f>
        <v/>
      </c>
      <c r="K3877" s="10" t="str">
        <f>IFNA(VLOOKUP($H3877,'Промокоды'!$A$2:$C$115,3,0),"")</f>
        <v/>
      </c>
      <c r="L3877" s="13">
        <f t="shared" si="2"/>
        <v>0</v>
      </c>
      <c r="M3877" s="14">
        <v>4500.0</v>
      </c>
      <c r="N3877" s="14">
        <f t="shared" si="3"/>
        <v>4500</v>
      </c>
      <c r="O3877" s="9"/>
      <c r="P3877" s="9"/>
      <c r="Q3877" s="9"/>
      <c r="R3877" s="9"/>
      <c r="S3877" s="9"/>
      <c r="T3877" s="9"/>
      <c r="U3877" s="9"/>
      <c r="V3877" s="9"/>
      <c r="W3877" s="9"/>
      <c r="X3877" s="9"/>
      <c r="Y3877" s="9"/>
      <c r="Z3877" s="9"/>
      <c r="AA3877" s="9"/>
      <c r="AB3877" s="9"/>
      <c r="AC3877" s="9"/>
    </row>
    <row r="3878" ht="15.75" customHeight="1">
      <c r="A3878" s="10">
        <v>3877.0</v>
      </c>
      <c r="B3878" s="10" t="s">
        <v>15</v>
      </c>
      <c r="C3878" s="10" t="str">
        <f>VLOOKUP($E3878,'Определяем вид'!$A$2:$B$16,2,0)</f>
        <v>Товар</v>
      </c>
      <c r="D3878" s="10" t="s">
        <v>16</v>
      </c>
      <c r="E3878" s="10" t="s">
        <v>28</v>
      </c>
      <c r="F3878" s="11">
        <v>45794.0</v>
      </c>
      <c r="G3878" s="12">
        <f t="shared" si="1"/>
        <v>5</v>
      </c>
      <c r="H3878" s="10"/>
      <c r="I3878" s="10" t="str">
        <f>IFNA(VLOOKUP($H3878,'Промокоды'!$A$2:$B$115,2,0),"")</f>
        <v/>
      </c>
      <c r="J3878" s="10" t="str">
        <f>IFNA(VLOOKUP($I3878,'Промокоды'!$E$2:$F$8,2,0),"")</f>
        <v/>
      </c>
      <c r="K3878" s="10" t="str">
        <f>IFNA(VLOOKUP($H3878,'Промокоды'!$A$2:$C$115,3,0),"")</f>
        <v/>
      </c>
      <c r="L3878" s="13">
        <f t="shared" si="2"/>
        <v>0</v>
      </c>
      <c r="M3878" s="14">
        <v>300.0</v>
      </c>
      <c r="N3878" s="14">
        <f t="shared" si="3"/>
        <v>300</v>
      </c>
      <c r="O3878" s="9"/>
      <c r="P3878" s="9"/>
      <c r="Q3878" s="9"/>
      <c r="R3878" s="9"/>
      <c r="S3878" s="9"/>
      <c r="T3878" s="9"/>
      <c r="U3878" s="9"/>
      <c r="V3878" s="9"/>
      <c r="W3878" s="9"/>
      <c r="X3878" s="9"/>
      <c r="Y3878" s="9"/>
      <c r="Z3878" s="9"/>
      <c r="AA3878" s="9"/>
      <c r="AB3878" s="9"/>
      <c r="AC3878" s="9"/>
    </row>
    <row r="3879" ht="15.75" customHeight="1">
      <c r="A3879" s="10">
        <v>3878.0</v>
      </c>
      <c r="B3879" s="10" t="s">
        <v>15</v>
      </c>
      <c r="C3879" s="10" t="str">
        <f>VLOOKUP($E3879,'Определяем вид'!$A$2:$B$16,2,0)</f>
        <v>Услуга</v>
      </c>
      <c r="D3879" s="10" t="s">
        <v>16</v>
      </c>
      <c r="E3879" s="10" t="s">
        <v>17</v>
      </c>
      <c r="F3879" s="11">
        <v>45794.0</v>
      </c>
      <c r="G3879" s="12">
        <f t="shared" si="1"/>
        <v>5</v>
      </c>
      <c r="H3879" s="10"/>
      <c r="I3879" s="10" t="str">
        <f>IFNA(VLOOKUP($H3879,'Промокоды'!$A$2:$B$115,2,0),"")</f>
        <v/>
      </c>
      <c r="J3879" s="10" t="str">
        <f>IFNA(VLOOKUP($I3879,'Промокоды'!$E$2:$F$8,2,0),"")</f>
        <v/>
      </c>
      <c r="K3879" s="10" t="str">
        <f>IFNA(VLOOKUP($H3879,'Промокоды'!$A$2:$C$115,3,0),"")</f>
        <v/>
      </c>
      <c r="L3879" s="13">
        <f t="shared" si="2"/>
        <v>0</v>
      </c>
      <c r="M3879" s="14">
        <v>4500.0</v>
      </c>
      <c r="N3879" s="14">
        <f t="shared" si="3"/>
        <v>4500</v>
      </c>
      <c r="O3879" s="9"/>
      <c r="P3879" s="9"/>
      <c r="Q3879" s="9"/>
      <c r="R3879" s="9"/>
      <c r="S3879" s="9"/>
      <c r="T3879" s="9"/>
      <c r="U3879" s="9"/>
      <c r="V3879" s="9"/>
      <c r="W3879" s="9"/>
      <c r="X3879" s="9"/>
      <c r="Y3879" s="9"/>
      <c r="Z3879" s="9"/>
      <c r="AA3879" s="9"/>
      <c r="AB3879" s="9"/>
      <c r="AC3879" s="9"/>
    </row>
    <row r="3880" ht="15.75" customHeight="1">
      <c r="A3880" s="10">
        <v>3879.0</v>
      </c>
      <c r="B3880" s="10" t="s">
        <v>15</v>
      </c>
      <c r="C3880" s="10" t="str">
        <f>VLOOKUP($E3880,'Определяем вид'!$A$2:$B$16,2,0)</f>
        <v>Услуга</v>
      </c>
      <c r="D3880" s="10" t="s">
        <v>16</v>
      </c>
      <c r="E3880" s="10" t="s">
        <v>17</v>
      </c>
      <c r="F3880" s="11">
        <v>45794.0</v>
      </c>
      <c r="G3880" s="12">
        <f t="shared" si="1"/>
        <v>5</v>
      </c>
      <c r="H3880" s="10"/>
      <c r="I3880" s="10" t="str">
        <f>IFNA(VLOOKUP($H3880,'Промокоды'!$A$2:$B$115,2,0),"")</f>
        <v/>
      </c>
      <c r="J3880" s="10" t="str">
        <f>IFNA(VLOOKUP($I3880,'Промокоды'!$E$2:$F$8,2,0),"")</f>
        <v/>
      </c>
      <c r="K3880" s="10" t="str">
        <f>IFNA(VLOOKUP($H3880,'Промокоды'!$A$2:$C$115,3,0),"")</f>
        <v/>
      </c>
      <c r="L3880" s="13">
        <f t="shared" si="2"/>
        <v>0</v>
      </c>
      <c r="M3880" s="14">
        <v>4500.0</v>
      </c>
      <c r="N3880" s="14">
        <f t="shared" si="3"/>
        <v>4500</v>
      </c>
      <c r="O3880" s="9"/>
      <c r="P3880" s="9"/>
      <c r="Q3880" s="9"/>
      <c r="R3880" s="9"/>
      <c r="S3880" s="9"/>
      <c r="T3880" s="9"/>
      <c r="U3880" s="9"/>
      <c r="V3880" s="9"/>
      <c r="W3880" s="9"/>
      <c r="X3880" s="9"/>
      <c r="Y3880" s="9"/>
      <c r="Z3880" s="9"/>
      <c r="AA3880" s="9"/>
      <c r="AB3880" s="9"/>
      <c r="AC3880" s="9"/>
    </row>
    <row r="3881" ht="15.75" customHeight="1">
      <c r="A3881" s="10">
        <v>3880.0</v>
      </c>
      <c r="B3881" s="10" t="s">
        <v>15</v>
      </c>
      <c r="C3881" s="10" t="str">
        <f>VLOOKUP($E3881,'Определяем вид'!$A$2:$B$16,2,0)</f>
        <v>Услуга</v>
      </c>
      <c r="D3881" s="10" t="s">
        <v>16</v>
      </c>
      <c r="E3881" s="10" t="s">
        <v>21</v>
      </c>
      <c r="F3881" s="11">
        <v>45794.0</v>
      </c>
      <c r="G3881" s="12">
        <f t="shared" si="1"/>
        <v>5</v>
      </c>
      <c r="H3881" s="10"/>
      <c r="I3881" s="10" t="str">
        <f>IFNA(VLOOKUP($H3881,'Промокоды'!$A$2:$B$115,2,0),"")</f>
        <v/>
      </c>
      <c r="J3881" s="10" t="str">
        <f>IFNA(VLOOKUP($I3881,'Промокоды'!$E$2:$F$8,2,0),"")</f>
        <v/>
      </c>
      <c r="K3881" s="10" t="str">
        <f>IFNA(VLOOKUP($H3881,'Промокоды'!$A$2:$C$115,3,0),"")</f>
        <v/>
      </c>
      <c r="L3881" s="13">
        <f t="shared" si="2"/>
        <v>0</v>
      </c>
      <c r="M3881" s="14">
        <v>5500.0</v>
      </c>
      <c r="N3881" s="14">
        <f t="shared" si="3"/>
        <v>5500</v>
      </c>
      <c r="O3881" s="9"/>
      <c r="P3881" s="9"/>
      <c r="Q3881" s="9"/>
      <c r="R3881" s="9"/>
      <c r="S3881" s="9"/>
      <c r="T3881" s="9"/>
      <c r="U3881" s="9"/>
      <c r="V3881" s="9"/>
      <c r="W3881" s="9"/>
      <c r="X3881" s="9"/>
      <c r="Y3881" s="9"/>
      <c r="Z3881" s="9"/>
      <c r="AA3881" s="9"/>
      <c r="AB3881" s="9"/>
      <c r="AC3881" s="9"/>
    </row>
    <row r="3882" ht="15.75" customHeight="1">
      <c r="A3882" s="10">
        <v>3881.0</v>
      </c>
      <c r="B3882" s="10" t="s">
        <v>15</v>
      </c>
      <c r="C3882" s="10" t="str">
        <f>VLOOKUP($E3882,'Определяем вид'!$A$2:$B$16,2,0)</f>
        <v>Услуга</v>
      </c>
      <c r="D3882" s="10" t="s">
        <v>19</v>
      </c>
      <c r="E3882" s="10" t="s">
        <v>21</v>
      </c>
      <c r="F3882" s="11">
        <v>45794.0</v>
      </c>
      <c r="G3882" s="12">
        <f t="shared" si="1"/>
        <v>5</v>
      </c>
      <c r="H3882" s="10"/>
      <c r="I3882" s="10" t="str">
        <f>IFNA(VLOOKUP($H3882,'Промокоды'!$A$2:$B$115,2,0),"")</f>
        <v/>
      </c>
      <c r="J3882" s="10" t="str">
        <f>IFNA(VLOOKUP($I3882,'Промокоды'!$E$2:$F$8,2,0),"")</f>
        <v/>
      </c>
      <c r="K3882" s="10" t="str">
        <f>IFNA(VLOOKUP($H3882,'Промокоды'!$A$2:$C$115,3,0),"")</f>
        <v/>
      </c>
      <c r="L3882" s="13">
        <f t="shared" si="2"/>
        <v>0</v>
      </c>
      <c r="M3882" s="14">
        <v>5500.0</v>
      </c>
      <c r="N3882" s="14">
        <f t="shared" si="3"/>
        <v>5500</v>
      </c>
      <c r="O3882" s="9"/>
      <c r="P3882" s="9"/>
      <c r="Q3882" s="9"/>
      <c r="R3882" s="9"/>
      <c r="S3882" s="9"/>
      <c r="T3882" s="9"/>
      <c r="U3882" s="9"/>
      <c r="V3882" s="9"/>
      <c r="W3882" s="9"/>
      <c r="X3882" s="9"/>
      <c r="Y3882" s="9"/>
      <c r="Z3882" s="9"/>
      <c r="AA3882" s="9"/>
      <c r="AB3882" s="9"/>
      <c r="AC3882" s="9"/>
    </row>
    <row r="3883" ht="15.75" customHeight="1">
      <c r="A3883" s="10">
        <v>3882.0</v>
      </c>
      <c r="B3883" s="10" t="s">
        <v>15</v>
      </c>
      <c r="C3883" s="10" t="str">
        <f>VLOOKUP($E3883,'Определяем вид'!$A$2:$B$16,2,0)</f>
        <v>Услуга</v>
      </c>
      <c r="D3883" s="10" t="s">
        <v>16</v>
      </c>
      <c r="E3883" s="10" t="s">
        <v>21</v>
      </c>
      <c r="F3883" s="11">
        <v>45794.0</v>
      </c>
      <c r="G3883" s="12">
        <f t="shared" si="1"/>
        <v>5</v>
      </c>
      <c r="H3883" s="10"/>
      <c r="I3883" s="10" t="str">
        <f>IFNA(VLOOKUP($H3883,'Промокоды'!$A$2:$B$115,2,0),"")</f>
        <v/>
      </c>
      <c r="J3883" s="10" t="str">
        <f>IFNA(VLOOKUP($I3883,'Промокоды'!$E$2:$F$8,2,0),"")</f>
        <v/>
      </c>
      <c r="K3883" s="10" t="str">
        <f>IFNA(VLOOKUP($H3883,'Промокоды'!$A$2:$C$115,3,0),"")</f>
        <v/>
      </c>
      <c r="L3883" s="13">
        <f t="shared" si="2"/>
        <v>0</v>
      </c>
      <c r="M3883" s="14">
        <v>5500.0</v>
      </c>
      <c r="N3883" s="14">
        <f t="shared" si="3"/>
        <v>5500</v>
      </c>
      <c r="O3883" s="9"/>
      <c r="P3883" s="9"/>
      <c r="Q3883" s="9"/>
      <c r="R3883" s="9"/>
      <c r="S3883" s="9"/>
      <c r="T3883" s="9"/>
      <c r="U3883" s="9"/>
      <c r="V3883" s="9"/>
      <c r="W3883" s="9"/>
      <c r="X3883" s="9"/>
      <c r="Y3883" s="9"/>
      <c r="Z3883" s="9"/>
      <c r="AA3883" s="9"/>
      <c r="AB3883" s="9"/>
      <c r="AC3883" s="9"/>
    </row>
    <row r="3884" ht="15.75" customHeight="1">
      <c r="A3884" s="10">
        <v>3883.0</v>
      </c>
      <c r="B3884" s="10" t="s">
        <v>25</v>
      </c>
      <c r="C3884" s="10" t="str">
        <f>VLOOKUP($E3884,'Определяем вид'!$A$2:$B$16,2,0)</f>
        <v>Товар</v>
      </c>
      <c r="D3884" s="10" t="s">
        <v>19</v>
      </c>
      <c r="E3884" s="10" t="s">
        <v>30</v>
      </c>
      <c r="F3884" s="11">
        <v>45794.0</v>
      </c>
      <c r="G3884" s="12">
        <f t="shared" si="1"/>
        <v>5</v>
      </c>
      <c r="H3884" s="10"/>
      <c r="I3884" s="10" t="str">
        <f>IFNA(VLOOKUP($H3884,'Промокоды'!$A$2:$B$115,2,0),"")</f>
        <v/>
      </c>
      <c r="J3884" s="10" t="str">
        <f>IFNA(VLOOKUP($I3884,'Промокоды'!$E$2:$F$8,2,0),"")</f>
        <v/>
      </c>
      <c r="K3884" s="10" t="str">
        <f>IFNA(VLOOKUP($H3884,'Промокоды'!$A$2:$C$115,3,0),"")</f>
        <v/>
      </c>
      <c r="L3884" s="13">
        <f t="shared" si="2"/>
        <v>0</v>
      </c>
      <c r="M3884" s="14">
        <v>300.0</v>
      </c>
      <c r="N3884" s="14">
        <f t="shared" si="3"/>
        <v>300</v>
      </c>
      <c r="O3884" s="9"/>
      <c r="P3884" s="9"/>
      <c r="Q3884" s="9"/>
      <c r="R3884" s="9"/>
      <c r="S3884" s="9"/>
      <c r="T3884" s="9"/>
      <c r="U3884" s="9"/>
      <c r="V3884" s="9"/>
      <c r="W3884" s="9"/>
      <c r="X3884" s="9"/>
      <c r="Y3884" s="9"/>
      <c r="Z3884" s="9"/>
      <c r="AA3884" s="9"/>
      <c r="AB3884" s="9"/>
      <c r="AC3884" s="9"/>
    </row>
    <row r="3885" ht="15.75" customHeight="1">
      <c r="A3885" s="10">
        <v>3884.0</v>
      </c>
      <c r="B3885" s="10" t="s">
        <v>15</v>
      </c>
      <c r="C3885" s="10" t="str">
        <f>VLOOKUP($E3885,'Определяем вид'!$A$2:$B$16,2,0)</f>
        <v>Услуга</v>
      </c>
      <c r="D3885" s="10" t="s">
        <v>16</v>
      </c>
      <c r="E3885" s="10" t="s">
        <v>17</v>
      </c>
      <c r="F3885" s="11">
        <v>45794.0</v>
      </c>
      <c r="G3885" s="12">
        <f t="shared" si="1"/>
        <v>5</v>
      </c>
      <c r="H3885" s="10" t="s">
        <v>90</v>
      </c>
      <c r="I3885" s="10">
        <f>IFNA(VLOOKUP($H3885,'Промокоды'!$A$2:$B$115,2,0),"")</f>
        <v>7</v>
      </c>
      <c r="J3885" s="10" t="str">
        <f>IFNA(VLOOKUP($I3885,'Промокоды'!$E$2:$F$8,2,0),"")</f>
        <v>Сторис в VK</v>
      </c>
      <c r="K3885" s="10">
        <f>IFNA(VLOOKUP($H3885,'Промокоды'!$A$2:$C$115,3,0),"")</f>
        <v>0.15</v>
      </c>
      <c r="L3885" s="13">
        <f t="shared" si="2"/>
        <v>675</v>
      </c>
      <c r="M3885" s="14">
        <v>4500.0</v>
      </c>
      <c r="N3885" s="14">
        <f t="shared" si="3"/>
        <v>3825</v>
      </c>
      <c r="O3885" s="9"/>
      <c r="P3885" s="9"/>
      <c r="Q3885" s="9"/>
      <c r="R3885" s="9"/>
      <c r="S3885" s="9"/>
      <c r="T3885" s="9"/>
      <c r="U3885" s="9"/>
      <c r="V3885" s="9"/>
      <c r="W3885" s="9"/>
      <c r="X3885" s="9"/>
      <c r="Y3885" s="9"/>
      <c r="Z3885" s="9"/>
      <c r="AA3885" s="9"/>
      <c r="AB3885" s="9"/>
      <c r="AC3885" s="9"/>
    </row>
    <row r="3886" ht="15.75" customHeight="1">
      <c r="A3886" s="10">
        <v>3885.0</v>
      </c>
      <c r="B3886" s="10" t="s">
        <v>15</v>
      </c>
      <c r="C3886" s="10" t="str">
        <f>VLOOKUP($E3886,'Определяем вид'!$A$2:$B$16,2,0)</f>
        <v>Услуга</v>
      </c>
      <c r="D3886" s="10" t="s">
        <v>16</v>
      </c>
      <c r="E3886" s="10" t="s">
        <v>17</v>
      </c>
      <c r="F3886" s="11">
        <v>45794.0</v>
      </c>
      <c r="G3886" s="12">
        <f t="shared" si="1"/>
        <v>5</v>
      </c>
      <c r="H3886" s="10"/>
      <c r="I3886" s="10" t="str">
        <f>IFNA(VLOOKUP($H3886,'Промокоды'!$A$2:$B$115,2,0),"")</f>
        <v/>
      </c>
      <c r="J3886" s="10" t="str">
        <f>IFNA(VLOOKUP($I3886,'Промокоды'!$E$2:$F$8,2,0),"")</f>
        <v/>
      </c>
      <c r="K3886" s="10" t="str">
        <f>IFNA(VLOOKUP($H3886,'Промокоды'!$A$2:$C$115,3,0),"")</f>
        <v/>
      </c>
      <c r="L3886" s="13">
        <f t="shared" si="2"/>
        <v>0</v>
      </c>
      <c r="M3886" s="14">
        <v>4500.0</v>
      </c>
      <c r="N3886" s="14">
        <f t="shared" si="3"/>
        <v>4500</v>
      </c>
      <c r="O3886" s="9"/>
      <c r="P3886" s="9"/>
      <c r="Q3886" s="9"/>
      <c r="R3886" s="9"/>
      <c r="S3886" s="9"/>
      <c r="T3886" s="9"/>
      <c r="U3886" s="9"/>
      <c r="V3886" s="9"/>
      <c r="W3886" s="9"/>
      <c r="X3886" s="9"/>
      <c r="Y3886" s="9"/>
      <c r="Z3886" s="9"/>
      <c r="AA3886" s="9"/>
      <c r="AB3886" s="9"/>
      <c r="AC3886" s="9"/>
    </row>
    <row r="3887" ht="15.75" customHeight="1">
      <c r="A3887" s="10">
        <v>3886.0</v>
      </c>
      <c r="B3887" s="10" t="s">
        <v>15</v>
      </c>
      <c r="C3887" s="10" t="str">
        <f>VLOOKUP($E3887,'Определяем вид'!$A$2:$B$16,2,0)</f>
        <v>Услуга</v>
      </c>
      <c r="D3887" s="10" t="s">
        <v>16</v>
      </c>
      <c r="E3887" s="10" t="s">
        <v>17</v>
      </c>
      <c r="F3887" s="11">
        <v>45794.0</v>
      </c>
      <c r="G3887" s="12">
        <f t="shared" si="1"/>
        <v>5</v>
      </c>
      <c r="H3887" s="10"/>
      <c r="I3887" s="10" t="str">
        <f>IFNA(VLOOKUP($H3887,'Промокоды'!$A$2:$B$115,2,0),"")</f>
        <v/>
      </c>
      <c r="J3887" s="10" t="str">
        <f>IFNA(VLOOKUP($I3887,'Промокоды'!$E$2:$F$8,2,0),"")</f>
        <v/>
      </c>
      <c r="K3887" s="10" t="str">
        <f>IFNA(VLOOKUP($H3887,'Промокоды'!$A$2:$C$115,3,0),"")</f>
        <v/>
      </c>
      <c r="L3887" s="13">
        <f t="shared" si="2"/>
        <v>0</v>
      </c>
      <c r="M3887" s="14">
        <v>4500.0</v>
      </c>
      <c r="N3887" s="14">
        <f t="shared" si="3"/>
        <v>4500</v>
      </c>
      <c r="O3887" s="9"/>
      <c r="P3887" s="9"/>
      <c r="Q3887" s="9"/>
      <c r="R3887" s="9"/>
      <c r="S3887" s="9"/>
      <c r="T3887" s="9"/>
      <c r="U3887" s="9"/>
      <c r="V3887" s="9"/>
      <c r="W3887" s="9"/>
      <c r="X3887" s="9"/>
      <c r="Y3887" s="9"/>
      <c r="Z3887" s="9"/>
      <c r="AA3887" s="9"/>
      <c r="AB3887" s="9"/>
      <c r="AC3887" s="9"/>
    </row>
    <row r="3888" ht="15.75" customHeight="1">
      <c r="A3888" s="10">
        <v>3887.0</v>
      </c>
      <c r="B3888" s="10" t="s">
        <v>15</v>
      </c>
      <c r="C3888" s="10" t="str">
        <f>VLOOKUP($E3888,'Определяем вид'!$A$2:$B$16,2,0)</f>
        <v>Услуга</v>
      </c>
      <c r="D3888" s="10" t="s">
        <v>16</v>
      </c>
      <c r="E3888" s="10" t="s">
        <v>18</v>
      </c>
      <c r="F3888" s="11">
        <v>45794.0</v>
      </c>
      <c r="G3888" s="12">
        <f t="shared" si="1"/>
        <v>5</v>
      </c>
      <c r="H3888" s="10"/>
      <c r="I3888" s="10" t="str">
        <f>IFNA(VLOOKUP($H3888,'Промокоды'!$A$2:$B$115,2,0),"")</f>
        <v/>
      </c>
      <c r="J3888" s="10" t="str">
        <f>IFNA(VLOOKUP($I3888,'Промокоды'!$E$2:$F$8,2,0),"")</f>
        <v/>
      </c>
      <c r="K3888" s="10" t="str">
        <f>IFNA(VLOOKUP($H3888,'Промокоды'!$A$2:$C$115,3,0),"")</f>
        <v/>
      </c>
      <c r="L3888" s="13">
        <f t="shared" si="2"/>
        <v>0</v>
      </c>
      <c r="M3888" s="14">
        <v>3500.0</v>
      </c>
      <c r="N3888" s="14">
        <f t="shared" si="3"/>
        <v>3500</v>
      </c>
      <c r="O3888" s="9"/>
      <c r="P3888" s="9"/>
      <c r="Q3888" s="9"/>
      <c r="R3888" s="9"/>
      <c r="S3888" s="9"/>
      <c r="T3888" s="9"/>
      <c r="U3888" s="9"/>
      <c r="V3888" s="9"/>
      <c r="W3888" s="9"/>
      <c r="X3888" s="9"/>
      <c r="Y3888" s="9"/>
      <c r="Z3888" s="9"/>
      <c r="AA3888" s="9"/>
      <c r="AB3888" s="9"/>
      <c r="AC3888" s="9"/>
    </row>
    <row r="3889" ht="15.75" customHeight="1">
      <c r="A3889" s="10">
        <v>3888.0</v>
      </c>
      <c r="B3889" s="10" t="s">
        <v>15</v>
      </c>
      <c r="C3889" s="10" t="str">
        <f>VLOOKUP($E3889,'Определяем вид'!$A$2:$B$16,2,0)</f>
        <v>Услуга</v>
      </c>
      <c r="D3889" s="10" t="s">
        <v>19</v>
      </c>
      <c r="E3889" s="10" t="s">
        <v>21</v>
      </c>
      <c r="F3889" s="11">
        <v>45794.0</v>
      </c>
      <c r="G3889" s="12">
        <f t="shared" si="1"/>
        <v>5</v>
      </c>
      <c r="H3889" s="10"/>
      <c r="I3889" s="10" t="str">
        <f>IFNA(VLOOKUP($H3889,'Промокоды'!$A$2:$B$115,2,0),"")</f>
        <v/>
      </c>
      <c r="J3889" s="10" t="str">
        <f>IFNA(VLOOKUP($I3889,'Промокоды'!$E$2:$F$8,2,0),"")</f>
        <v/>
      </c>
      <c r="K3889" s="10" t="str">
        <f>IFNA(VLOOKUP($H3889,'Промокоды'!$A$2:$C$115,3,0),"")</f>
        <v/>
      </c>
      <c r="L3889" s="13">
        <f t="shared" si="2"/>
        <v>0</v>
      </c>
      <c r="M3889" s="14">
        <v>5500.0</v>
      </c>
      <c r="N3889" s="14">
        <f t="shared" si="3"/>
        <v>5500</v>
      </c>
      <c r="O3889" s="9"/>
      <c r="P3889" s="9"/>
      <c r="Q3889" s="9"/>
      <c r="R3889" s="9"/>
      <c r="S3889" s="9"/>
      <c r="T3889" s="9"/>
      <c r="U3889" s="9"/>
      <c r="V3889" s="9"/>
      <c r="W3889" s="9"/>
      <c r="X3889" s="9"/>
      <c r="Y3889" s="9"/>
      <c r="Z3889" s="9"/>
      <c r="AA3889" s="9"/>
      <c r="AB3889" s="9"/>
      <c r="AC3889" s="9"/>
    </row>
    <row r="3890" ht="15.75" customHeight="1">
      <c r="A3890" s="10">
        <v>3889.0</v>
      </c>
      <c r="B3890" s="10" t="s">
        <v>15</v>
      </c>
      <c r="C3890" s="10" t="str">
        <f>VLOOKUP($E3890,'Определяем вид'!$A$2:$B$16,2,0)</f>
        <v>Услуга</v>
      </c>
      <c r="D3890" s="10" t="s">
        <v>19</v>
      </c>
      <c r="E3890" s="10" t="s">
        <v>21</v>
      </c>
      <c r="F3890" s="11">
        <v>45794.0</v>
      </c>
      <c r="G3890" s="12">
        <f t="shared" si="1"/>
        <v>5</v>
      </c>
      <c r="H3890" s="10"/>
      <c r="I3890" s="10" t="str">
        <f>IFNA(VLOOKUP($H3890,'Промокоды'!$A$2:$B$115,2,0),"")</f>
        <v/>
      </c>
      <c r="J3890" s="10" t="str">
        <f>IFNA(VLOOKUP($I3890,'Промокоды'!$E$2:$F$8,2,0),"")</f>
        <v/>
      </c>
      <c r="K3890" s="10" t="str">
        <f>IFNA(VLOOKUP($H3890,'Промокоды'!$A$2:$C$115,3,0),"")</f>
        <v/>
      </c>
      <c r="L3890" s="13">
        <f t="shared" si="2"/>
        <v>0</v>
      </c>
      <c r="M3890" s="14">
        <v>5500.0</v>
      </c>
      <c r="N3890" s="14">
        <f t="shared" si="3"/>
        <v>5500</v>
      </c>
      <c r="O3890" s="9"/>
      <c r="P3890" s="9"/>
      <c r="Q3890" s="9"/>
      <c r="R3890" s="9"/>
      <c r="S3890" s="9"/>
      <c r="T3890" s="9"/>
      <c r="U3890" s="9"/>
      <c r="V3890" s="9"/>
      <c r="W3890" s="9"/>
      <c r="X3890" s="9"/>
      <c r="Y3890" s="9"/>
      <c r="Z3890" s="9"/>
      <c r="AA3890" s="9"/>
      <c r="AB3890" s="9"/>
      <c r="AC3890" s="9"/>
    </row>
    <row r="3891" ht="15.75" customHeight="1">
      <c r="A3891" s="10">
        <v>3890.0</v>
      </c>
      <c r="B3891" s="10" t="s">
        <v>15</v>
      </c>
      <c r="C3891" s="10" t="str">
        <f>VLOOKUP($E3891,'Определяем вид'!$A$2:$B$16,2,0)</f>
        <v>Услуга</v>
      </c>
      <c r="D3891" s="10" t="s">
        <v>16</v>
      </c>
      <c r="E3891" s="10" t="s">
        <v>18</v>
      </c>
      <c r="F3891" s="11">
        <v>45794.0</v>
      </c>
      <c r="G3891" s="12">
        <f t="shared" si="1"/>
        <v>5</v>
      </c>
      <c r="H3891" s="10"/>
      <c r="I3891" s="10" t="str">
        <f>IFNA(VLOOKUP($H3891,'Промокоды'!$A$2:$B$115,2,0),"")</f>
        <v/>
      </c>
      <c r="J3891" s="10" t="str">
        <f>IFNA(VLOOKUP($I3891,'Промокоды'!$E$2:$F$8,2,0),"")</f>
        <v/>
      </c>
      <c r="K3891" s="10" t="str">
        <f>IFNA(VLOOKUP($H3891,'Промокоды'!$A$2:$C$115,3,0),"")</f>
        <v/>
      </c>
      <c r="L3891" s="13">
        <f t="shared" si="2"/>
        <v>0</v>
      </c>
      <c r="M3891" s="14">
        <v>3500.0</v>
      </c>
      <c r="N3891" s="14">
        <f t="shared" si="3"/>
        <v>3500</v>
      </c>
      <c r="O3891" s="9"/>
      <c r="P3891" s="9"/>
      <c r="Q3891" s="9"/>
      <c r="R3891" s="9"/>
      <c r="S3891" s="9"/>
      <c r="T3891" s="9"/>
      <c r="U3891" s="9"/>
      <c r="V3891" s="9"/>
      <c r="W3891" s="9"/>
      <c r="X3891" s="9"/>
      <c r="Y3891" s="9"/>
      <c r="Z3891" s="9"/>
      <c r="AA3891" s="9"/>
      <c r="AB3891" s="9"/>
      <c r="AC3891" s="9"/>
    </row>
    <row r="3892" ht="15.75" customHeight="1">
      <c r="A3892" s="10">
        <v>3891.0</v>
      </c>
      <c r="B3892" s="10" t="s">
        <v>15</v>
      </c>
      <c r="C3892" s="10" t="str">
        <f>VLOOKUP($E3892,'Определяем вид'!$A$2:$B$16,2,0)</f>
        <v>Услуга</v>
      </c>
      <c r="D3892" s="10" t="s">
        <v>16</v>
      </c>
      <c r="E3892" s="10" t="s">
        <v>18</v>
      </c>
      <c r="F3892" s="11">
        <v>45794.0</v>
      </c>
      <c r="G3892" s="12">
        <f t="shared" si="1"/>
        <v>5</v>
      </c>
      <c r="H3892" s="10"/>
      <c r="I3892" s="10" t="str">
        <f>IFNA(VLOOKUP($H3892,'Промокоды'!$A$2:$B$115,2,0),"")</f>
        <v/>
      </c>
      <c r="J3892" s="10" t="str">
        <f>IFNA(VLOOKUP($I3892,'Промокоды'!$E$2:$F$8,2,0),"")</f>
        <v/>
      </c>
      <c r="K3892" s="10" t="str">
        <f>IFNA(VLOOKUP($H3892,'Промокоды'!$A$2:$C$115,3,0),"")</f>
        <v/>
      </c>
      <c r="L3892" s="13">
        <f t="shared" si="2"/>
        <v>0</v>
      </c>
      <c r="M3892" s="14">
        <v>3500.0</v>
      </c>
      <c r="N3892" s="14">
        <f t="shared" si="3"/>
        <v>3500</v>
      </c>
      <c r="O3892" s="9"/>
      <c r="P3892" s="9"/>
      <c r="Q3892" s="9"/>
      <c r="R3892" s="9"/>
      <c r="S3892" s="9"/>
      <c r="T3892" s="9"/>
      <c r="U3892" s="9"/>
      <c r="V3892" s="9"/>
      <c r="W3892" s="9"/>
      <c r="X3892" s="9"/>
      <c r="Y3892" s="9"/>
      <c r="Z3892" s="9"/>
      <c r="AA3892" s="9"/>
      <c r="AB3892" s="9"/>
      <c r="AC3892" s="9"/>
    </row>
    <row r="3893" ht="15.75" customHeight="1">
      <c r="A3893" s="10">
        <v>3892.0</v>
      </c>
      <c r="B3893" s="10" t="s">
        <v>15</v>
      </c>
      <c r="C3893" s="10" t="str">
        <f>VLOOKUP($E3893,'Определяем вид'!$A$2:$B$16,2,0)</f>
        <v>Услуга</v>
      </c>
      <c r="D3893" s="10" t="s">
        <v>16</v>
      </c>
      <c r="E3893" s="10" t="s">
        <v>18</v>
      </c>
      <c r="F3893" s="11">
        <v>45795.0</v>
      </c>
      <c r="G3893" s="12">
        <f t="shared" si="1"/>
        <v>5</v>
      </c>
      <c r="H3893" s="10"/>
      <c r="I3893" s="10" t="str">
        <f>IFNA(VLOOKUP($H3893,'Промокоды'!$A$2:$B$115,2,0),"")</f>
        <v/>
      </c>
      <c r="J3893" s="10" t="str">
        <f>IFNA(VLOOKUP($I3893,'Промокоды'!$E$2:$F$8,2,0),"")</f>
        <v/>
      </c>
      <c r="K3893" s="10" t="str">
        <f>IFNA(VLOOKUP($H3893,'Промокоды'!$A$2:$C$115,3,0),"")</f>
        <v/>
      </c>
      <c r="L3893" s="13">
        <f t="shared" si="2"/>
        <v>0</v>
      </c>
      <c r="M3893" s="14">
        <v>3500.0</v>
      </c>
      <c r="N3893" s="14">
        <f t="shared" si="3"/>
        <v>3500</v>
      </c>
      <c r="O3893" s="9"/>
      <c r="P3893" s="9"/>
      <c r="Q3893" s="9"/>
      <c r="R3893" s="9"/>
      <c r="S3893" s="9"/>
      <c r="T3893" s="9"/>
      <c r="U3893" s="9"/>
      <c r="V3893" s="9"/>
      <c r="W3893" s="9"/>
      <c r="X3893" s="9"/>
      <c r="Y3893" s="9"/>
      <c r="Z3893" s="9"/>
      <c r="AA3893" s="9"/>
      <c r="AB3893" s="9"/>
      <c r="AC3893" s="9"/>
    </row>
    <row r="3894" ht="15.75" customHeight="1">
      <c r="A3894" s="10">
        <v>3893.0</v>
      </c>
      <c r="B3894" s="10" t="s">
        <v>15</v>
      </c>
      <c r="C3894" s="10" t="str">
        <f>VLOOKUP($E3894,'Определяем вид'!$A$2:$B$16,2,0)</f>
        <v>Услуга</v>
      </c>
      <c r="D3894" s="10" t="s">
        <v>16</v>
      </c>
      <c r="E3894" s="10" t="s">
        <v>17</v>
      </c>
      <c r="F3894" s="11">
        <v>45795.0</v>
      </c>
      <c r="G3894" s="12">
        <f t="shared" si="1"/>
        <v>5</v>
      </c>
      <c r="H3894" s="10"/>
      <c r="I3894" s="10" t="str">
        <f>IFNA(VLOOKUP($H3894,'Промокоды'!$A$2:$B$115,2,0),"")</f>
        <v/>
      </c>
      <c r="J3894" s="10" t="str">
        <f>IFNA(VLOOKUP($I3894,'Промокоды'!$E$2:$F$8,2,0),"")</f>
        <v/>
      </c>
      <c r="K3894" s="10" t="str">
        <f>IFNA(VLOOKUP($H3894,'Промокоды'!$A$2:$C$115,3,0),"")</f>
        <v/>
      </c>
      <c r="L3894" s="13">
        <f t="shared" si="2"/>
        <v>0</v>
      </c>
      <c r="M3894" s="14">
        <v>4500.0</v>
      </c>
      <c r="N3894" s="14">
        <f t="shared" si="3"/>
        <v>4500</v>
      </c>
      <c r="O3894" s="9"/>
      <c r="P3894" s="9"/>
      <c r="Q3894" s="9"/>
      <c r="R3894" s="9"/>
      <c r="S3894" s="9"/>
      <c r="T3894" s="9"/>
      <c r="U3894" s="9"/>
      <c r="V3894" s="9"/>
      <c r="W3894" s="9"/>
      <c r="X3894" s="9"/>
      <c r="Y3894" s="9"/>
      <c r="Z3894" s="9"/>
      <c r="AA3894" s="9"/>
      <c r="AB3894" s="9"/>
      <c r="AC3894" s="9"/>
    </row>
    <row r="3895" ht="15.75" customHeight="1">
      <c r="A3895" s="10">
        <v>3894.0</v>
      </c>
      <c r="B3895" s="10" t="s">
        <v>15</v>
      </c>
      <c r="C3895" s="10" t="str">
        <f>VLOOKUP($E3895,'Определяем вид'!$A$2:$B$16,2,0)</f>
        <v>Товар</v>
      </c>
      <c r="D3895" s="10" t="s">
        <v>19</v>
      </c>
      <c r="E3895" s="10" t="s">
        <v>28</v>
      </c>
      <c r="F3895" s="11">
        <v>45795.0</v>
      </c>
      <c r="G3895" s="12">
        <f t="shared" si="1"/>
        <v>5</v>
      </c>
      <c r="H3895" s="10"/>
      <c r="I3895" s="10" t="str">
        <f>IFNA(VLOOKUP($H3895,'Промокоды'!$A$2:$B$115,2,0),"")</f>
        <v/>
      </c>
      <c r="J3895" s="10" t="str">
        <f>IFNA(VLOOKUP($I3895,'Промокоды'!$E$2:$F$8,2,0),"")</f>
        <v/>
      </c>
      <c r="K3895" s="10" t="str">
        <f>IFNA(VLOOKUP($H3895,'Промокоды'!$A$2:$C$115,3,0),"")</f>
        <v/>
      </c>
      <c r="L3895" s="13">
        <f t="shared" si="2"/>
        <v>0</v>
      </c>
      <c r="M3895" s="14">
        <v>300.0</v>
      </c>
      <c r="N3895" s="14">
        <f t="shared" si="3"/>
        <v>300</v>
      </c>
      <c r="O3895" s="9"/>
      <c r="P3895" s="9"/>
      <c r="Q3895" s="9"/>
      <c r="R3895" s="9"/>
      <c r="S3895" s="9"/>
      <c r="T3895" s="9"/>
      <c r="U3895" s="9"/>
      <c r="V3895" s="9"/>
      <c r="W3895" s="9"/>
      <c r="X3895" s="9"/>
      <c r="Y3895" s="9"/>
      <c r="Z3895" s="9"/>
      <c r="AA3895" s="9"/>
      <c r="AB3895" s="9"/>
      <c r="AC3895" s="9"/>
    </row>
    <row r="3896" ht="15.75" customHeight="1">
      <c r="A3896" s="10">
        <v>3895.0</v>
      </c>
      <c r="B3896" s="10" t="s">
        <v>15</v>
      </c>
      <c r="C3896" s="10" t="str">
        <f>VLOOKUP($E3896,'Определяем вид'!$A$2:$B$16,2,0)</f>
        <v>Услуга</v>
      </c>
      <c r="D3896" s="10" t="s">
        <v>16</v>
      </c>
      <c r="E3896" s="10" t="s">
        <v>18</v>
      </c>
      <c r="F3896" s="11">
        <v>45795.0</v>
      </c>
      <c r="G3896" s="12">
        <f t="shared" si="1"/>
        <v>5</v>
      </c>
      <c r="H3896" s="10"/>
      <c r="I3896" s="10" t="str">
        <f>IFNA(VLOOKUP($H3896,'Промокоды'!$A$2:$B$115,2,0),"")</f>
        <v/>
      </c>
      <c r="J3896" s="10" t="str">
        <f>IFNA(VLOOKUP($I3896,'Промокоды'!$E$2:$F$8,2,0),"")</f>
        <v/>
      </c>
      <c r="K3896" s="10" t="str">
        <f>IFNA(VLOOKUP($H3896,'Промокоды'!$A$2:$C$115,3,0),"")</f>
        <v/>
      </c>
      <c r="L3896" s="13">
        <f t="shared" si="2"/>
        <v>0</v>
      </c>
      <c r="M3896" s="14">
        <v>3500.0</v>
      </c>
      <c r="N3896" s="14">
        <f t="shared" si="3"/>
        <v>3500</v>
      </c>
      <c r="O3896" s="9"/>
      <c r="P3896" s="9"/>
      <c r="Q3896" s="9"/>
      <c r="R3896" s="9"/>
      <c r="S3896" s="9"/>
      <c r="T3896" s="9"/>
      <c r="U3896" s="9"/>
      <c r="V3896" s="9"/>
      <c r="W3896" s="9"/>
      <c r="X3896" s="9"/>
      <c r="Y3896" s="9"/>
      <c r="Z3896" s="9"/>
      <c r="AA3896" s="9"/>
      <c r="AB3896" s="9"/>
      <c r="AC3896" s="9"/>
    </row>
    <row r="3897" ht="15.75" customHeight="1">
      <c r="A3897" s="10">
        <v>3896.0</v>
      </c>
      <c r="B3897" s="10" t="s">
        <v>15</v>
      </c>
      <c r="C3897" s="10" t="str">
        <f>VLOOKUP($E3897,'Определяем вид'!$A$2:$B$16,2,0)</f>
        <v>Товар</v>
      </c>
      <c r="D3897" s="10" t="s">
        <v>16</v>
      </c>
      <c r="E3897" s="10" t="s">
        <v>23</v>
      </c>
      <c r="F3897" s="11">
        <v>45795.0</v>
      </c>
      <c r="G3897" s="12">
        <f t="shared" si="1"/>
        <v>5</v>
      </c>
      <c r="H3897" s="10"/>
      <c r="I3897" s="10" t="str">
        <f>IFNA(VLOOKUP($H3897,'Промокоды'!$A$2:$B$115,2,0),"")</f>
        <v/>
      </c>
      <c r="J3897" s="10" t="str">
        <f>IFNA(VLOOKUP($I3897,'Промокоды'!$E$2:$F$8,2,0),"")</f>
        <v/>
      </c>
      <c r="K3897" s="10" t="str">
        <f>IFNA(VLOOKUP($H3897,'Промокоды'!$A$2:$C$115,3,0),"")</f>
        <v/>
      </c>
      <c r="L3897" s="13">
        <f t="shared" si="2"/>
        <v>0</v>
      </c>
      <c r="M3897" s="14">
        <v>1000.0</v>
      </c>
      <c r="N3897" s="14">
        <f t="shared" si="3"/>
        <v>1000</v>
      </c>
      <c r="O3897" s="9"/>
      <c r="P3897" s="9"/>
      <c r="Q3897" s="9"/>
      <c r="R3897" s="9"/>
      <c r="S3897" s="9"/>
      <c r="T3897" s="9"/>
      <c r="U3897" s="9"/>
      <c r="V3897" s="9"/>
      <c r="W3897" s="9"/>
      <c r="X3897" s="9"/>
      <c r="Y3897" s="9"/>
      <c r="Z3897" s="9"/>
      <c r="AA3897" s="9"/>
      <c r="AB3897" s="9"/>
      <c r="AC3897" s="9"/>
    </row>
    <row r="3898" ht="15.75" customHeight="1">
      <c r="A3898" s="10">
        <v>3897.0</v>
      </c>
      <c r="B3898" s="10" t="s">
        <v>15</v>
      </c>
      <c r="C3898" s="10" t="str">
        <f>VLOOKUP($E3898,'Определяем вид'!$A$2:$B$16,2,0)</f>
        <v>Услуга</v>
      </c>
      <c r="D3898" s="10" t="s">
        <v>16</v>
      </c>
      <c r="E3898" s="10" t="s">
        <v>17</v>
      </c>
      <c r="F3898" s="11">
        <v>45795.0</v>
      </c>
      <c r="G3898" s="12">
        <f t="shared" si="1"/>
        <v>5</v>
      </c>
      <c r="H3898" s="10"/>
      <c r="I3898" s="10" t="str">
        <f>IFNA(VLOOKUP($H3898,'Промокоды'!$A$2:$B$115,2,0),"")</f>
        <v/>
      </c>
      <c r="J3898" s="10" t="str">
        <f>IFNA(VLOOKUP($I3898,'Промокоды'!$E$2:$F$8,2,0),"")</f>
        <v/>
      </c>
      <c r="K3898" s="10" t="str">
        <f>IFNA(VLOOKUP($H3898,'Промокоды'!$A$2:$C$115,3,0),"")</f>
        <v/>
      </c>
      <c r="L3898" s="13">
        <f t="shared" si="2"/>
        <v>0</v>
      </c>
      <c r="M3898" s="14">
        <v>4500.0</v>
      </c>
      <c r="N3898" s="14">
        <f t="shared" si="3"/>
        <v>4500</v>
      </c>
      <c r="O3898" s="9"/>
      <c r="P3898" s="9"/>
      <c r="Q3898" s="9"/>
      <c r="R3898" s="9"/>
      <c r="S3898" s="9"/>
      <c r="T3898" s="9"/>
      <c r="U3898" s="9"/>
      <c r="V3898" s="9"/>
      <c r="W3898" s="9"/>
      <c r="X3898" s="9"/>
      <c r="Y3898" s="9"/>
      <c r="Z3898" s="9"/>
      <c r="AA3898" s="9"/>
      <c r="AB3898" s="9"/>
      <c r="AC3898" s="9"/>
    </row>
    <row r="3899" ht="15.75" customHeight="1">
      <c r="A3899" s="10">
        <v>3898.0</v>
      </c>
      <c r="B3899" s="10" t="s">
        <v>15</v>
      </c>
      <c r="C3899" s="10" t="str">
        <f>VLOOKUP($E3899,'Определяем вид'!$A$2:$B$16,2,0)</f>
        <v>Услуга</v>
      </c>
      <c r="D3899" s="10" t="s">
        <v>16</v>
      </c>
      <c r="E3899" s="10" t="s">
        <v>21</v>
      </c>
      <c r="F3899" s="11">
        <v>45795.0</v>
      </c>
      <c r="G3899" s="12">
        <f t="shared" si="1"/>
        <v>5</v>
      </c>
      <c r="H3899" s="10"/>
      <c r="I3899" s="10" t="str">
        <f>IFNA(VLOOKUP($H3899,'Промокоды'!$A$2:$B$115,2,0),"")</f>
        <v/>
      </c>
      <c r="J3899" s="10" t="str">
        <f>IFNA(VLOOKUP($I3899,'Промокоды'!$E$2:$F$8,2,0),"")</f>
        <v/>
      </c>
      <c r="K3899" s="10" t="str">
        <f>IFNA(VLOOKUP($H3899,'Промокоды'!$A$2:$C$115,3,0),"")</f>
        <v/>
      </c>
      <c r="L3899" s="13">
        <f t="shared" si="2"/>
        <v>0</v>
      </c>
      <c r="M3899" s="14">
        <v>5500.0</v>
      </c>
      <c r="N3899" s="14">
        <f t="shared" si="3"/>
        <v>5500</v>
      </c>
      <c r="O3899" s="9"/>
      <c r="P3899" s="9"/>
      <c r="Q3899" s="9"/>
      <c r="R3899" s="9"/>
      <c r="S3899" s="9"/>
      <c r="T3899" s="9"/>
      <c r="U3899" s="9"/>
      <c r="V3899" s="9"/>
      <c r="W3899" s="9"/>
      <c r="X3899" s="9"/>
      <c r="Y3899" s="9"/>
      <c r="Z3899" s="9"/>
      <c r="AA3899" s="9"/>
      <c r="AB3899" s="9"/>
      <c r="AC3899" s="9"/>
    </row>
    <row r="3900" ht="15.75" customHeight="1">
      <c r="A3900" s="10">
        <v>3899.0</v>
      </c>
      <c r="B3900" s="10" t="s">
        <v>15</v>
      </c>
      <c r="C3900" s="10" t="str">
        <f>VLOOKUP($E3900,'Определяем вид'!$A$2:$B$16,2,0)</f>
        <v>Услуга</v>
      </c>
      <c r="D3900" s="10" t="s">
        <v>16</v>
      </c>
      <c r="E3900" s="10" t="s">
        <v>17</v>
      </c>
      <c r="F3900" s="11">
        <v>45795.0</v>
      </c>
      <c r="G3900" s="12">
        <f t="shared" si="1"/>
        <v>5</v>
      </c>
      <c r="H3900" s="10"/>
      <c r="I3900" s="10" t="str">
        <f>IFNA(VLOOKUP($H3900,'Промокоды'!$A$2:$B$115,2,0),"")</f>
        <v/>
      </c>
      <c r="J3900" s="10" t="str">
        <f>IFNA(VLOOKUP($I3900,'Промокоды'!$E$2:$F$8,2,0),"")</f>
        <v/>
      </c>
      <c r="K3900" s="10" t="str">
        <f>IFNA(VLOOKUP($H3900,'Промокоды'!$A$2:$C$115,3,0),"")</f>
        <v/>
      </c>
      <c r="L3900" s="13">
        <f t="shared" si="2"/>
        <v>0</v>
      </c>
      <c r="M3900" s="14">
        <v>4500.0</v>
      </c>
      <c r="N3900" s="14">
        <f t="shared" si="3"/>
        <v>4500</v>
      </c>
      <c r="O3900" s="9"/>
      <c r="P3900" s="9"/>
      <c r="Q3900" s="9"/>
      <c r="R3900" s="9"/>
      <c r="S3900" s="9"/>
      <c r="T3900" s="9"/>
      <c r="U3900" s="9"/>
      <c r="V3900" s="9"/>
      <c r="W3900" s="9"/>
      <c r="X3900" s="9"/>
      <c r="Y3900" s="9"/>
      <c r="Z3900" s="9"/>
      <c r="AA3900" s="9"/>
      <c r="AB3900" s="9"/>
      <c r="AC3900" s="9"/>
    </row>
    <row r="3901" ht="15.75" customHeight="1">
      <c r="A3901" s="10">
        <v>3900.0</v>
      </c>
      <c r="B3901" s="10" t="s">
        <v>25</v>
      </c>
      <c r="C3901" s="10" t="str">
        <f>VLOOKUP($E3901,'Определяем вид'!$A$2:$B$16,2,0)</f>
        <v>Услуга</v>
      </c>
      <c r="D3901" s="10" t="s">
        <v>16</v>
      </c>
      <c r="E3901" s="10" t="s">
        <v>42</v>
      </c>
      <c r="F3901" s="11">
        <v>45795.0</v>
      </c>
      <c r="G3901" s="12">
        <f t="shared" si="1"/>
        <v>5</v>
      </c>
      <c r="H3901" s="10"/>
      <c r="I3901" s="10" t="str">
        <f>IFNA(VLOOKUP($H3901,'Промокоды'!$A$2:$B$115,2,0),"")</f>
        <v/>
      </c>
      <c r="J3901" s="10" t="str">
        <f>IFNA(VLOOKUP($I3901,'Промокоды'!$E$2:$F$8,2,0),"")</f>
        <v/>
      </c>
      <c r="K3901" s="10" t="str">
        <f>IFNA(VLOOKUP($H3901,'Промокоды'!$A$2:$C$115,3,0),"")</f>
        <v/>
      </c>
      <c r="L3901" s="13">
        <f t="shared" si="2"/>
        <v>0</v>
      </c>
      <c r="M3901" s="14">
        <v>82500.0</v>
      </c>
      <c r="N3901" s="14">
        <f t="shared" si="3"/>
        <v>82500</v>
      </c>
      <c r="O3901" s="9"/>
      <c r="P3901" s="9"/>
      <c r="Q3901" s="9"/>
      <c r="R3901" s="9"/>
      <c r="S3901" s="9"/>
      <c r="T3901" s="9"/>
      <c r="U3901" s="9"/>
      <c r="V3901" s="9"/>
      <c r="W3901" s="9"/>
      <c r="X3901" s="9"/>
      <c r="Y3901" s="9"/>
      <c r="Z3901" s="9"/>
      <c r="AA3901" s="9"/>
      <c r="AB3901" s="9"/>
      <c r="AC3901" s="9"/>
    </row>
    <row r="3902" ht="15.75" customHeight="1">
      <c r="A3902" s="10">
        <v>3901.0</v>
      </c>
      <c r="B3902" s="10" t="s">
        <v>25</v>
      </c>
      <c r="C3902" s="10" t="str">
        <f>VLOOKUP($E3902,'Определяем вид'!$A$2:$B$16,2,0)</f>
        <v>Услуга</v>
      </c>
      <c r="D3902" s="10" t="s">
        <v>16</v>
      </c>
      <c r="E3902" s="10" t="s">
        <v>42</v>
      </c>
      <c r="F3902" s="11">
        <v>45795.0</v>
      </c>
      <c r="G3902" s="12">
        <f t="shared" si="1"/>
        <v>5</v>
      </c>
      <c r="H3902" s="10"/>
      <c r="I3902" s="10" t="str">
        <f>IFNA(VLOOKUP($H3902,'Промокоды'!$A$2:$B$115,2,0),"")</f>
        <v/>
      </c>
      <c r="J3902" s="10" t="str">
        <f>IFNA(VLOOKUP($I3902,'Промокоды'!$E$2:$F$8,2,0),"")</f>
        <v/>
      </c>
      <c r="K3902" s="10" t="str">
        <f>IFNA(VLOOKUP($H3902,'Промокоды'!$A$2:$C$115,3,0),"")</f>
        <v/>
      </c>
      <c r="L3902" s="13">
        <f t="shared" si="2"/>
        <v>0</v>
      </c>
      <c r="M3902" s="14">
        <v>82500.0</v>
      </c>
      <c r="N3902" s="14">
        <f t="shared" si="3"/>
        <v>82500</v>
      </c>
      <c r="O3902" s="9"/>
      <c r="P3902" s="9"/>
      <c r="Q3902" s="9"/>
      <c r="R3902" s="9"/>
      <c r="S3902" s="9"/>
      <c r="T3902" s="9"/>
      <c r="U3902" s="9"/>
      <c r="V3902" s="9"/>
      <c r="W3902" s="9"/>
      <c r="X3902" s="9"/>
      <c r="Y3902" s="9"/>
      <c r="Z3902" s="9"/>
      <c r="AA3902" s="9"/>
      <c r="AB3902" s="9"/>
      <c r="AC3902" s="9"/>
    </row>
    <row r="3903" ht="15.75" customHeight="1">
      <c r="A3903" s="10">
        <v>3902.0</v>
      </c>
      <c r="B3903" s="10" t="s">
        <v>25</v>
      </c>
      <c r="C3903" s="10" t="str">
        <f>VLOOKUP($E3903,'Определяем вид'!$A$2:$B$16,2,0)</f>
        <v>Услуга</v>
      </c>
      <c r="D3903" s="10" t="s">
        <v>16</v>
      </c>
      <c r="E3903" s="10" t="s">
        <v>42</v>
      </c>
      <c r="F3903" s="11">
        <v>45795.0</v>
      </c>
      <c r="G3903" s="12">
        <f t="shared" si="1"/>
        <v>5</v>
      </c>
      <c r="H3903" s="10"/>
      <c r="I3903" s="10" t="str">
        <f>IFNA(VLOOKUP($H3903,'Промокоды'!$A$2:$B$115,2,0),"")</f>
        <v/>
      </c>
      <c r="J3903" s="10" t="str">
        <f>IFNA(VLOOKUP($I3903,'Промокоды'!$E$2:$F$8,2,0),"")</f>
        <v/>
      </c>
      <c r="K3903" s="10" t="str">
        <f>IFNA(VLOOKUP($H3903,'Промокоды'!$A$2:$C$115,3,0),"")</f>
        <v/>
      </c>
      <c r="L3903" s="13">
        <f t="shared" si="2"/>
        <v>0</v>
      </c>
      <c r="M3903" s="14">
        <v>82500.0</v>
      </c>
      <c r="N3903" s="14">
        <f t="shared" si="3"/>
        <v>82500</v>
      </c>
      <c r="O3903" s="9"/>
      <c r="P3903" s="9"/>
      <c r="Q3903" s="9"/>
      <c r="R3903" s="9"/>
      <c r="S3903" s="9"/>
      <c r="T3903" s="9"/>
      <c r="U3903" s="9"/>
      <c r="V3903" s="9"/>
      <c r="W3903" s="9"/>
      <c r="X3903" s="9"/>
      <c r="Y3903" s="9"/>
      <c r="Z3903" s="9"/>
      <c r="AA3903" s="9"/>
      <c r="AB3903" s="9"/>
      <c r="AC3903" s="9"/>
    </row>
    <row r="3904" ht="15.75" customHeight="1">
      <c r="A3904" s="10">
        <v>3903.0</v>
      </c>
      <c r="B3904" s="10" t="s">
        <v>25</v>
      </c>
      <c r="C3904" s="10" t="str">
        <f>VLOOKUP($E3904,'Определяем вид'!$A$2:$B$16,2,0)</f>
        <v>Услуга</v>
      </c>
      <c r="D3904" s="10" t="s">
        <v>16</v>
      </c>
      <c r="E3904" s="10" t="s">
        <v>42</v>
      </c>
      <c r="F3904" s="11">
        <v>45795.0</v>
      </c>
      <c r="G3904" s="12">
        <f t="shared" si="1"/>
        <v>5</v>
      </c>
      <c r="H3904" s="10"/>
      <c r="I3904" s="10" t="str">
        <f>IFNA(VLOOKUP($H3904,'Промокоды'!$A$2:$B$115,2,0),"")</f>
        <v/>
      </c>
      <c r="J3904" s="10" t="str">
        <f>IFNA(VLOOKUP($I3904,'Промокоды'!$E$2:$F$8,2,0),"")</f>
        <v/>
      </c>
      <c r="K3904" s="10" t="str">
        <f>IFNA(VLOOKUP($H3904,'Промокоды'!$A$2:$C$115,3,0),"")</f>
        <v/>
      </c>
      <c r="L3904" s="13">
        <f t="shared" si="2"/>
        <v>0</v>
      </c>
      <c r="M3904" s="14">
        <v>82500.0</v>
      </c>
      <c r="N3904" s="14">
        <f t="shared" si="3"/>
        <v>82500</v>
      </c>
      <c r="O3904" s="9"/>
      <c r="P3904" s="9"/>
      <c r="Q3904" s="9"/>
      <c r="R3904" s="9"/>
      <c r="S3904" s="9"/>
      <c r="T3904" s="9"/>
      <c r="U3904" s="9"/>
      <c r="V3904" s="9"/>
      <c r="W3904" s="9"/>
      <c r="X3904" s="9"/>
      <c r="Y3904" s="9"/>
      <c r="Z3904" s="9"/>
      <c r="AA3904" s="9"/>
      <c r="AB3904" s="9"/>
      <c r="AC3904" s="9"/>
    </row>
    <row r="3905" ht="15.75" customHeight="1">
      <c r="A3905" s="10">
        <v>3904.0</v>
      </c>
      <c r="B3905" s="10" t="s">
        <v>25</v>
      </c>
      <c r="C3905" s="10" t="str">
        <f>VLOOKUP($E3905,'Определяем вид'!$A$2:$B$16,2,0)</f>
        <v>Услуга</v>
      </c>
      <c r="D3905" s="10" t="s">
        <v>16</v>
      </c>
      <c r="E3905" s="10" t="s">
        <v>42</v>
      </c>
      <c r="F3905" s="11">
        <v>45795.0</v>
      </c>
      <c r="G3905" s="12">
        <f t="shared" si="1"/>
        <v>5</v>
      </c>
      <c r="H3905" s="10"/>
      <c r="I3905" s="10" t="str">
        <f>IFNA(VLOOKUP($H3905,'Промокоды'!$A$2:$B$115,2,0),"")</f>
        <v/>
      </c>
      <c r="J3905" s="10" t="str">
        <f>IFNA(VLOOKUP($I3905,'Промокоды'!$E$2:$F$8,2,0),"")</f>
        <v/>
      </c>
      <c r="K3905" s="10" t="str">
        <f>IFNA(VLOOKUP($H3905,'Промокоды'!$A$2:$C$115,3,0),"")</f>
        <v/>
      </c>
      <c r="L3905" s="13">
        <f t="shared" si="2"/>
        <v>0</v>
      </c>
      <c r="M3905" s="14">
        <v>82500.0</v>
      </c>
      <c r="N3905" s="14">
        <f t="shared" si="3"/>
        <v>82500</v>
      </c>
      <c r="O3905" s="9"/>
      <c r="P3905" s="9"/>
      <c r="Q3905" s="9"/>
      <c r="R3905" s="9"/>
      <c r="S3905" s="9"/>
      <c r="T3905" s="9"/>
      <c r="U3905" s="9"/>
      <c r="V3905" s="9"/>
      <c r="W3905" s="9"/>
      <c r="X3905" s="9"/>
      <c r="Y3905" s="9"/>
      <c r="Z3905" s="9"/>
      <c r="AA3905" s="9"/>
      <c r="AB3905" s="9"/>
      <c r="AC3905" s="9"/>
    </row>
    <row r="3906" ht="15.75" customHeight="1">
      <c r="A3906" s="10">
        <v>3905.0</v>
      </c>
      <c r="B3906" s="10" t="s">
        <v>25</v>
      </c>
      <c r="C3906" s="10" t="str">
        <f>VLOOKUP($E3906,'Определяем вид'!$A$2:$B$16,2,0)</f>
        <v>Услуга</v>
      </c>
      <c r="D3906" s="10" t="s">
        <v>16</v>
      </c>
      <c r="E3906" s="10" t="s">
        <v>42</v>
      </c>
      <c r="F3906" s="11">
        <v>45795.0</v>
      </c>
      <c r="G3906" s="12">
        <f t="shared" si="1"/>
        <v>5</v>
      </c>
      <c r="H3906" s="10"/>
      <c r="I3906" s="10" t="str">
        <f>IFNA(VLOOKUP($H3906,'Промокоды'!$A$2:$B$115,2,0),"")</f>
        <v/>
      </c>
      <c r="J3906" s="10" t="str">
        <f>IFNA(VLOOKUP($I3906,'Промокоды'!$E$2:$F$8,2,0),"")</f>
        <v/>
      </c>
      <c r="K3906" s="10" t="str">
        <f>IFNA(VLOOKUP($H3906,'Промокоды'!$A$2:$C$115,3,0),"")</f>
        <v/>
      </c>
      <c r="L3906" s="13">
        <f t="shared" si="2"/>
        <v>0</v>
      </c>
      <c r="M3906" s="14">
        <v>82500.0</v>
      </c>
      <c r="N3906" s="14">
        <f t="shared" si="3"/>
        <v>82500</v>
      </c>
      <c r="O3906" s="9"/>
      <c r="P3906" s="9"/>
      <c r="Q3906" s="9"/>
      <c r="R3906" s="9"/>
      <c r="S3906" s="9"/>
      <c r="T3906" s="9"/>
      <c r="U3906" s="9"/>
      <c r="V3906" s="9"/>
      <c r="W3906" s="9"/>
      <c r="X3906" s="9"/>
      <c r="Y3906" s="9"/>
      <c r="Z3906" s="9"/>
      <c r="AA3906" s="9"/>
      <c r="AB3906" s="9"/>
      <c r="AC3906" s="9"/>
    </row>
    <row r="3907" ht="15.75" customHeight="1">
      <c r="A3907" s="10">
        <v>3906.0</v>
      </c>
      <c r="B3907" s="10" t="s">
        <v>25</v>
      </c>
      <c r="C3907" s="10" t="str">
        <f>VLOOKUP($E3907,'Определяем вид'!$A$2:$B$16,2,0)</f>
        <v>Услуга</v>
      </c>
      <c r="D3907" s="10" t="s">
        <v>16</v>
      </c>
      <c r="E3907" s="10" t="s">
        <v>42</v>
      </c>
      <c r="F3907" s="11">
        <v>45795.0</v>
      </c>
      <c r="G3907" s="12">
        <f t="shared" si="1"/>
        <v>5</v>
      </c>
      <c r="H3907" s="10"/>
      <c r="I3907" s="10" t="str">
        <f>IFNA(VLOOKUP($H3907,'Промокоды'!$A$2:$B$115,2,0),"")</f>
        <v/>
      </c>
      <c r="J3907" s="10" t="str">
        <f>IFNA(VLOOKUP($I3907,'Промокоды'!$E$2:$F$8,2,0),"")</f>
        <v/>
      </c>
      <c r="K3907" s="10" t="str">
        <f>IFNA(VLOOKUP($H3907,'Промокоды'!$A$2:$C$115,3,0),"")</f>
        <v/>
      </c>
      <c r="L3907" s="13">
        <f t="shared" si="2"/>
        <v>0</v>
      </c>
      <c r="M3907" s="14">
        <v>82500.0</v>
      </c>
      <c r="N3907" s="14">
        <f t="shared" si="3"/>
        <v>82500</v>
      </c>
      <c r="O3907" s="9"/>
      <c r="P3907" s="9"/>
      <c r="Q3907" s="9"/>
      <c r="R3907" s="9"/>
      <c r="S3907" s="9"/>
      <c r="T3907" s="9"/>
      <c r="U3907" s="9"/>
      <c r="V3907" s="9"/>
      <c r="W3907" s="9"/>
      <c r="X3907" s="9"/>
      <c r="Y3907" s="9"/>
      <c r="Z3907" s="9"/>
      <c r="AA3907" s="9"/>
      <c r="AB3907" s="9"/>
      <c r="AC3907" s="9"/>
    </row>
    <row r="3908" ht="15.75" customHeight="1">
      <c r="A3908" s="10">
        <v>3907.0</v>
      </c>
      <c r="B3908" s="10" t="s">
        <v>25</v>
      </c>
      <c r="C3908" s="10" t="str">
        <f>VLOOKUP($E3908,'Определяем вид'!$A$2:$B$16,2,0)</f>
        <v>Услуга</v>
      </c>
      <c r="D3908" s="10" t="s">
        <v>16</v>
      </c>
      <c r="E3908" s="10" t="s">
        <v>42</v>
      </c>
      <c r="F3908" s="11">
        <v>45795.0</v>
      </c>
      <c r="G3908" s="12">
        <f t="shared" si="1"/>
        <v>5</v>
      </c>
      <c r="H3908" s="10"/>
      <c r="I3908" s="10" t="str">
        <f>IFNA(VLOOKUP($H3908,'Промокоды'!$A$2:$B$115,2,0),"")</f>
        <v/>
      </c>
      <c r="J3908" s="10" t="str">
        <f>IFNA(VLOOKUP($I3908,'Промокоды'!$E$2:$F$8,2,0),"")</f>
        <v/>
      </c>
      <c r="K3908" s="10" t="str">
        <f>IFNA(VLOOKUP($H3908,'Промокоды'!$A$2:$C$115,3,0),"")</f>
        <v/>
      </c>
      <c r="L3908" s="13">
        <f t="shared" si="2"/>
        <v>0</v>
      </c>
      <c r="M3908" s="14">
        <v>82500.0</v>
      </c>
      <c r="N3908" s="14">
        <f t="shared" si="3"/>
        <v>82500</v>
      </c>
      <c r="O3908" s="9"/>
      <c r="P3908" s="9"/>
      <c r="Q3908" s="9"/>
      <c r="R3908" s="9"/>
      <c r="S3908" s="9"/>
      <c r="T3908" s="9"/>
      <c r="U3908" s="9"/>
      <c r="V3908" s="9"/>
      <c r="W3908" s="9"/>
      <c r="X3908" s="9"/>
      <c r="Y3908" s="9"/>
      <c r="Z3908" s="9"/>
      <c r="AA3908" s="9"/>
      <c r="AB3908" s="9"/>
      <c r="AC3908" s="9"/>
    </row>
    <row r="3909" ht="15.75" customHeight="1">
      <c r="A3909" s="10">
        <v>3908.0</v>
      </c>
      <c r="B3909" s="10" t="s">
        <v>15</v>
      </c>
      <c r="C3909" s="10" t="str">
        <f>VLOOKUP($E3909,'Определяем вид'!$A$2:$B$16,2,0)</f>
        <v>Услуга</v>
      </c>
      <c r="D3909" s="10" t="s">
        <v>16</v>
      </c>
      <c r="E3909" s="10" t="s">
        <v>18</v>
      </c>
      <c r="F3909" s="11">
        <v>45795.0</v>
      </c>
      <c r="G3909" s="12">
        <f t="shared" si="1"/>
        <v>5</v>
      </c>
      <c r="H3909" s="10"/>
      <c r="I3909" s="10" t="str">
        <f>IFNA(VLOOKUP($H3909,'Промокоды'!$A$2:$B$115,2,0),"")</f>
        <v/>
      </c>
      <c r="J3909" s="10" t="str">
        <f>IFNA(VLOOKUP($I3909,'Промокоды'!$E$2:$F$8,2,0),"")</f>
        <v/>
      </c>
      <c r="K3909" s="10" t="str">
        <f>IFNA(VLOOKUP($H3909,'Промокоды'!$A$2:$C$115,3,0),"")</f>
        <v/>
      </c>
      <c r="L3909" s="13">
        <f t="shared" si="2"/>
        <v>0</v>
      </c>
      <c r="M3909" s="14">
        <v>3500.0</v>
      </c>
      <c r="N3909" s="14">
        <f t="shared" si="3"/>
        <v>3500</v>
      </c>
      <c r="O3909" s="9"/>
      <c r="P3909" s="9"/>
      <c r="Q3909" s="9"/>
      <c r="R3909" s="9"/>
      <c r="S3909" s="9"/>
      <c r="T3909" s="9"/>
      <c r="U3909" s="9"/>
      <c r="V3909" s="9"/>
      <c r="W3909" s="9"/>
      <c r="X3909" s="9"/>
      <c r="Y3909" s="9"/>
      <c r="Z3909" s="9"/>
      <c r="AA3909" s="9"/>
      <c r="AB3909" s="9"/>
      <c r="AC3909" s="9"/>
    </row>
    <row r="3910" ht="15.75" customHeight="1">
      <c r="A3910" s="10">
        <v>3909.0</v>
      </c>
      <c r="B3910" s="10" t="s">
        <v>15</v>
      </c>
      <c r="C3910" s="10" t="str">
        <f>VLOOKUP($E3910,'Определяем вид'!$A$2:$B$16,2,0)</f>
        <v>Товар</v>
      </c>
      <c r="D3910" s="10" t="s">
        <v>16</v>
      </c>
      <c r="E3910" s="10" t="s">
        <v>20</v>
      </c>
      <c r="F3910" s="11">
        <v>45795.0</v>
      </c>
      <c r="G3910" s="12">
        <f t="shared" si="1"/>
        <v>5</v>
      </c>
      <c r="H3910" s="10"/>
      <c r="I3910" s="10" t="str">
        <f>IFNA(VLOOKUP($H3910,'Промокоды'!$A$2:$B$115,2,0),"")</f>
        <v/>
      </c>
      <c r="J3910" s="10" t="str">
        <f>IFNA(VLOOKUP($I3910,'Промокоды'!$E$2:$F$8,2,0),"")</f>
        <v/>
      </c>
      <c r="K3910" s="10" t="str">
        <f>IFNA(VLOOKUP($H3910,'Промокоды'!$A$2:$C$115,3,0),"")</f>
        <v/>
      </c>
      <c r="L3910" s="13">
        <f t="shared" si="2"/>
        <v>0</v>
      </c>
      <c r="M3910" s="14">
        <v>500.0</v>
      </c>
      <c r="N3910" s="14">
        <f t="shared" si="3"/>
        <v>500</v>
      </c>
      <c r="O3910" s="9"/>
      <c r="P3910" s="9"/>
      <c r="Q3910" s="9"/>
      <c r="R3910" s="9"/>
      <c r="S3910" s="9"/>
      <c r="T3910" s="9"/>
      <c r="U3910" s="9"/>
      <c r="V3910" s="9"/>
      <c r="W3910" s="9"/>
      <c r="X3910" s="9"/>
      <c r="Y3910" s="9"/>
      <c r="Z3910" s="9"/>
      <c r="AA3910" s="9"/>
      <c r="AB3910" s="9"/>
      <c r="AC3910" s="9"/>
    </row>
    <row r="3911" ht="15.75" customHeight="1">
      <c r="A3911" s="10">
        <v>3910.0</v>
      </c>
      <c r="B3911" s="10" t="s">
        <v>15</v>
      </c>
      <c r="C3911" s="10" t="str">
        <f>VLOOKUP($E3911,'Определяем вид'!$A$2:$B$16,2,0)</f>
        <v>Услуга</v>
      </c>
      <c r="D3911" s="10" t="s">
        <v>16</v>
      </c>
      <c r="E3911" s="10" t="s">
        <v>21</v>
      </c>
      <c r="F3911" s="11">
        <v>45795.0</v>
      </c>
      <c r="G3911" s="12">
        <f t="shared" si="1"/>
        <v>5</v>
      </c>
      <c r="H3911" s="10" t="s">
        <v>91</v>
      </c>
      <c r="I3911" s="10">
        <f>IFNA(VLOOKUP($H3911,'Промокоды'!$A$2:$B$115,2,0),"")</f>
        <v>7</v>
      </c>
      <c r="J3911" s="10" t="str">
        <f>IFNA(VLOOKUP($I3911,'Промокоды'!$E$2:$F$8,2,0),"")</f>
        <v>Сторис в VK</v>
      </c>
      <c r="K3911" s="10">
        <f>IFNA(VLOOKUP($H3911,'Промокоды'!$A$2:$C$115,3,0),"")</f>
        <v>0.15</v>
      </c>
      <c r="L3911" s="13">
        <f t="shared" si="2"/>
        <v>825</v>
      </c>
      <c r="M3911" s="14">
        <v>5500.0</v>
      </c>
      <c r="N3911" s="14">
        <f t="shared" si="3"/>
        <v>4675</v>
      </c>
      <c r="O3911" s="9"/>
      <c r="P3911" s="9"/>
      <c r="Q3911" s="9"/>
      <c r="R3911" s="9"/>
      <c r="S3911" s="9"/>
      <c r="T3911" s="9"/>
      <c r="U3911" s="9"/>
      <c r="V3911" s="9"/>
      <c r="W3911" s="9"/>
      <c r="X3911" s="9"/>
      <c r="Y3911" s="9"/>
      <c r="Z3911" s="9"/>
      <c r="AA3911" s="9"/>
      <c r="AB3911" s="9"/>
      <c r="AC3911" s="9"/>
    </row>
    <row r="3912" ht="15.75" customHeight="1">
      <c r="A3912" s="10">
        <v>3911.0</v>
      </c>
      <c r="B3912" s="10" t="s">
        <v>15</v>
      </c>
      <c r="C3912" s="10" t="str">
        <f>VLOOKUP($E3912,'Определяем вид'!$A$2:$B$16,2,0)</f>
        <v>Услуга</v>
      </c>
      <c r="D3912" s="10" t="s">
        <v>16</v>
      </c>
      <c r="E3912" s="10" t="s">
        <v>17</v>
      </c>
      <c r="F3912" s="11">
        <v>45795.0</v>
      </c>
      <c r="G3912" s="12">
        <f t="shared" si="1"/>
        <v>5</v>
      </c>
      <c r="H3912" s="10"/>
      <c r="I3912" s="10" t="str">
        <f>IFNA(VLOOKUP($H3912,'Промокоды'!$A$2:$B$115,2,0),"")</f>
        <v/>
      </c>
      <c r="J3912" s="10" t="str">
        <f>IFNA(VLOOKUP($I3912,'Промокоды'!$E$2:$F$8,2,0),"")</f>
        <v/>
      </c>
      <c r="K3912" s="10" t="str">
        <f>IFNA(VLOOKUP($H3912,'Промокоды'!$A$2:$C$115,3,0),"")</f>
        <v/>
      </c>
      <c r="L3912" s="13">
        <f t="shared" si="2"/>
        <v>0</v>
      </c>
      <c r="M3912" s="14">
        <v>4500.0</v>
      </c>
      <c r="N3912" s="14">
        <f t="shared" si="3"/>
        <v>4500</v>
      </c>
      <c r="O3912" s="9"/>
      <c r="P3912" s="9"/>
      <c r="Q3912" s="9"/>
      <c r="R3912" s="9"/>
      <c r="S3912" s="9"/>
      <c r="T3912" s="9"/>
      <c r="U3912" s="9"/>
      <c r="V3912" s="9"/>
      <c r="W3912" s="9"/>
      <c r="X3912" s="9"/>
      <c r="Y3912" s="9"/>
      <c r="Z3912" s="9"/>
      <c r="AA3912" s="9"/>
      <c r="AB3912" s="9"/>
      <c r="AC3912" s="9"/>
    </row>
    <row r="3913" ht="15.75" customHeight="1">
      <c r="A3913" s="10">
        <v>3912.0</v>
      </c>
      <c r="B3913" s="10" t="s">
        <v>15</v>
      </c>
      <c r="C3913" s="10" t="str">
        <f>VLOOKUP($E3913,'Определяем вид'!$A$2:$B$16,2,0)</f>
        <v>Услуга</v>
      </c>
      <c r="D3913" s="10" t="s">
        <v>16</v>
      </c>
      <c r="E3913" s="10" t="s">
        <v>17</v>
      </c>
      <c r="F3913" s="11">
        <v>45795.0</v>
      </c>
      <c r="G3913" s="12">
        <f t="shared" si="1"/>
        <v>5</v>
      </c>
      <c r="H3913" s="10"/>
      <c r="I3913" s="10" t="str">
        <f>IFNA(VLOOKUP($H3913,'Промокоды'!$A$2:$B$115,2,0),"")</f>
        <v/>
      </c>
      <c r="J3913" s="10" t="str">
        <f>IFNA(VLOOKUP($I3913,'Промокоды'!$E$2:$F$8,2,0),"")</f>
        <v/>
      </c>
      <c r="K3913" s="10" t="str">
        <f>IFNA(VLOOKUP($H3913,'Промокоды'!$A$2:$C$115,3,0),"")</f>
        <v/>
      </c>
      <c r="L3913" s="13">
        <f t="shared" si="2"/>
        <v>0</v>
      </c>
      <c r="M3913" s="14">
        <v>4500.0</v>
      </c>
      <c r="N3913" s="14">
        <f t="shared" si="3"/>
        <v>4500</v>
      </c>
      <c r="O3913" s="9"/>
      <c r="P3913" s="9"/>
      <c r="Q3913" s="9"/>
      <c r="R3913" s="9"/>
      <c r="S3913" s="9"/>
      <c r="T3913" s="9"/>
      <c r="U3913" s="9"/>
      <c r="V3913" s="9"/>
      <c r="W3913" s="9"/>
      <c r="X3913" s="9"/>
      <c r="Y3913" s="9"/>
      <c r="Z3913" s="9"/>
      <c r="AA3913" s="9"/>
      <c r="AB3913" s="9"/>
      <c r="AC3913" s="9"/>
    </row>
    <row r="3914" ht="15.75" customHeight="1">
      <c r="A3914" s="10">
        <v>3913.0</v>
      </c>
      <c r="B3914" s="10" t="s">
        <v>15</v>
      </c>
      <c r="C3914" s="10" t="str">
        <f>VLOOKUP($E3914,'Определяем вид'!$A$2:$B$16,2,0)</f>
        <v>Товар</v>
      </c>
      <c r="D3914" s="10" t="s">
        <v>16</v>
      </c>
      <c r="E3914" s="10" t="s">
        <v>20</v>
      </c>
      <c r="F3914" s="11">
        <v>45795.0</v>
      </c>
      <c r="G3914" s="12">
        <f t="shared" si="1"/>
        <v>5</v>
      </c>
      <c r="H3914" s="10"/>
      <c r="I3914" s="10" t="str">
        <f>IFNA(VLOOKUP($H3914,'Промокоды'!$A$2:$B$115,2,0),"")</f>
        <v/>
      </c>
      <c r="J3914" s="10" t="str">
        <f>IFNA(VLOOKUP($I3914,'Промокоды'!$E$2:$F$8,2,0),"")</f>
        <v/>
      </c>
      <c r="K3914" s="10" t="str">
        <f>IFNA(VLOOKUP($H3914,'Промокоды'!$A$2:$C$115,3,0),"")</f>
        <v/>
      </c>
      <c r="L3914" s="13">
        <f t="shared" si="2"/>
        <v>0</v>
      </c>
      <c r="M3914" s="14">
        <v>500.0</v>
      </c>
      <c r="N3914" s="14">
        <f t="shared" si="3"/>
        <v>500</v>
      </c>
      <c r="O3914" s="9"/>
      <c r="P3914" s="9"/>
      <c r="Q3914" s="9"/>
      <c r="R3914" s="9"/>
      <c r="S3914" s="9"/>
      <c r="T3914" s="9"/>
      <c r="U3914" s="9"/>
      <c r="V3914" s="9"/>
      <c r="W3914" s="9"/>
      <c r="X3914" s="9"/>
      <c r="Y3914" s="9"/>
      <c r="Z3914" s="9"/>
      <c r="AA3914" s="9"/>
      <c r="AB3914" s="9"/>
      <c r="AC3914" s="9"/>
    </row>
    <row r="3915" ht="15.75" customHeight="1">
      <c r="A3915" s="10">
        <v>3914.0</v>
      </c>
      <c r="B3915" s="10" t="s">
        <v>15</v>
      </c>
      <c r="C3915" s="10" t="str">
        <f>VLOOKUP($E3915,'Определяем вид'!$A$2:$B$16,2,0)</f>
        <v>Услуга</v>
      </c>
      <c r="D3915" s="10" t="s">
        <v>16</v>
      </c>
      <c r="E3915" s="10" t="s">
        <v>18</v>
      </c>
      <c r="F3915" s="11">
        <v>45795.0</v>
      </c>
      <c r="G3915" s="12">
        <f t="shared" si="1"/>
        <v>5</v>
      </c>
      <c r="H3915" s="10"/>
      <c r="I3915" s="10" t="str">
        <f>IFNA(VLOOKUP($H3915,'Промокоды'!$A$2:$B$115,2,0),"")</f>
        <v/>
      </c>
      <c r="J3915" s="10" t="str">
        <f>IFNA(VLOOKUP($I3915,'Промокоды'!$E$2:$F$8,2,0),"")</f>
        <v/>
      </c>
      <c r="K3915" s="10" t="str">
        <f>IFNA(VLOOKUP($H3915,'Промокоды'!$A$2:$C$115,3,0),"")</f>
        <v/>
      </c>
      <c r="L3915" s="13">
        <f t="shared" si="2"/>
        <v>0</v>
      </c>
      <c r="M3915" s="14">
        <v>3500.0</v>
      </c>
      <c r="N3915" s="14">
        <f t="shared" si="3"/>
        <v>3500</v>
      </c>
      <c r="O3915" s="9"/>
      <c r="P3915" s="9"/>
      <c r="Q3915" s="9"/>
      <c r="R3915" s="9"/>
      <c r="S3915" s="9"/>
      <c r="T3915" s="9"/>
      <c r="U3915" s="9"/>
      <c r="V3915" s="9"/>
      <c r="W3915" s="9"/>
      <c r="X3915" s="9"/>
      <c r="Y3915" s="9"/>
      <c r="Z3915" s="9"/>
      <c r="AA3915" s="9"/>
      <c r="AB3915" s="9"/>
      <c r="AC3915" s="9"/>
    </row>
    <row r="3916" ht="15.75" customHeight="1">
      <c r="A3916" s="10">
        <v>3915.0</v>
      </c>
      <c r="B3916" s="10" t="s">
        <v>15</v>
      </c>
      <c r="C3916" s="10" t="str">
        <f>VLOOKUP($E3916,'Определяем вид'!$A$2:$B$16,2,0)</f>
        <v>Услуга</v>
      </c>
      <c r="D3916" s="10" t="s">
        <v>16</v>
      </c>
      <c r="E3916" s="10" t="s">
        <v>21</v>
      </c>
      <c r="F3916" s="11">
        <v>45795.0</v>
      </c>
      <c r="G3916" s="12">
        <f t="shared" si="1"/>
        <v>5</v>
      </c>
      <c r="H3916" s="10"/>
      <c r="I3916" s="10" t="str">
        <f>IFNA(VLOOKUP($H3916,'Промокоды'!$A$2:$B$115,2,0),"")</f>
        <v/>
      </c>
      <c r="J3916" s="10" t="str">
        <f>IFNA(VLOOKUP($I3916,'Промокоды'!$E$2:$F$8,2,0),"")</f>
        <v/>
      </c>
      <c r="K3916" s="10" t="str">
        <f>IFNA(VLOOKUP($H3916,'Промокоды'!$A$2:$C$115,3,0),"")</f>
        <v/>
      </c>
      <c r="L3916" s="13">
        <f t="shared" si="2"/>
        <v>0</v>
      </c>
      <c r="M3916" s="14">
        <v>5500.0</v>
      </c>
      <c r="N3916" s="14">
        <f t="shared" si="3"/>
        <v>5500</v>
      </c>
      <c r="O3916" s="9"/>
      <c r="P3916" s="9"/>
      <c r="Q3916" s="9"/>
      <c r="R3916" s="9"/>
      <c r="S3916" s="9"/>
      <c r="T3916" s="9"/>
      <c r="U3916" s="9"/>
      <c r="V3916" s="9"/>
      <c r="W3916" s="9"/>
      <c r="X3916" s="9"/>
      <c r="Y3916" s="9"/>
      <c r="Z3916" s="9"/>
      <c r="AA3916" s="9"/>
      <c r="AB3916" s="9"/>
      <c r="AC3916" s="9"/>
    </row>
    <row r="3917" ht="15.75" customHeight="1">
      <c r="A3917" s="10">
        <v>3916.0</v>
      </c>
      <c r="B3917" s="10" t="s">
        <v>15</v>
      </c>
      <c r="C3917" s="10" t="str">
        <f>VLOOKUP($E3917,'Определяем вид'!$A$2:$B$16,2,0)</f>
        <v>Услуга</v>
      </c>
      <c r="D3917" s="10" t="s">
        <v>16</v>
      </c>
      <c r="E3917" s="10" t="s">
        <v>17</v>
      </c>
      <c r="F3917" s="11">
        <v>45795.0</v>
      </c>
      <c r="G3917" s="12">
        <f t="shared" si="1"/>
        <v>5</v>
      </c>
      <c r="H3917" s="10"/>
      <c r="I3917" s="10" t="str">
        <f>IFNA(VLOOKUP($H3917,'Промокоды'!$A$2:$B$115,2,0),"")</f>
        <v/>
      </c>
      <c r="J3917" s="10" t="str">
        <f>IFNA(VLOOKUP($I3917,'Промокоды'!$E$2:$F$8,2,0),"")</f>
        <v/>
      </c>
      <c r="K3917" s="10" t="str">
        <f>IFNA(VLOOKUP($H3917,'Промокоды'!$A$2:$C$115,3,0),"")</f>
        <v/>
      </c>
      <c r="L3917" s="13">
        <f t="shared" si="2"/>
        <v>0</v>
      </c>
      <c r="M3917" s="14">
        <v>4500.0</v>
      </c>
      <c r="N3917" s="14">
        <f t="shared" si="3"/>
        <v>4500</v>
      </c>
      <c r="O3917" s="9"/>
      <c r="P3917" s="9"/>
      <c r="Q3917" s="9"/>
      <c r="R3917" s="9"/>
      <c r="S3917" s="9"/>
      <c r="T3917" s="9"/>
      <c r="U3917" s="9"/>
      <c r="V3917" s="9"/>
      <c r="W3917" s="9"/>
      <c r="X3917" s="9"/>
      <c r="Y3917" s="9"/>
      <c r="Z3917" s="9"/>
      <c r="AA3917" s="9"/>
      <c r="AB3917" s="9"/>
      <c r="AC3917" s="9"/>
    </row>
    <row r="3918" ht="15.75" customHeight="1">
      <c r="A3918" s="10">
        <v>3917.0</v>
      </c>
      <c r="B3918" s="10" t="s">
        <v>25</v>
      </c>
      <c r="C3918" s="10" t="str">
        <f>VLOOKUP($E3918,'Определяем вид'!$A$2:$B$16,2,0)</f>
        <v>Товар</v>
      </c>
      <c r="D3918" s="10" t="s">
        <v>16</v>
      </c>
      <c r="E3918" s="10" t="s">
        <v>35</v>
      </c>
      <c r="F3918" s="11">
        <v>45795.0</v>
      </c>
      <c r="G3918" s="12">
        <f t="shared" si="1"/>
        <v>5</v>
      </c>
      <c r="H3918" s="10"/>
      <c r="I3918" s="10" t="str">
        <f>IFNA(VLOOKUP($H3918,'Промокоды'!$A$2:$B$115,2,0),"")</f>
        <v/>
      </c>
      <c r="J3918" s="10" t="str">
        <f>IFNA(VLOOKUP($I3918,'Промокоды'!$E$2:$F$8,2,0),"")</f>
        <v/>
      </c>
      <c r="K3918" s="10" t="str">
        <f>IFNA(VLOOKUP($H3918,'Промокоды'!$A$2:$C$115,3,0),"")</f>
        <v/>
      </c>
      <c r="L3918" s="13">
        <f t="shared" si="2"/>
        <v>0</v>
      </c>
      <c r="M3918" s="14">
        <v>500.0</v>
      </c>
      <c r="N3918" s="14">
        <f t="shared" si="3"/>
        <v>500</v>
      </c>
      <c r="O3918" s="9"/>
      <c r="P3918" s="9"/>
      <c r="Q3918" s="9"/>
      <c r="R3918" s="9"/>
      <c r="S3918" s="9"/>
      <c r="T3918" s="9"/>
      <c r="U3918" s="9"/>
      <c r="V3918" s="9"/>
      <c r="W3918" s="9"/>
      <c r="X3918" s="9"/>
      <c r="Y3918" s="9"/>
      <c r="Z3918" s="9"/>
      <c r="AA3918" s="9"/>
      <c r="AB3918" s="9"/>
      <c r="AC3918" s="9"/>
    </row>
    <row r="3919" ht="15.75" customHeight="1">
      <c r="A3919" s="10">
        <v>3918.0</v>
      </c>
      <c r="B3919" s="10" t="s">
        <v>15</v>
      </c>
      <c r="C3919" s="10" t="str">
        <f>VLOOKUP($E3919,'Определяем вид'!$A$2:$B$16,2,0)</f>
        <v>Услуга</v>
      </c>
      <c r="D3919" s="10" t="s">
        <v>16</v>
      </c>
      <c r="E3919" s="10" t="s">
        <v>21</v>
      </c>
      <c r="F3919" s="11">
        <v>45796.0</v>
      </c>
      <c r="G3919" s="12">
        <f t="shared" si="1"/>
        <v>5</v>
      </c>
      <c r="H3919" s="10"/>
      <c r="I3919" s="10" t="str">
        <f>IFNA(VLOOKUP($H3919,'Промокоды'!$A$2:$B$115,2,0),"")</f>
        <v/>
      </c>
      <c r="J3919" s="10" t="str">
        <f>IFNA(VLOOKUP($I3919,'Промокоды'!$E$2:$F$8,2,0),"")</f>
        <v/>
      </c>
      <c r="K3919" s="10" t="str">
        <f>IFNA(VLOOKUP($H3919,'Промокоды'!$A$2:$C$115,3,0),"")</f>
        <v/>
      </c>
      <c r="L3919" s="13">
        <f t="shared" si="2"/>
        <v>0</v>
      </c>
      <c r="M3919" s="14">
        <v>5500.0</v>
      </c>
      <c r="N3919" s="14">
        <f t="shared" si="3"/>
        <v>5500</v>
      </c>
      <c r="O3919" s="9"/>
      <c r="P3919" s="9"/>
      <c r="Q3919" s="9"/>
      <c r="R3919" s="9"/>
      <c r="S3919" s="9"/>
      <c r="T3919" s="9"/>
      <c r="U3919" s="9"/>
      <c r="V3919" s="9"/>
      <c r="W3919" s="9"/>
      <c r="X3919" s="9"/>
      <c r="Y3919" s="9"/>
      <c r="Z3919" s="9"/>
      <c r="AA3919" s="9"/>
      <c r="AB3919" s="9"/>
      <c r="AC3919" s="9"/>
    </row>
    <row r="3920" ht="15.75" customHeight="1">
      <c r="A3920" s="10">
        <v>3919.0</v>
      </c>
      <c r="B3920" s="10" t="s">
        <v>15</v>
      </c>
      <c r="C3920" s="10" t="str">
        <f>VLOOKUP($E3920,'Определяем вид'!$A$2:$B$16,2,0)</f>
        <v>Услуга</v>
      </c>
      <c r="D3920" s="10" t="s">
        <v>16</v>
      </c>
      <c r="E3920" s="10" t="s">
        <v>21</v>
      </c>
      <c r="F3920" s="11">
        <v>45796.0</v>
      </c>
      <c r="G3920" s="12">
        <f t="shared" si="1"/>
        <v>5</v>
      </c>
      <c r="H3920" s="10"/>
      <c r="I3920" s="10" t="str">
        <f>IFNA(VLOOKUP($H3920,'Промокоды'!$A$2:$B$115,2,0),"")</f>
        <v/>
      </c>
      <c r="J3920" s="10" t="str">
        <f>IFNA(VLOOKUP($I3920,'Промокоды'!$E$2:$F$8,2,0),"")</f>
        <v/>
      </c>
      <c r="K3920" s="10" t="str">
        <f>IFNA(VLOOKUP($H3920,'Промокоды'!$A$2:$C$115,3,0),"")</f>
        <v/>
      </c>
      <c r="L3920" s="13">
        <f t="shared" si="2"/>
        <v>0</v>
      </c>
      <c r="M3920" s="14">
        <v>5500.0</v>
      </c>
      <c r="N3920" s="14">
        <f t="shared" si="3"/>
        <v>5500</v>
      </c>
      <c r="O3920" s="9"/>
      <c r="P3920" s="9"/>
      <c r="Q3920" s="9"/>
      <c r="R3920" s="9"/>
      <c r="S3920" s="9"/>
      <c r="T3920" s="9"/>
      <c r="U3920" s="9"/>
      <c r="V3920" s="9"/>
      <c r="W3920" s="9"/>
      <c r="X3920" s="9"/>
      <c r="Y3920" s="9"/>
      <c r="Z3920" s="9"/>
      <c r="AA3920" s="9"/>
      <c r="AB3920" s="9"/>
      <c r="AC3920" s="9"/>
    </row>
    <row r="3921" ht="15.75" customHeight="1">
      <c r="A3921" s="10">
        <v>3920.0</v>
      </c>
      <c r="B3921" s="10" t="s">
        <v>25</v>
      </c>
      <c r="C3921" s="10" t="str">
        <f>VLOOKUP($E3921,'Определяем вид'!$A$2:$B$16,2,0)</f>
        <v>Товар</v>
      </c>
      <c r="D3921" s="10" t="s">
        <v>19</v>
      </c>
      <c r="E3921" s="10" t="s">
        <v>33</v>
      </c>
      <c r="F3921" s="11">
        <v>45796.0</v>
      </c>
      <c r="G3921" s="12">
        <f t="shared" si="1"/>
        <v>5</v>
      </c>
      <c r="H3921" s="10"/>
      <c r="I3921" s="10" t="str">
        <f>IFNA(VLOOKUP($H3921,'Промокоды'!$A$2:$B$115,2,0),"")</f>
        <v/>
      </c>
      <c r="J3921" s="10" t="str">
        <f>IFNA(VLOOKUP($I3921,'Промокоды'!$E$2:$F$8,2,0),"")</f>
        <v/>
      </c>
      <c r="K3921" s="10" t="str">
        <f>IFNA(VLOOKUP($H3921,'Промокоды'!$A$2:$C$115,3,0),"")</f>
        <v/>
      </c>
      <c r="L3921" s="13">
        <f t="shared" si="2"/>
        <v>0</v>
      </c>
      <c r="M3921" s="14">
        <v>1000.0</v>
      </c>
      <c r="N3921" s="14">
        <f t="shared" si="3"/>
        <v>1000</v>
      </c>
      <c r="O3921" s="9"/>
      <c r="P3921" s="9"/>
      <c r="Q3921" s="9"/>
      <c r="R3921" s="9"/>
      <c r="S3921" s="9"/>
      <c r="T3921" s="9"/>
      <c r="U3921" s="9"/>
      <c r="V3921" s="9"/>
      <c r="W3921" s="9"/>
      <c r="X3921" s="9"/>
      <c r="Y3921" s="9"/>
      <c r="Z3921" s="9"/>
      <c r="AA3921" s="9"/>
      <c r="AB3921" s="9"/>
      <c r="AC3921" s="9"/>
    </row>
    <row r="3922" ht="15.75" customHeight="1">
      <c r="A3922" s="10">
        <v>3921.0</v>
      </c>
      <c r="B3922" s="10" t="s">
        <v>25</v>
      </c>
      <c r="C3922" s="10" t="str">
        <f>VLOOKUP($E3922,'Определяем вид'!$A$2:$B$16,2,0)</f>
        <v>Товар</v>
      </c>
      <c r="D3922" s="10" t="s">
        <v>19</v>
      </c>
      <c r="E3922" s="10" t="s">
        <v>30</v>
      </c>
      <c r="F3922" s="11">
        <v>45796.0</v>
      </c>
      <c r="G3922" s="12">
        <f t="shared" si="1"/>
        <v>5</v>
      </c>
      <c r="H3922" s="10"/>
      <c r="I3922" s="10" t="str">
        <f>IFNA(VLOOKUP($H3922,'Промокоды'!$A$2:$B$115,2,0),"")</f>
        <v/>
      </c>
      <c r="J3922" s="10" t="str">
        <f>IFNA(VLOOKUP($I3922,'Промокоды'!$E$2:$F$8,2,0),"")</f>
        <v/>
      </c>
      <c r="K3922" s="10" t="str">
        <f>IFNA(VLOOKUP($H3922,'Промокоды'!$A$2:$C$115,3,0),"")</f>
        <v/>
      </c>
      <c r="L3922" s="13">
        <f t="shared" si="2"/>
        <v>0</v>
      </c>
      <c r="M3922" s="14">
        <v>300.0</v>
      </c>
      <c r="N3922" s="14">
        <f t="shared" si="3"/>
        <v>300</v>
      </c>
      <c r="O3922" s="9"/>
      <c r="P3922" s="9"/>
      <c r="Q3922" s="9"/>
      <c r="R3922" s="9"/>
      <c r="S3922" s="9"/>
      <c r="T3922" s="9"/>
      <c r="U3922" s="9"/>
      <c r="V3922" s="9"/>
      <c r="W3922" s="9"/>
      <c r="X3922" s="9"/>
      <c r="Y3922" s="9"/>
      <c r="Z3922" s="9"/>
      <c r="AA3922" s="9"/>
      <c r="AB3922" s="9"/>
      <c r="AC3922" s="9"/>
    </row>
    <row r="3923" ht="15.75" customHeight="1">
      <c r="A3923" s="10">
        <v>3922.0</v>
      </c>
      <c r="B3923" s="10" t="s">
        <v>15</v>
      </c>
      <c r="C3923" s="10" t="str">
        <f>VLOOKUP($E3923,'Определяем вид'!$A$2:$B$16,2,0)</f>
        <v>Услуга</v>
      </c>
      <c r="D3923" s="10" t="s">
        <v>16</v>
      </c>
      <c r="E3923" s="10" t="s">
        <v>17</v>
      </c>
      <c r="F3923" s="11">
        <v>45796.0</v>
      </c>
      <c r="G3923" s="12">
        <f t="shared" si="1"/>
        <v>5</v>
      </c>
      <c r="H3923" s="10"/>
      <c r="I3923" s="10" t="str">
        <f>IFNA(VLOOKUP($H3923,'Промокоды'!$A$2:$B$115,2,0),"")</f>
        <v/>
      </c>
      <c r="J3923" s="10" t="str">
        <f>IFNA(VLOOKUP($I3923,'Промокоды'!$E$2:$F$8,2,0),"")</f>
        <v/>
      </c>
      <c r="K3923" s="10" t="str">
        <f>IFNA(VLOOKUP($H3923,'Промокоды'!$A$2:$C$115,3,0),"")</f>
        <v/>
      </c>
      <c r="L3923" s="13">
        <f t="shared" si="2"/>
        <v>0</v>
      </c>
      <c r="M3923" s="14">
        <v>4500.0</v>
      </c>
      <c r="N3923" s="14">
        <f t="shared" si="3"/>
        <v>4500</v>
      </c>
      <c r="O3923" s="9"/>
      <c r="P3923" s="9"/>
      <c r="Q3923" s="9"/>
      <c r="R3923" s="9"/>
      <c r="S3923" s="9"/>
      <c r="T3923" s="9"/>
      <c r="U3923" s="9"/>
      <c r="V3923" s="9"/>
      <c r="W3923" s="9"/>
      <c r="X3923" s="9"/>
      <c r="Y3923" s="9"/>
      <c r="Z3923" s="9"/>
      <c r="AA3923" s="9"/>
      <c r="AB3923" s="9"/>
      <c r="AC3923" s="9"/>
    </row>
    <row r="3924" ht="15.75" customHeight="1">
      <c r="A3924" s="10">
        <v>3923.0</v>
      </c>
      <c r="B3924" s="10" t="s">
        <v>15</v>
      </c>
      <c r="C3924" s="10" t="str">
        <f>VLOOKUP($E3924,'Определяем вид'!$A$2:$B$16,2,0)</f>
        <v>Услуга</v>
      </c>
      <c r="D3924" s="10" t="s">
        <v>19</v>
      </c>
      <c r="E3924" s="10" t="s">
        <v>18</v>
      </c>
      <c r="F3924" s="11">
        <v>45796.0</v>
      </c>
      <c r="G3924" s="12">
        <f t="shared" si="1"/>
        <v>5</v>
      </c>
      <c r="H3924" s="10" t="s">
        <v>92</v>
      </c>
      <c r="I3924" s="10">
        <f>IFNA(VLOOKUP($H3924,'Промокоды'!$A$2:$B$115,2,0),"")</f>
        <v>1</v>
      </c>
      <c r="J3924" s="10" t="str">
        <f>IFNA(VLOOKUP($I3924,'Промокоды'!$E$2:$F$8,2,0),"")</f>
        <v>Обещаем скидки</v>
      </c>
      <c r="K3924" s="10">
        <f>IFNA(VLOOKUP($H3924,'Промокоды'!$A$2:$C$115,3,0),"")</f>
        <v>0.1</v>
      </c>
      <c r="L3924" s="13">
        <f t="shared" si="2"/>
        <v>350</v>
      </c>
      <c r="M3924" s="14">
        <v>3500.0</v>
      </c>
      <c r="N3924" s="14">
        <f t="shared" si="3"/>
        <v>3150</v>
      </c>
      <c r="O3924" s="9"/>
      <c r="P3924" s="9"/>
      <c r="Q3924" s="9"/>
      <c r="R3924" s="9"/>
      <c r="S3924" s="9"/>
      <c r="T3924" s="9"/>
      <c r="U3924" s="9"/>
      <c r="V3924" s="9"/>
      <c r="W3924" s="9"/>
      <c r="X3924" s="9"/>
      <c r="Y3924" s="9"/>
      <c r="Z3924" s="9"/>
      <c r="AA3924" s="9"/>
      <c r="AB3924" s="9"/>
      <c r="AC3924" s="9"/>
    </row>
    <row r="3925" ht="15.75" customHeight="1">
      <c r="A3925" s="10">
        <v>3924.0</v>
      </c>
      <c r="B3925" s="10" t="s">
        <v>15</v>
      </c>
      <c r="C3925" s="10" t="str">
        <f>VLOOKUP($E3925,'Определяем вид'!$A$2:$B$16,2,0)</f>
        <v>Услуга</v>
      </c>
      <c r="D3925" s="10" t="s">
        <v>16</v>
      </c>
      <c r="E3925" s="10" t="s">
        <v>18</v>
      </c>
      <c r="F3925" s="11">
        <v>45796.0</v>
      </c>
      <c r="G3925" s="12">
        <f t="shared" si="1"/>
        <v>5</v>
      </c>
      <c r="H3925" s="10" t="s">
        <v>93</v>
      </c>
      <c r="I3925" s="10">
        <f>IFNA(VLOOKUP($H3925,'Промокоды'!$A$2:$B$115,2,0),"")</f>
        <v>4</v>
      </c>
      <c r="J3925" s="10" t="str">
        <f>IFNA(VLOOKUP($I3925,'Промокоды'!$E$2:$F$8,2,0),"")</f>
        <v>Посты в Telegram</v>
      </c>
      <c r="K3925" s="10">
        <f>IFNA(VLOOKUP($H3925,'Промокоды'!$A$2:$C$115,3,0),"")</f>
        <v>0.5</v>
      </c>
      <c r="L3925" s="13">
        <f t="shared" si="2"/>
        <v>1750</v>
      </c>
      <c r="M3925" s="14">
        <v>3500.0</v>
      </c>
      <c r="N3925" s="14">
        <f t="shared" si="3"/>
        <v>1750</v>
      </c>
      <c r="O3925" s="9"/>
      <c r="P3925" s="9"/>
      <c r="Q3925" s="9"/>
      <c r="R3925" s="9"/>
      <c r="S3925" s="9"/>
      <c r="T3925" s="9"/>
      <c r="U3925" s="9"/>
      <c r="V3925" s="9"/>
      <c r="W3925" s="9"/>
      <c r="X3925" s="9"/>
      <c r="Y3925" s="9"/>
      <c r="Z3925" s="9"/>
      <c r="AA3925" s="9"/>
      <c r="AB3925" s="9"/>
      <c r="AC3925" s="9"/>
    </row>
    <row r="3926" ht="15.75" customHeight="1">
      <c r="A3926" s="10">
        <v>3925.0</v>
      </c>
      <c r="B3926" s="10" t="s">
        <v>15</v>
      </c>
      <c r="C3926" s="10" t="str">
        <f>VLOOKUP($E3926,'Определяем вид'!$A$2:$B$16,2,0)</f>
        <v>Услуга</v>
      </c>
      <c r="D3926" s="10" t="s">
        <v>19</v>
      </c>
      <c r="E3926" s="10" t="s">
        <v>17</v>
      </c>
      <c r="F3926" s="11">
        <v>45796.0</v>
      </c>
      <c r="G3926" s="12">
        <f t="shared" si="1"/>
        <v>5</v>
      </c>
      <c r="H3926" s="10"/>
      <c r="I3926" s="10" t="str">
        <f>IFNA(VLOOKUP($H3926,'Промокоды'!$A$2:$B$115,2,0),"")</f>
        <v/>
      </c>
      <c r="J3926" s="10" t="str">
        <f>IFNA(VLOOKUP($I3926,'Промокоды'!$E$2:$F$8,2,0),"")</f>
        <v/>
      </c>
      <c r="K3926" s="10" t="str">
        <f>IFNA(VLOOKUP($H3926,'Промокоды'!$A$2:$C$115,3,0),"")</f>
        <v/>
      </c>
      <c r="L3926" s="13">
        <f t="shared" si="2"/>
        <v>0</v>
      </c>
      <c r="M3926" s="14">
        <v>4500.0</v>
      </c>
      <c r="N3926" s="14">
        <f t="shared" si="3"/>
        <v>4500</v>
      </c>
      <c r="O3926" s="9"/>
      <c r="P3926" s="9"/>
      <c r="Q3926" s="9"/>
      <c r="R3926" s="9"/>
      <c r="S3926" s="9"/>
      <c r="T3926" s="9"/>
      <c r="U3926" s="9"/>
      <c r="V3926" s="9"/>
      <c r="W3926" s="9"/>
      <c r="X3926" s="9"/>
      <c r="Y3926" s="9"/>
      <c r="Z3926" s="9"/>
      <c r="AA3926" s="9"/>
      <c r="AB3926" s="9"/>
      <c r="AC3926" s="9"/>
    </row>
    <row r="3927" ht="15.75" customHeight="1">
      <c r="A3927" s="10">
        <v>3926.0</v>
      </c>
      <c r="B3927" s="10" t="s">
        <v>15</v>
      </c>
      <c r="C3927" s="10" t="str">
        <f>VLOOKUP($E3927,'Определяем вид'!$A$2:$B$16,2,0)</f>
        <v>Услуга</v>
      </c>
      <c r="D3927" s="10" t="s">
        <v>16</v>
      </c>
      <c r="E3927" s="10" t="s">
        <v>17</v>
      </c>
      <c r="F3927" s="11">
        <v>45796.0</v>
      </c>
      <c r="G3927" s="12">
        <f t="shared" si="1"/>
        <v>5</v>
      </c>
      <c r="H3927" s="10"/>
      <c r="I3927" s="10" t="str">
        <f>IFNA(VLOOKUP($H3927,'Промокоды'!$A$2:$B$115,2,0),"")</f>
        <v/>
      </c>
      <c r="J3927" s="10" t="str">
        <f>IFNA(VLOOKUP($I3927,'Промокоды'!$E$2:$F$8,2,0),"")</f>
        <v/>
      </c>
      <c r="K3927" s="10" t="str">
        <f>IFNA(VLOOKUP($H3927,'Промокоды'!$A$2:$C$115,3,0),"")</f>
        <v/>
      </c>
      <c r="L3927" s="13">
        <f t="shared" si="2"/>
        <v>0</v>
      </c>
      <c r="M3927" s="14">
        <v>4500.0</v>
      </c>
      <c r="N3927" s="14">
        <f t="shared" si="3"/>
        <v>4500</v>
      </c>
      <c r="O3927" s="9"/>
      <c r="P3927" s="9"/>
      <c r="Q3927" s="9"/>
      <c r="R3927" s="9"/>
      <c r="S3927" s="9"/>
      <c r="T3927" s="9"/>
      <c r="U3927" s="9"/>
      <c r="V3927" s="9"/>
      <c r="W3927" s="9"/>
      <c r="X3927" s="9"/>
      <c r="Y3927" s="9"/>
      <c r="Z3927" s="9"/>
      <c r="AA3927" s="9"/>
      <c r="AB3927" s="9"/>
      <c r="AC3927" s="9"/>
    </row>
    <row r="3928" ht="15.75" customHeight="1">
      <c r="A3928" s="10">
        <v>3927.0</v>
      </c>
      <c r="B3928" s="10" t="s">
        <v>15</v>
      </c>
      <c r="C3928" s="10" t="str">
        <f>VLOOKUP($E3928,'Определяем вид'!$A$2:$B$16,2,0)</f>
        <v>Услуга</v>
      </c>
      <c r="D3928" s="10" t="s">
        <v>16</v>
      </c>
      <c r="E3928" s="10" t="s">
        <v>21</v>
      </c>
      <c r="F3928" s="11">
        <v>45796.0</v>
      </c>
      <c r="G3928" s="12">
        <f t="shared" si="1"/>
        <v>5</v>
      </c>
      <c r="H3928" s="10" t="s">
        <v>94</v>
      </c>
      <c r="I3928" s="10">
        <f>IFNA(VLOOKUP($H3928,'Промокоды'!$A$2:$B$115,2,0),"")</f>
        <v>3</v>
      </c>
      <c r="J3928" s="10" t="str">
        <f>IFNA(VLOOKUP($I3928,'Промокоды'!$E$2:$F$8,2,0),"")</f>
        <v>Поисковые запросы в Яндексе</v>
      </c>
      <c r="K3928" s="10">
        <f>IFNA(VLOOKUP($H3928,'Промокоды'!$A$2:$C$115,3,0),"")</f>
        <v>0.05</v>
      </c>
      <c r="L3928" s="13">
        <f t="shared" si="2"/>
        <v>275</v>
      </c>
      <c r="M3928" s="14">
        <v>5500.0</v>
      </c>
      <c r="N3928" s="14">
        <f t="shared" si="3"/>
        <v>5225</v>
      </c>
      <c r="O3928" s="9"/>
      <c r="P3928" s="9"/>
      <c r="Q3928" s="9"/>
      <c r="R3928" s="9"/>
      <c r="S3928" s="9"/>
      <c r="T3928" s="9"/>
      <c r="U3928" s="9"/>
      <c r="V3928" s="9"/>
      <c r="W3928" s="9"/>
      <c r="X3928" s="9"/>
      <c r="Y3928" s="9"/>
      <c r="Z3928" s="9"/>
      <c r="AA3928" s="9"/>
      <c r="AB3928" s="9"/>
      <c r="AC3928" s="9"/>
    </row>
    <row r="3929" ht="15.75" customHeight="1">
      <c r="A3929" s="10">
        <v>3928.0</v>
      </c>
      <c r="B3929" s="10" t="s">
        <v>15</v>
      </c>
      <c r="C3929" s="10" t="str">
        <f>VLOOKUP($E3929,'Определяем вид'!$A$2:$B$16,2,0)</f>
        <v>Услуга</v>
      </c>
      <c r="D3929" s="10" t="s">
        <v>16</v>
      </c>
      <c r="E3929" s="10" t="s">
        <v>21</v>
      </c>
      <c r="F3929" s="11">
        <v>45796.0</v>
      </c>
      <c r="G3929" s="12">
        <f t="shared" si="1"/>
        <v>5</v>
      </c>
      <c r="H3929" s="10" t="s">
        <v>95</v>
      </c>
      <c r="I3929" s="10">
        <f>IFNA(VLOOKUP($H3929,'Промокоды'!$A$2:$B$115,2,0),"")</f>
        <v>3</v>
      </c>
      <c r="J3929" s="10" t="str">
        <f>IFNA(VLOOKUP($I3929,'Промокоды'!$E$2:$F$8,2,0),"")</f>
        <v>Поисковые запросы в Яндексе</v>
      </c>
      <c r="K3929" s="10">
        <f>IFNA(VLOOKUP($H3929,'Промокоды'!$A$2:$C$115,3,0),"")</f>
        <v>0.05</v>
      </c>
      <c r="L3929" s="13">
        <f t="shared" si="2"/>
        <v>275</v>
      </c>
      <c r="M3929" s="14">
        <v>5500.0</v>
      </c>
      <c r="N3929" s="14">
        <f t="shared" si="3"/>
        <v>5225</v>
      </c>
      <c r="O3929" s="9"/>
      <c r="P3929" s="9"/>
      <c r="Q3929" s="9"/>
      <c r="R3929" s="9"/>
      <c r="S3929" s="9"/>
      <c r="T3929" s="9"/>
      <c r="U3929" s="9"/>
      <c r="V3929" s="9"/>
      <c r="W3929" s="9"/>
      <c r="X3929" s="9"/>
      <c r="Y3929" s="9"/>
      <c r="Z3929" s="9"/>
      <c r="AA3929" s="9"/>
      <c r="AB3929" s="9"/>
      <c r="AC3929" s="9"/>
    </row>
    <row r="3930" ht="15.75" customHeight="1">
      <c r="A3930" s="10">
        <v>3929.0</v>
      </c>
      <c r="B3930" s="10" t="s">
        <v>15</v>
      </c>
      <c r="C3930" s="10" t="str">
        <f>VLOOKUP($E3930,'Определяем вид'!$A$2:$B$16,2,0)</f>
        <v>Товар</v>
      </c>
      <c r="D3930" s="10" t="s">
        <v>16</v>
      </c>
      <c r="E3930" s="10" t="s">
        <v>28</v>
      </c>
      <c r="F3930" s="11">
        <v>45796.0</v>
      </c>
      <c r="G3930" s="12">
        <f t="shared" si="1"/>
        <v>5</v>
      </c>
      <c r="H3930" s="10"/>
      <c r="I3930" s="10" t="str">
        <f>IFNA(VLOOKUP($H3930,'Промокоды'!$A$2:$B$115,2,0),"")</f>
        <v/>
      </c>
      <c r="J3930" s="10" t="str">
        <f>IFNA(VLOOKUP($I3930,'Промокоды'!$E$2:$F$8,2,0),"")</f>
        <v/>
      </c>
      <c r="K3930" s="10" t="str">
        <f>IFNA(VLOOKUP($H3930,'Промокоды'!$A$2:$C$115,3,0),"")</f>
        <v/>
      </c>
      <c r="L3930" s="13">
        <f t="shared" si="2"/>
        <v>0</v>
      </c>
      <c r="M3930" s="14">
        <v>300.0</v>
      </c>
      <c r="N3930" s="14">
        <f t="shared" si="3"/>
        <v>300</v>
      </c>
      <c r="O3930" s="9"/>
      <c r="P3930" s="9"/>
      <c r="Q3930" s="9"/>
      <c r="R3930" s="9"/>
      <c r="S3930" s="9"/>
      <c r="T3930" s="9"/>
      <c r="U3930" s="9"/>
      <c r="V3930" s="9"/>
      <c r="W3930" s="9"/>
      <c r="X3930" s="9"/>
      <c r="Y3930" s="9"/>
      <c r="Z3930" s="9"/>
      <c r="AA3930" s="9"/>
      <c r="AB3930" s="9"/>
      <c r="AC3930" s="9"/>
    </row>
    <row r="3931" ht="15.75" customHeight="1">
      <c r="A3931" s="10">
        <v>3930.0</v>
      </c>
      <c r="B3931" s="10" t="s">
        <v>15</v>
      </c>
      <c r="C3931" s="10" t="str">
        <f>VLOOKUP($E3931,'Определяем вид'!$A$2:$B$16,2,0)</f>
        <v>Товар</v>
      </c>
      <c r="D3931" s="10" t="s">
        <v>16</v>
      </c>
      <c r="E3931" s="10" t="s">
        <v>20</v>
      </c>
      <c r="F3931" s="11">
        <v>45796.0</v>
      </c>
      <c r="G3931" s="12">
        <f t="shared" si="1"/>
        <v>5</v>
      </c>
      <c r="H3931" s="10"/>
      <c r="I3931" s="10" t="str">
        <f>IFNA(VLOOKUP($H3931,'Промокоды'!$A$2:$B$115,2,0),"")</f>
        <v/>
      </c>
      <c r="J3931" s="10" t="str">
        <f>IFNA(VLOOKUP($I3931,'Промокоды'!$E$2:$F$8,2,0),"")</f>
        <v/>
      </c>
      <c r="K3931" s="10" t="str">
        <f>IFNA(VLOOKUP($H3931,'Промокоды'!$A$2:$C$115,3,0),"")</f>
        <v/>
      </c>
      <c r="L3931" s="13">
        <f t="shared" si="2"/>
        <v>0</v>
      </c>
      <c r="M3931" s="14">
        <v>500.0</v>
      </c>
      <c r="N3931" s="14">
        <f t="shared" si="3"/>
        <v>500</v>
      </c>
      <c r="O3931" s="9"/>
      <c r="P3931" s="9"/>
      <c r="Q3931" s="9"/>
      <c r="R3931" s="9"/>
      <c r="S3931" s="9"/>
      <c r="T3931" s="9"/>
      <c r="U3931" s="9"/>
      <c r="V3931" s="9"/>
      <c r="W3931" s="9"/>
      <c r="X3931" s="9"/>
      <c r="Y3931" s="9"/>
      <c r="Z3931" s="9"/>
      <c r="AA3931" s="9"/>
      <c r="AB3931" s="9"/>
      <c r="AC3931" s="9"/>
    </row>
    <row r="3932" ht="15.75" customHeight="1">
      <c r="A3932" s="10">
        <v>3931.0</v>
      </c>
      <c r="B3932" s="10" t="s">
        <v>15</v>
      </c>
      <c r="C3932" s="10" t="str">
        <f>VLOOKUP($E3932,'Определяем вид'!$A$2:$B$16,2,0)</f>
        <v>Услуга</v>
      </c>
      <c r="D3932" s="10" t="s">
        <v>16</v>
      </c>
      <c r="E3932" s="10" t="s">
        <v>21</v>
      </c>
      <c r="F3932" s="11">
        <v>45796.0</v>
      </c>
      <c r="G3932" s="12">
        <f t="shared" si="1"/>
        <v>5</v>
      </c>
      <c r="H3932" s="10"/>
      <c r="I3932" s="10" t="str">
        <f>IFNA(VLOOKUP($H3932,'Промокоды'!$A$2:$B$115,2,0),"")</f>
        <v/>
      </c>
      <c r="J3932" s="10" t="str">
        <f>IFNA(VLOOKUP($I3932,'Промокоды'!$E$2:$F$8,2,0),"")</f>
        <v/>
      </c>
      <c r="K3932" s="10" t="str">
        <f>IFNA(VLOOKUP($H3932,'Промокоды'!$A$2:$C$115,3,0),"")</f>
        <v/>
      </c>
      <c r="L3932" s="13">
        <f t="shared" si="2"/>
        <v>0</v>
      </c>
      <c r="M3932" s="14">
        <v>5500.0</v>
      </c>
      <c r="N3932" s="14">
        <f t="shared" si="3"/>
        <v>5500</v>
      </c>
      <c r="O3932" s="9"/>
      <c r="P3932" s="9"/>
      <c r="Q3932" s="9"/>
      <c r="R3932" s="9"/>
      <c r="S3932" s="9"/>
      <c r="T3932" s="9"/>
      <c r="U3932" s="9"/>
      <c r="V3932" s="9"/>
      <c r="W3932" s="9"/>
      <c r="X3932" s="9"/>
      <c r="Y3932" s="9"/>
      <c r="Z3932" s="9"/>
      <c r="AA3932" s="9"/>
      <c r="AB3932" s="9"/>
      <c r="AC3932" s="9"/>
    </row>
    <row r="3933" ht="15.75" customHeight="1">
      <c r="A3933" s="10">
        <v>3932.0</v>
      </c>
      <c r="B3933" s="10" t="s">
        <v>15</v>
      </c>
      <c r="C3933" s="10" t="str">
        <f>VLOOKUP($E3933,'Определяем вид'!$A$2:$B$16,2,0)</f>
        <v>Товар</v>
      </c>
      <c r="D3933" s="10" t="s">
        <v>16</v>
      </c>
      <c r="E3933" s="10" t="s">
        <v>20</v>
      </c>
      <c r="F3933" s="11">
        <v>45796.0</v>
      </c>
      <c r="G3933" s="12">
        <f t="shared" si="1"/>
        <v>5</v>
      </c>
      <c r="H3933" s="10"/>
      <c r="I3933" s="10" t="str">
        <f>IFNA(VLOOKUP($H3933,'Промокоды'!$A$2:$B$115,2,0),"")</f>
        <v/>
      </c>
      <c r="J3933" s="10" t="str">
        <f>IFNA(VLOOKUP($I3933,'Промокоды'!$E$2:$F$8,2,0),"")</f>
        <v/>
      </c>
      <c r="K3933" s="10" t="str">
        <f>IFNA(VLOOKUP($H3933,'Промокоды'!$A$2:$C$115,3,0),"")</f>
        <v/>
      </c>
      <c r="L3933" s="13">
        <f t="shared" si="2"/>
        <v>0</v>
      </c>
      <c r="M3933" s="14">
        <v>500.0</v>
      </c>
      <c r="N3933" s="14">
        <f t="shared" si="3"/>
        <v>500</v>
      </c>
      <c r="O3933" s="9"/>
      <c r="P3933" s="9"/>
      <c r="Q3933" s="9"/>
      <c r="R3933" s="9"/>
      <c r="S3933" s="9"/>
      <c r="T3933" s="9"/>
      <c r="U3933" s="9"/>
      <c r="V3933" s="9"/>
      <c r="W3933" s="9"/>
      <c r="X3933" s="9"/>
      <c r="Y3933" s="9"/>
      <c r="Z3933" s="9"/>
      <c r="AA3933" s="9"/>
      <c r="AB3933" s="9"/>
      <c r="AC3933" s="9"/>
    </row>
    <row r="3934" ht="15.75" customHeight="1">
      <c r="A3934" s="10">
        <v>3933.0</v>
      </c>
      <c r="B3934" s="10" t="s">
        <v>15</v>
      </c>
      <c r="C3934" s="10" t="str">
        <f>VLOOKUP($E3934,'Определяем вид'!$A$2:$B$16,2,0)</f>
        <v>Услуга</v>
      </c>
      <c r="D3934" s="10" t="s">
        <v>16</v>
      </c>
      <c r="E3934" s="10" t="s">
        <v>18</v>
      </c>
      <c r="F3934" s="11">
        <v>45796.0</v>
      </c>
      <c r="G3934" s="12">
        <f t="shared" si="1"/>
        <v>5</v>
      </c>
      <c r="H3934" s="10"/>
      <c r="I3934" s="10" t="str">
        <f>IFNA(VLOOKUP($H3934,'Промокоды'!$A$2:$B$115,2,0),"")</f>
        <v/>
      </c>
      <c r="J3934" s="10" t="str">
        <f>IFNA(VLOOKUP($I3934,'Промокоды'!$E$2:$F$8,2,0),"")</f>
        <v/>
      </c>
      <c r="K3934" s="10" t="str">
        <f>IFNA(VLOOKUP($H3934,'Промокоды'!$A$2:$C$115,3,0),"")</f>
        <v/>
      </c>
      <c r="L3934" s="13">
        <f t="shared" si="2"/>
        <v>0</v>
      </c>
      <c r="M3934" s="14">
        <v>3500.0</v>
      </c>
      <c r="N3934" s="14">
        <f t="shared" si="3"/>
        <v>3500</v>
      </c>
      <c r="O3934" s="9"/>
      <c r="P3934" s="9"/>
      <c r="Q3934" s="9"/>
      <c r="R3934" s="9"/>
      <c r="S3934" s="9"/>
      <c r="T3934" s="9"/>
      <c r="U3934" s="9"/>
      <c r="V3934" s="9"/>
      <c r="W3934" s="9"/>
      <c r="X3934" s="9"/>
      <c r="Y3934" s="9"/>
      <c r="Z3934" s="9"/>
      <c r="AA3934" s="9"/>
      <c r="AB3934" s="9"/>
      <c r="AC3934" s="9"/>
    </row>
    <row r="3935" ht="15.75" customHeight="1">
      <c r="A3935" s="10">
        <v>3934.0</v>
      </c>
      <c r="B3935" s="10" t="s">
        <v>15</v>
      </c>
      <c r="C3935" s="10" t="str">
        <f>VLOOKUP($E3935,'Определяем вид'!$A$2:$B$16,2,0)</f>
        <v>Услуга</v>
      </c>
      <c r="D3935" s="10" t="s">
        <v>16</v>
      </c>
      <c r="E3935" s="10" t="s">
        <v>17</v>
      </c>
      <c r="F3935" s="11">
        <v>45796.0</v>
      </c>
      <c r="G3935" s="12">
        <f t="shared" si="1"/>
        <v>5</v>
      </c>
      <c r="H3935" s="10"/>
      <c r="I3935" s="10" t="str">
        <f>IFNA(VLOOKUP($H3935,'Промокоды'!$A$2:$B$115,2,0),"")</f>
        <v/>
      </c>
      <c r="J3935" s="10" t="str">
        <f>IFNA(VLOOKUP($I3935,'Промокоды'!$E$2:$F$8,2,0),"")</f>
        <v/>
      </c>
      <c r="K3935" s="10" t="str">
        <f>IFNA(VLOOKUP($H3935,'Промокоды'!$A$2:$C$115,3,0),"")</f>
        <v/>
      </c>
      <c r="L3935" s="13">
        <f t="shared" si="2"/>
        <v>0</v>
      </c>
      <c r="M3935" s="14">
        <v>4500.0</v>
      </c>
      <c r="N3935" s="14">
        <f t="shared" si="3"/>
        <v>4500</v>
      </c>
      <c r="O3935" s="9"/>
      <c r="P3935" s="9"/>
      <c r="Q3935" s="9"/>
      <c r="R3935" s="9"/>
      <c r="S3935" s="9"/>
      <c r="T3935" s="9"/>
      <c r="U3935" s="9"/>
      <c r="V3935" s="9"/>
      <c r="W3935" s="9"/>
      <c r="X3935" s="9"/>
      <c r="Y3935" s="9"/>
      <c r="Z3935" s="9"/>
      <c r="AA3935" s="9"/>
      <c r="AB3935" s="9"/>
      <c r="AC3935" s="9"/>
    </row>
    <row r="3936" ht="15.75" customHeight="1">
      <c r="A3936" s="10">
        <v>3935.0</v>
      </c>
      <c r="B3936" s="10" t="s">
        <v>15</v>
      </c>
      <c r="C3936" s="10" t="str">
        <f>VLOOKUP($E3936,'Определяем вид'!$A$2:$B$16,2,0)</f>
        <v>Услуга</v>
      </c>
      <c r="D3936" s="10" t="s">
        <v>16</v>
      </c>
      <c r="E3936" s="10" t="s">
        <v>18</v>
      </c>
      <c r="F3936" s="11">
        <v>45796.0</v>
      </c>
      <c r="G3936" s="12">
        <f t="shared" si="1"/>
        <v>5</v>
      </c>
      <c r="H3936" s="10"/>
      <c r="I3936" s="10" t="str">
        <f>IFNA(VLOOKUP($H3936,'Промокоды'!$A$2:$B$115,2,0),"")</f>
        <v/>
      </c>
      <c r="J3936" s="10" t="str">
        <f>IFNA(VLOOKUP($I3936,'Промокоды'!$E$2:$F$8,2,0),"")</f>
        <v/>
      </c>
      <c r="K3936" s="10" t="str">
        <f>IFNA(VLOOKUP($H3936,'Промокоды'!$A$2:$C$115,3,0),"")</f>
        <v/>
      </c>
      <c r="L3936" s="13">
        <f t="shared" si="2"/>
        <v>0</v>
      </c>
      <c r="M3936" s="14">
        <v>3500.0</v>
      </c>
      <c r="N3936" s="14">
        <f t="shared" si="3"/>
        <v>3500</v>
      </c>
      <c r="O3936" s="9"/>
      <c r="P3936" s="9"/>
      <c r="Q3936" s="9"/>
      <c r="R3936" s="9"/>
      <c r="S3936" s="9"/>
      <c r="T3936" s="9"/>
      <c r="U3936" s="9"/>
      <c r="V3936" s="9"/>
      <c r="W3936" s="9"/>
      <c r="X3936" s="9"/>
      <c r="Y3936" s="9"/>
      <c r="Z3936" s="9"/>
      <c r="AA3936" s="9"/>
      <c r="AB3936" s="9"/>
      <c r="AC3936" s="9"/>
    </row>
    <row r="3937" ht="15.75" customHeight="1">
      <c r="A3937" s="10">
        <v>3936.0</v>
      </c>
      <c r="B3937" s="10" t="s">
        <v>15</v>
      </c>
      <c r="C3937" s="10" t="str">
        <f>VLOOKUP($E3937,'Определяем вид'!$A$2:$B$16,2,0)</f>
        <v>Товар</v>
      </c>
      <c r="D3937" s="10" t="s">
        <v>16</v>
      </c>
      <c r="E3937" s="10" t="s">
        <v>20</v>
      </c>
      <c r="F3937" s="11">
        <v>45796.0</v>
      </c>
      <c r="G3937" s="12">
        <f t="shared" si="1"/>
        <v>5</v>
      </c>
      <c r="H3937" s="10"/>
      <c r="I3937" s="10" t="str">
        <f>IFNA(VLOOKUP($H3937,'Промокоды'!$A$2:$B$115,2,0),"")</f>
        <v/>
      </c>
      <c r="J3937" s="10" t="str">
        <f>IFNA(VLOOKUP($I3937,'Промокоды'!$E$2:$F$8,2,0),"")</f>
        <v/>
      </c>
      <c r="K3937" s="10" t="str">
        <f>IFNA(VLOOKUP($H3937,'Промокоды'!$A$2:$C$115,3,0),"")</f>
        <v/>
      </c>
      <c r="L3937" s="13">
        <f t="shared" si="2"/>
        <v>0</v>
      </c>
      <c r="M3937" s="14">
        <v>500.0</v>
      </c>
      <c r="N3937" s="14">
        <f t="shared" si="3"/>
        <v>500</v>
      </c>
      <c r="O3937" s="9"/>
      <c r="P3937" s="9"/>
      <c r="Q3937" s="9"/>
      <c r="R3937" s="9"/>
      <c r="S3937" s="9"/>
      <c r="T3937" s="9"/>
      <c r="U3937" s="9"/>
      <c r="V3937" s="9"/>
      <c r="W3937" s="9"/>
      <c r="X3937" s="9"/>
      <c r="Y3937" s="9"/>
      <c r="Z3937" s="9"/>
      <c r="AA3937" s="9"/>
      <c r="AB3937" s="9"/>
      <c r="AC3937" s="9"/>
    </row>
    <row r="3938" ht="15.75" customHeight="1">
      <c r="A3938" s="10">
        <v>3937.0</v>
      </c>
      <c r="B3938" s="10" t="s">
        <v>25</v>
      </c>
      <c r="C3938" s="10" t="str">
        <f>VLOOKUP($E3938,'Определяем вид'!$A$2:$B$16,2,0)</f>
        <v>Товар</v>
      </c>
      <c r="D3938" s="10" t="s">
        <v>16</v>
      </c>
      <c r="E3938" s="10" t="s">
        <v>30</v>
      </c>
      <c r="F3938" s="11">
        <v>45796.0</v>
      </c>
      <c r="G3938" s="12">
        <f t="shared" si="1"/>
        <v>5</v>
      </c>
      <c r="H3938" s="10"/>
      <c r="I3938" s="10" t="str">
        <f>IFNA(VLOOKUP($H3938,'Промокоды'!$A$2:$B$115,2,0),"")</f>
        <v/>
      </c>
      <c r="J3938" s="10" t="str">
        <f>IFNA(VLOOKUP($I3938,'Промокоды'!$E$2:$F$8,2,0),"")</f>
        <v/>
      </c>
      <c r="K3938" s="10" t="str">
        <f>IFNA(VLOOKUP($H3938,'Промокоды'!$A$2:$C$115,3,0),"")</f>
        <v/>
      </c>
      <c r="L3938" s="13">
        <f t="shared" si="2"/>
        <v>0</v>
      </c>
      <c r="M3938" s="14">
        <v>300.0</v>
      </c>
      <c r="N3938" s="14">
        <f t="shared" si="3"/>
        <v>300</v>
      </c>
      <c r="O3938" s="9"/>
      <c r="P3938" s="9"/>
      <c r="Q3938" s="9"/>
      <c r="R3938" s="9"/>
      <c r="S3938" s="9"/>
      <c r="T3938" s="9"/>
      <c r="U3938" s="9"/>
      <c r="V3938" s="9"/>
      <c r="W3938" s="9"/>
      <c r="X3938" s="9"/>
      <c r="Y3938" s="9"/>
      <c r="Z3938" s="9"/>
      <c r="AA3938" s="9"/>
      <c r="AB3938" s="9"/>
      <c r="AC3938" s="9"/>
    </row>
    <row r="3939" ht="15.75" customHeight="1">
      <c r="A3939" s="10">
        <v>3938.0</v>
      </c>
      <c r="B3939" s="10" t="s">
        <v>15</v>
      </c>
      <c r="C3939" s="10" t="str">
        <f>VLOOKUP($E3939,'Определяем вид'!$A$2:$B$16,2,0)</f>
        <v>Товар</v>
      </c>
      <c r="D3939" s="10" t="s">
        <v>16</v>
      </c>
      <c r="E3939" s="10" t="s">
        <v>23</v>
      </c>
      <c r="F3939" s="11">
        <v>45796.0</v>
      </c>
      <c r="G3939" s="12">
        <f t="shared" si="1"/>
        <v>5</v>
      </c>
      <c r="H3939" s="10"/>
      <c r="I3939" s="10" t="str">
        <f>IFNA(VLOOKUP($H3939,'Промокоды'!$A$2:$B$115,2,0),"")</f>
        <v/>
      </c>
      <c r="J3939" s="10" t="str">
        <f>IFNA(VLOOKUP($I3939,'Промокоды'!$E$2:$F$8,2,0),"")</f>
        <v/>
      </c>
      <c r="K3939" s="10" t="str">
        <f>IFNA(VLOOKUP($H3939,'Промокоды'!$A$2:$C$115,3,0),"")</f>
        <v/>
      </c>
      <c r="L3939" s="13">
        <f t="shared" si="2"/>
        <v>0</v>
      </c>
      <c r="M3939" s="14">
        <v>1000.0</v>
      </c>
      <c r="N3939" s="14">
        <f t="shared" si="3"/>
        <v>1000</v>
      </c>
      <c r="O3939" s="9"/>
      <c r="P3939" s="9"/>
      <c r="Q3939" s="9"/>
      <c r="R3939" s="9"/>
      <c r="S3939" s="9"/>
      <c r="T3939" s="9"/>
      <c r="U3939" s="9"/>
      <c r="V3939" s="9"/>
      <c r="W3939" s="9"/>
      <c r="X3939" s="9"/>
      <c r="Y3939" s="9"/>
      <c r="Z3939" s="9"/>
      <c r="AA3939" s="9"/>
      <c r="AB3939" s="9"/>
      <c r="AC3939" s="9"/>
    </row>
    <row r="3940" ht="15.75" customHeight="1">
      <c r="A3940" s="10">
        <v>3939.0</v>
      </c>
      <c r="B3940" s="10" t="s">
        <v>25</v>
      </c>
      <c r="C3940" s="10" t="str">
        <f>VLOOKUP($E3940,'Определяем вид'!$A$2:$B$16,2,0)</f>
        <v>Товар</v>
      </c>
      <c r="D3940" s="10" t="s">
        <v>16</v>
      </c>
      <c r="E3940" s="10" t="s">
        <v>30</v>
      </c>
      <c r="F3940" s="11">
        <v>45796.0</v>
      </c>
      <c r="G3940" s="12">
        <f t="shared" si="1"/>
        <v>5</v>
      </c>
      <c r="H3940" s="10"/>
      <c r="I3940" s="10" t="str">
        <f>IFNA(VLOOKUP($H3940,'Промокоды'!$A$2:$B$115,2,0),"")</f>
        <v/>
      </c>
      <c r="J3940" s="10" t="str">
        <f>IFNA(VLOOKUP($I3940,'Промокоды'!$E$2:$F$8,2,0),"")</f>
        <v/>
      </c>
      <c r="K3940" s="10" t="str">
        <f>IFNA(VLOOKUP($H3940,'Промокоды'!$A$2:$C$115,3,0),"")</f>
        <v/>
      </c>
      <c r="L3940" s="13">
        <f t="shared" si="2"/>
        <v>0</v>
      </c>
      <c r="M3940" s="14">
        <v>300.0</v>
      </c>
      <c r="N3940" s="14">
        <f t="shared" si="3"/>
        <v>300</v>
      </c>
      <c r="O3940" s="9"/>
      <c r="P3940" s="9"/>
      <c r="Q3940" s="9"/>
      <c r="R3940" s="9"/>
      <c r="S3940" s="9"/>
      <c r="T3940" s="9"/>
      <c r="U3940" s="9"/>
      <c r="V3940" s="9"/>
      <c r="W3940" s="9"/>
      <c r="X3940" s="9"/>
      <c r="Y3940" s="9"/>
      <c r="Z3940" s="9"/>
      <c r="AA3940" s="9"/>
      <c r="AB3940" s="9"/>
      <c r="AC3940" s="9"/>
    </row>
    <row r="3941" ht="15.75" customHeight="1">
      <c r="A3941" s="10">
        <v>3940.0</v>
      </c>
      <c r="B3941" s="10" t="s">
        <v>15</v>
      </c>
      <c r="C3941" s="10" t="str">
        <f>VLOOKUP($E3941,'Определяем вид'!$A$2:$B$16,2,0)</f>
        <v>Услуга</v>
      </c>
      <c r="D3941" s="10" t="s">
        <v>16</v>
      </c>
      <c r="E3941" s="10" t="s">
        <v>17</v>
      </c>
      <c r="F3941" s="11">
        <v>45796.0</v>
      </c>
      <c r="G3941" s="12">
        <f t="shared" si="1"/>
        <v>5</v>
      </c>
      <c r="H3941" s="10"/>
      <c r="I3941" s="10" t="str">
        <f>IFNA(VLOOKUP($H3941,'Промокоды'!$A$2:$B$115,2,0),"")</f>
        <v/>
      </c>
      <c r="J3941" s="10" t="str">
        <f>IFNA(VLOOKUP($I3941,'Промокоды'!$E$2:$F$8,2,0),"")</f>
        <v/>
      </c>
      <c r="K3941" s="10" t="str">
        <f>IFNA(VLOOKUP($H3941,'Промокоды'!$A$2:$C$115,3,0),"")</f>
        <v/>
      </c>
      <c r="L3941" s="13">
        <f t="shared" si="2"/>
        <v>0</v>
      </c>
      <c r="M3941" s="14">
        <v>4500.0</v>
      </c>
      <c r="N3941" s="14">
        <f t="shared" si="3"/>
        <v>4500</v>
      </c>
      <c r="O3941" s="9"/>
      <c r="P3941" s="9"/>
      <c r="Q3941" s="9"/>
      <c r="R3941" s="9"/>
      <c r="S3941" s="9"/>
      <c r="T3941" s="9"/>
      <c r="U3941" s="9"/>
      <c r="V3941" s="9"/>
      <c r="W3941" s="9"/>
      <c r="X3941" s="9"/>
      <c r="Y3941" s="9"/>
      <c r="Z3941" s="9"/>
      <c r="AA3941" s="9"/>
      <c r="AB3941" s="9"/>
      <c r="AC3941" s="9"/>
    </row>
    <row r="3942" ht="15.75" customHeight="1">
      <c r="A3942" s="10">
        <v>3941.0</v>
      </c>
      <c r="B3942" s="10" t="s">
        <v>15</v>
      </c>
      <c r="C3942" s="10" t="str">
        <f>VLOOKUP($E3942,'Определяем вид'!$A$2:$B$16,2,0)</f>
        <v>Услуга</v>
      </c>
      <c r="D3942" s="10" t="s">
        <v>16</v>
      </c>
      <c r="E3942" s="10" t="s">
        <v>21</v>
      </c>
      <c r="F3942" s="11">
        <v>45796.0</v>
      </c>
      <c r="G3942" s="12">
        <f t="shared" si="1"/>
        <v>5</v>
      </c>
      <c r="H3942" s="10"/>
      <c r="I3942" s="10" t="str">
        <f>IFNA(VLOOKUP($H3942,'Промокоды'!$A$2:$B$115,2,0),"")</f>
        <v/>
      </c>
      <c r="J3942" s="10" t="str">
        <f>IFNA(VLOOKUP($I3942,'Промокоды'!$E$2:$F$8,2,0),"")</f>
        <v/>
      </c>
      <c r="K3942" s="10" t="str">
        <f>IFNA(VLOOKUP($H3942,'Промокоды'!$A$2:$C$115,3,0),"")</f>
        <v/>
      </c>
      <c r="L3942" s="13">
        <f t="shared" si="2"/>
        <v>0</v>
      </c>
      <c r="M3942" s="14">
        <v>5500.0</v>
      </c>
      <c r="N3942" s="14">
        <f t="shared" si="3"/>
        <v>5500</v>
      </c>
      <c r="O3942" s="9"/>
      <c r="P3942" s="9"/>
      <c r="Q3942" s="9"/>
      <c r="R3942" s="9"/>
      <c r="S3942" s="9"/>
      <c r="T3942" s="9"/>
      <c r="U3942" s="9"/>
      <c r="V3942" s="9"/>
      <c r="W3942" s="9"/>
      <c r="X3942" s="9"/>
      <c r="Y3942" s="9"/>
      <c r="Z3942" s="9"/>
      <c r="AA3942" s="9"/>
      <c r="AB3942" s="9"/>
      <c r="AC3942" s="9"/>
    </row>
    <row r="3943" ht="15.75" customHeight="1">
      <c r="A3943" s="10">
        <v>3942.0</v>
      </c>
      <c r="B3943" s="10" t="s">
        <v>15</v>
      </c>
      <c r="C3943" s="10" t="str">
        <f>VLOOKUP($E3943,'Определяем вид'!$A$2:$B$16,2,0)</f>
        <v>Услуга</v>
      </c>
      <c r="D3943" s="10" t="s">
        <v>16</v>
      </c>
      <c r="E3943" s="10" t="s">
        <v>17</v>
      </c>
      <c r="F3943" s="11">
        <v>45796.0</v>
      </c>
      <c r="G3943" s="12">
        <f t="shared" si="1"/>
        <v>5</v>
      </c>
      <c r="H3943" s="10" t="s">
        <v>96</v>
      </c>
      <c r="I3943" s="10">
        <f>IFNA(VLOOKUP($H3943,'Промокоды'!$A$2:$B$115,2,0),"")</f>
        <v>6</v>
      </c>
      <c r="J3943" s="10" t="str">
        <f>IFNA(VLOOKUP($I3943,'Промокоды'!$E$2:$F$8,2,0),"")</f>
        <v>Реклама в VK</v>
      </c>
      <c r="K3943" s="10">
        <f>IFNA(VLOOKUP($H3943,'Промокоды'!$A$2:$C$115,3,0),"")</f>
        <v>0.2</v>
      </c>
      <c r="L3943" s="13">
        <f t="shared" si="2"/>
        <v>900</v>
      </c>
      <c r="M3943" s="14">
        <v>4500.0</v>
      </c>
      <c r="N3943" s="14">
        <f t="shared" si="3"/>
        <v>3600</v>
      </c>
      <c r="O3943" s="9"/>
      <c r="P3943" s="9"/>
      <c r="Q3943" s="9"/>
      <c r="R3943" s="9"/>
      <c r="S3943" s="9"/>
      <c r="T3943" s="9"/>
      <c r="U3943" s="9"/>
      <c r="V3943" s="9"/>
      <c r="W3943" s="9"/>
      <c r="X3943" s="9"/>
      <c r="Y3943" s="9"/>
      <c r="Z3943" s="9"/>
      <c r="AA3943" s="9"/>
      <c r="AB3943" s="9"/>
      <c r="AC3943" s="9"/>
    </row>
    <row r="3944" ht="15.75" customHeight="1">
      <c r="A3944" s="10">
        <v>3943.0</v>
      </c>
      <c r="B3944" s="10" t="s">
        <v>15</v>
      </c>
      <c r="C3944" s="10" t="str">
        <f>VLOOKUP($E3944,'Определяем вид'!$A$2:$B$16,2,0)</f>
        <v>Услуга</v>
      </c>
      <c r="D3944" s="10" t="s">
        <v>16</v>
      </c>
      <c r="E3944" s="10" t="s">
        <v>17</v>
      </c>
      <c r="F3944" s="11">
        <v>45796.0</v>
      </c>
      <c r="G3944" s="12">
        <f t="shared" si="1"/>
        <v>5</v>
      </c>
      <c r="H3944" s="10"/>
      <c r="I3944" s="10" t="str">
        <f>IFNA(VLOOKUP($H3944,'Промокоды'!$A$2:$B$115,2,0),"")</f>
        <v/>
      </c>
      <c r="J3944" s="10" t="str">
        <f>IFNA(VLOOKUP($I3944,'Промокоды'!$E$2:$F$8,2,0),"")</f>
        <v/>
      </c>
      <c r="K3944" s="10" t="str">
        <f>IFNA(VLOOKUP($H3944,'Промокоды'!$A$2:$C$115,3,0),"")</f>
        <v/>
      </c>
      <c r="L3944" s="13">
        <f t="shared" si="2"/>
        <v>0</v>
      </c>
      <c r="M3944" s="14">
        <v>4500.0</v>
      </c>
      <c r="N3944" s="14">
        <f t="shared" si="3"/>
        <v>4500</v>
      </c>
      <c r="O3944" s="9"/>
      <c r="P3944" s="9"/>
      <c r="Q3944" s="9"/>
      <c r="R3944" s="9"/>
      <c r="S3944" s="9"/>
      <c r="T3944" s="9"/>
      <c r="U3944" s="9"/>
      <c r="V3944" s="9"/>
      <c r="W3944" s="9"/>
      <c r="X3944" s="9"/>
      <c r="Y3944" s="9"/>
      <c r="Z3944" s="9"/>
      <c r="AA3944" s="9"/>
      <c r="AB3944" s="9"/>
      <c r="AC3944" s="9"/>
    </row>
    <row r="3945" ht="15.75" customHeight="1">
      <c r="A3945" s="10">
        <v>3944.0</v>
      </c>
      <c r="B3945" s="10" t="s">
        <v>15</v>
      </c>
      <c r="C3945" s="10" t="str">
        <f>VLOOKUP($E3945,'Определяем вид'!$A$2:$B$16,2,0)</f>
        <v>Услуга</v>
      </c>
      <c r="D3945" s="10" t="s">
        <v>16</v>
      </c>
      <c r="E3945" s="10" t="s">
        <v>18</v>
      </c>
      <c r="F3945" s="11">
        <v>45797.0</v>
      </c>
      <c r="G3945" s="12">
        <f t="shared" si="1"/>
        <v>5</v>
      </c>
      <c r="H3945" s="10"/>
      <c r="I3945" s="10" t="str">
        <f>IFNA(VLOOKUP($H3945,'Промокоды'!$A$2:$B$115,2,0),"")</f>
        <v/>
      </c>
      <c r="J3945" s="10" t="str">
        <f>IFNA(VLOOKUP($I3945,'Промокоды'!$E$2:$F$8,2,0),"")</f>
        <v/>
      </c>
      <c r="K3945" s="10" t="str">
        <f>IFNA(VLOOKUP($H3945,'Промокоды'!$A$2:$C$115,3,0),"")</f>
        <v/>
      </c>
      <c r="L3945" s="13">
        <f t="shared" si="2"/>
        <v>0</v>
      </c>
      <c r="M3945" s="14">
        <v>3500.0</v>
      </c>
      <c r="N3945" s="14">
        <f t="shared" si="3"/>
        <v>3500</v>
      </c>
      <c r="O3945" s="9"/>
      <c r="P3945" s="9"/>
      <c r="Q3945" s="9"/>
      <c r="R3945" s="9"/>
      <c r="S3945" s="9"/>
      <c r="T3945" s="9"/>
      <c r="U3945" s="9"/>
      <c r="V3945" s="9"/>
      <c r="W3945" s="9"/>
      <c r="X3945" s="9"/>
      <c r="Y3945" s="9"/>
      <c r="Z3945" s="9"/>
      <c r="AA3945" s="9"/>
      <c r="AB3945" s="9"/>
      <c r="AC3945" s="9"/>
    </row>
    <row r="3946" ht="15.75" customHeight="1">
      <c r="A3946" s="10">
        <v>3945.0</v>
      </c>
      <c r="B3946" s="10" t="s">
        <v>15</v>
      </c>
      <c r="C3946" s="10" t="str">
        <f>VLOOKUP($E3946,'Определяем вид'!$A$2:$B$16,2,0)</f>
        <v>Услуга</v>
      </c>
      <c r="D3946" s="10" t="s">
        <v>16</v>
      </c>
      <c r="E3946" s="10" t="s">
        <v>21</v>
      </c>
      <c r="F3946" s="11">
        <v>45797.0</v>
      </c>
      <c r="G3946" s="12">
        <f t="shared" si="1"/>
        <v>5</v>
      </c>
      <c r="H3946" s="10"/>
      <c r="I3946" s="10" t="str">
        <f>IFNA(VLOOKUP($H3946,'Промокоды'!$A$2:$B$115,2,0),"")</f>
        <v/>
      </c>
      <c r="J3946" s="10" t="str">
        <f>IFNA(VLOOKUP($I3946,'Промокоды'!$E$2:$F$8,2,0),"")</f>
        <v/>
      </c>
      <c r="K3946" s="10" t="str">
        <f>IFNA(VLOOKUP($H3946,'Промокоды'!$A$2:$C$115,3,0),"")</f>
        <v/>
      </c>
      <c r="L3946" s="13">
        <f t="shared" si="2"/>
        <v>0</v>
      </c>
      <c r="M3946" s="14">
        <v>5500.0</v>
      </c>
      <c r="N3946" s="14">
        <f t="shared" si="3"/>
        <v>5500</v>
      </c>
      <c r="O3946" s="9"/>
      <c r="P3946" s="9"/>
      <c r="Q3946" s="9"/>
      <c r="R3946" s="9"/>
      <c r="S3946" s="9"/>
      <c r="T3946" s="9"/>
      <c r="U3946" s="9"/>
      <c r="V3946" s="9"/>
      <c r="W3946" s="9"/>
      <c r="X3946" s="9"/>
      <c r="Y3946" s="9"/>
      <c r="Z3946" s="9"/>
      <c r="AA3946" s="9"/>
      <c r="AB3946" s="9"/>
      <c r="AC3946" s="9"/>
    </row>
    <row r="3947" ht="15.75" customHeight="1">
      <c r="A3947" s="10">
        <v>3946.0</v>
      </c>
      <c r="B3947" s="10" t="s">
        <v>15</v>
      </c>
      <c r="C3947" s="10" t="str">
        <f>VLOOKUP($E3947,'Определяем вид'!$A$2:$B$16,2,0)</f>
        <v>Услуга</v>
      </c>
      <c r="D3947" s="10" t="s">
        <v>16</v>
      </c>
      <c r="E3947" s="10" t="s">
        <v>21</v>
      </c>
      <c r="F3947" s="11">
        <v>45797.0</v>
      </c>
      <c r="G3947" s="12">
        <f t="shared" si="1"/>
        <v>5</v>
      </c>
      <c r="H3947" s="10"/>
      <c r="I3947" s="10" t="str">
        <f>IFNA(VLOOKUP($H3947,'Промокоды'!$A$2:$B$115,2,0),"")</f>
        <v/>
      </c>
      <c r="J3947" s="10" t="str">
        <f>IFNA(VLOOKUP($I3947,'Промокоды'!$E$2:$F$8,2,0),"")</f>
        <v/>
      </c>
      <c r="K3947" s="10" t="str">
        <f>IFNA(VLOOKUP($H3947,'Промокоды'!$A$2:$C$115,3,0),"")</f>
        <v/>
      </c>
      <c r="L3947" s="13">
        <f t="shared" si="2"/>
        <v>0</v>
      </c>
      <c r="M3947" s="14">
        <v>5500.0</v>
      </c>
      <c r="N3947" s="14">
        <f t="shared" si="3"/>
        <v>5500</v>
      </c>
      <c r="O3947" s="9"/>
      <c r="P3947" s="9"/>
      <c r="Q3947" s="9"/>
      <c r="R3947" s="9"/>
      <c r="S3947" s="9"/>
      <c r="T3947" s="9"/>
      <c r="U3947" s="9"/>
      <c r="V3947" s="9"/>
      <c r="W3947" s="9"/>
      <c r="X3947" s="9"/>
      <c r="Y3947" s="9"/>
      <c r="Z3947" s="9"/>
      <c r="AA3947" s="9"/>
      <c r="AB3947" s="9"/>
      <c r="AC3947" s="9"/>
    </row>
    <row r="3948" ht="15.75" customHeight="1">
      <c r="A3948" s="10">
        <v>3947.0</v>
      </c>
      <c r="B3948" s="10" t="s">
        <v>15</v>
      </c>
      <c r="C3948" s="10" t="str">
        <f>VLOOKUP($E3948,'Определяем вид'!$A$2:$B$16,2,0)</f>
        <v>Услуга</v>
      </c>
      <c r="D3948" s="10" t="s">
        <v>16</v>
      </c>
      <c r="E3948" s="10" t="s">
        <v>17</v>
      </c>
      <c r="F3948" s="11">
        <v>45797.0</v>
      </c>
      <c r="G3948" s="12">
        <f t="shared" si="1"/>
        <v>5</v>
      </c>
      <c r="H3948" s="10" t="s">
        <v>97</v>
      </c>
      <c r="I3948" s="10">
        <f>IFNA(VLOOKUP($H3948,'Промокоды'!$A$2:$B$115,2,0),"")</f>
        <v>5</v>
      </c>
      <c r="J3948" s="10" t="str">
        <f>IFNA(VLOOKUP($I3948,'Промокоды'!$E$2:$F$8,2,0),"")</f>
        <v>Посты в VK</v>
      </c>
      <c r="K3948" s="10">
        <f>IFNA(VLOOKUP($H3948,'Промокоды'!$A$2:$C$115,3,0),"")</f>
        <v>0.15</v>
      </c>
      <c r="L3948" s="13">
        <f t="shared" si="2"/>
        <v>675</v>
      </c>
      <c r="M3948" s="14">
        <v>4500.0</v>
      </c>
      <c r="N3948" s="14">
        <f t="shared" si="3"/>
        <v>3825</v>
      </c>
      <c r="O3948" s="9"/>
      <c r="P3948" s="9"/>
      <c r="Q3948" s="9"/>
      <c r="R3948" s="9"/>
      <c r="S3948" s="9"/>
      <c r="T3948" s="9"/>
      <c r="U3948" s="9"/>
      <c r="V3948" s="9"/>
      <c r="W3948" s="9"/>
      <c r="X3948" s="9"/>
      <c r="Y3948" s="9"/>
      <c r="Z3948" s="9"/>
      <c r="AA3948" s="9"/>
      <c r="AB3948" s="9"/>
      <c r="AC3948" s="9"/>
    </row>
    <row r="3949" ht="15.75" customHeight="1">
      <c r="A3949" s="10">
        <v>3948.0</v>
      </c>
      <c r="B3949" s="10" t="s">
        <v>15</v>
      </c>
      <c r="C3949" s="10" t="str">
        <f>VLOOKUP($E3949,'Определяем вид'!$A$2:$B$16,2,0)</f>
        <v>Услуга</v>
      </c>
      <c r="D3949" s="10" t="s">
        <v>16</v>
      </c>
      <c r="E3949" s="10" t="s">
        <v>17</v>
      </c>
      <c r="F3949" s="11">
        <v>45797.0</v>
      </c>
      <c r="G3949" s="12">
        <f t="shared" si="1"/>
        <v>5</v>
      </c>
      <c r="H3949" s="10" t="s">
        <v>98</v>
      </c>
      <c r="I3949" s="10">
        <f>IFNA(VLOOKUP($H3949,'Промокоды'!$A$2:$B$115,2,0),"")</f>
        <v>1</v>
      </c>
      <c r="J3949" s="10" t="str">
        <f>IFNA(VLOOKUP($I3949,'Промокоды'!$E$2:$F$8,2,0),"")</f>
        <v>Обещаем скидки</v>
      </c>
      <c r="K3949" s="10">
        <f>IFNA(VLOOKUP($H3949,'Промокоды'!$A$2:$C$115,3,0),"")</f>
        <v>0.1</v>
      </c>
      <c r="L3949" s="13">
        <f t="shared" si="2"/>
        <v>450</v>
      </c>
      <c r="M3949" s="14">
        <v>4500.0</v>
      </c>
      <c r="N3949" s="14">
        <f t="shared" si="3"/>
        <v>4050</v>
      </c>
      <c r="O3949" s="9"/>
      <c r="P3949" s="9"/>
      <c r="Q3949" s="9"/>
      <c r="R3949" s="9"/>
      <c r="S3949" s="9"/>
      <c r="T3949" s="9"/>
      <c r="U3949" s="9"/>
      <c r="V3949" s="9"/>
      <c r="W3949" s="9"/>
      <c r="X3949" s="9"/>
      <c r="Y3949" s="9"/>
      <c r="Z3949" s="9"/>
      <c r="AA3949" s="9"/>
      <c r="AB3949" s="9"/>
      <c r="AC3949" s="9"/>
    </row>
    <row r="3950" ht="15.75" customHeight="1">
      <c r="A3950" s="10">
        <v>3949.0</v>
      </c>
      <c r="B3950" s="10" t="s">
        <v>15</v>
      </c>
      <c r="C3950" s="10" t="str">
        <f>VLOOKUP($E3950,'Определяем вид'!$A$2:$B$16,2,0)</f>
        <v>Товар</v>
      </c>
      <c r="D3950" s="10" t="s">
        <v>16</v>
      </c>
      <c r="E3950" s="10" t="s">
        <v>20</v>
      </c>
      <c r="F3950" s="11">
        <v>45797.0</v>
      </c>
      <c r="G3950" s="12">
        <f t="shared" si="1"/>
        <v>5</v>
      </c>
      <c r="H3950" s="10"/>
      <c r="I3950" s="10" t="str">
        <f>IFNA(VLOOKUP($H3950,'Промокоды'!$A$2:$B$115,2,0),"")</f>
        <v/>
      </c>
      <c r="J3950" s="10" t="str">
        <f>IFNA(VLOOKUP($I3950,'Промокоды'!$E$2:$F$8,2,0),"")</f>
        <v/>
      </c>
      <c r="K3950" s="10" t="str">
        <f>IFNA(VLOOKUP($H3950,'Промокоды'!$A$2:$C$115,3,0),"")</f>
        <v/>
      </c>
      <c r="L3950" s="13">
        <f t="shared" si="2"/>
        <v>0</v>
      </c>
      <c r="M3950" s="14">
        <v>500.0</v>
      </c>
      <c r="N3950" s="14">
        <f t="shared" si="3"/>
        <v>500</v>
      </c>
      <c r="O3950" s="9"/>
      <c r="P3950" s="9"/>
      <c r="Q3950" s="9"/>
      <c r="R3950" s="9"/>
      <c r="S3950" s="9"/>
      <c r="T3950" s="9"/>
      <c r="U3950" s="9"/>
      <c r="V3950" s="9"/>
      <c r="W3950" s="9"/>
      <c r="X3950" s="9"/>
      <c r="Y3950" s="9"/>
      <c r="Z3950" s="9"/>
      <c r="AA3950" s="9"/>
      <c r="AB3950" s="9"/>
      <c r="AC3950" s="9"/>
    </row>
    <row r="3951" ht="15.75" customHeight="1">
      <c r="A3951" s="10">
        <v>3950.0</v>
      </c>
      <c r="B3951" s="10" t="s">
        <v>15</v>
      </c>
      <c r="C3951" s="10" t="str">
        <f>VLOOKUP($E3951,'Определяем вид'!$A$2:$B$16,2,0)</f>
        <v>Услуга</v>
      </c>
      <c r="D3951" s="10" t="s">
        <v>16</v>
      </c>
      <c r="E3951" s="10" t="s">
        <v>18</v>
      </c>
      <c r="F3951" s="11">
        <v>45797.0</v>
      </c>
      <c r="G3951" s="12">
        <f t="shared" si="1"/>
        <v>5</v>
      </c>
      <c r="H3951" s="10"/>
      <c r="I3951" s="10" t="str">
        <f>IFNA(VLOOKUP($H3951,'Промокоды'!$A$2:$B$115,2,0),"")</f>
        <v/>
      </c>
      <c r="J3951" s="10" t="str">
        <f>IFNA(VLOOKUP($I3951,'Промокоды'!$E$2:$F$8,2,0),"")</f>
        <v/>
      </c>
      <c r="K3951" s="10" t="str">
        <f>IFNA(VLOOKUP($H3951,'Промокоды'!$A$2:$C$115,3,0),"")</f>
        <v/>
      </c>
      <c r="L3951" s="13">
        <f t="shared" si="2"/>
        <v>0</v>
      </c>
      <c r="M3951" s="14">
        <v>3500.0</v>
      </c>
      <c r="N3951" s="14">
        <f t="shared" si="3"/>
        <v>3500</v>
      </c>
      <c r="O3951" s="9"/>
      <c r="P3951" s="9"/>
      <c r="Q3951" s="9"/>
      <c r="R3951" s="9"/>
      <c r="S3951" s="9"/>
      <c r="T3951" s="9"/>
      <c r="U3951" s="9"/>
      <c r="V3951" s="9"/>
      <c r="W3951" s="9"/>
      <c r="X3951" s="9"/>
      <c r="Y3951" s="9"/>
      <c r="Z3951" s="9"/>
      <c r="AA3951" s="9"/>
      <c r="AB3951" s="9"/>
      <c r="AC3951" s="9"/>
    </row>
    <row r="3952" ht="15.75" customHeight="1">
      <c r="A3952" s="10">
        <v>3951.0</v>
      </c>
      <c r="B3952" s="10" t="s">
        <v>15</v>
      </c>
      <c r="C3952" s="10" t="str">
        <f>VLOOKUP($E3952,'Определяем вид'!$A$2:$B$16,2,0)</f>
        <v>Услуга</v>
      </c>
      <c r="D3952" s="10" t="s">
        <v>16</v>
      </c>
      <c r="E3952" s="10" t="s">
        <v>21</v>
      </c>
      <c r="F3952" s="11">
        <v>45797.0</v>
      </c>
      <c r="G3952" s="12">
        <f t="shared" si="1"/>
        <v>5</v>
      </c>
      <c r="H3952" s="10" t="s">
        <v>127</v>
      </c>
      <c r="I3952" s="10">
        <f>IFNA(VLOOKUP($H3952,'Промокоды'!$A$2:$B$115,2,0),"")</f>
        <v>3</v>
      </c>
      <c r="J3952" s="10" t="str">
        <f>IFNA(VLOOKUP($I3952,'Промокоды'!$E$2:$F$8,2,0),"")</f>
        <v>Поисковые запросы в Яндексе</v>
      </c>
      <c r="K3952" s="10">
        <f>IFNA(VLOOKUP($H3952,'Промокоды'!$A$2:$C$115,3,0),"")</f>
        <v>0.05</v>
      </c>
      <c r="L3952" s="13">
        <f t="shared" si="2"/>
        <v>275</v>
      </c>
      <c r="M3952" s="14">
        <v>5500.0</v>
      </c>
      <c r="N3952" s="14">
        <f t="shared" si="3"/>
        <v>5225</v>
      </c>
      <c r="O3952" s="9"/>
      <c r="P3952" s="9"/>
      <c r="Q3952" s="9"/>
      <c r="R3952" s="9"/>
      <c r="S3952" s="9"/>
      <c r="T3952" s="9"/>
      <c r="U3952" s="9"/>
      <c r="V3952" s="9"/>
      <c r="W3952" s="9"/>
      <c r="X3952" s="9"/>
      <c r="Y3952" s="9"/>
      <c r="Z3952" s="9"/>
      <c r="AA3952" s="9"/>
      <c r="AB3952" s="9"/>
      <c r="AC3952" s="9"/>
    </row>
    <row r="3953" ht="15.75" customHeight="1">
      <c r="A3953" s="10">
        <v>3952.0</v>
      </c>
      <c r="B3953" s="10" t="s">
        <v>15</v>
      </c>
      <c r="C3953" s="10" t="str">
        <f>VLOOKUP($E3953,'Определяем вид'!$A$2:$B$16,2,0)</f>
        <v>Товар</v>
      </c>
      <c r="D3953" s="10" t="s">
        <v>16</v>
      </c>
      <c r="E3953" s="10" t="s">
        <v>20</v>
      </c>
      <c r="F3953" s="11">
        <v>45797.0</v>
      </c>
      <c r="G3953" s="12">
        <f t="shared" si="1"/>
        <v>5</v>
      </c>
      <c r="H3953" s="10"/>
      <c r="I3953" s="10" t="str">
        <f>IFNA(VLOOKUP($H3953,'Промокоды'!$A$2:$B$115,2,0),"")</f>
        <v/>
      </c>
      <c r="J3953" s="10" t="str">
        <f>IFNA(VLOOKUP($I3953,'Промокоды'!$E$2:$F$8,2,0),"")</f>
        <v/>
      </c>
      <c r="K3953" s="10" t="str">
        <f>IFNA(VLOOKUP($H3953,'Промокоды'!$A$2:$C$115,3,0),"")</f>
        <v/>
      </c>
      <c r="L3953" s="13">
        <f t="shared" si="2"/>
        <v>0</v>
      </c>
      <c r="M3953" s="14">
        <v>500.0</v>
      </c>
      <c r="N3953" s="14">
        <f t="shared" si="3"/>
        <v>500</v>
      </c>
      <c r="O3953" s="9"/>
      <c r="P3953" s="9"/>
      <c r="Q3953" s="9"/>
      <c r="R3953" s="9"/>
      <c r="S3953" s="9"/>
      <c r="T3953" s="9"/>
      <c r="U3953" s="9"/>
      <c r="V3953" s="9"/>
      <c r="W3953" s="9"/>
      <c r="X3953" s="9"/>
      <c r="Y3953" s="9"/>
      <c r="Z3953" s="9"/>
      <c r="AA3953" s="9"/>
      <c r="AB3953" s="9"/>
      <c r="AC3953" s="9"/>
    </row>
    <row r="3954" ht="15.75" customHeight="1">
      <c r="A3954" s="10">
        <v>3953.0</v>
      </c>
      <c r="B3954" s="10" t="s">
        <v>15</v>
      </c>
      <c r="C3954" s="10" t="str">
        <f>VLOOKUP($E3954,'Определяем вид'!$A$2:$B$16,2,0)</f>
        <v>Услуга</v>
      </c>
      <c r="D3954" s="10" t="s">
        <v>16</v>
      </c>
      <c r="E3954" s="10" t="s">
        <v>21</v>
      </c>
      <c r="F3954" s="11">
        <v>45797.0</v>
      </c>
      <c r="G3954" s="12">
        <f t="shared" si="1"/>
        <v>5</v>
      </c>
      <c r="H3954" s="10" t="s">
        <v>128</v>
      </c>
      <c r="I3954" s="10">
        <f>IFNA(VLOOKUP($H3954,'Промокоды'!$A$2:$B$115,2,0),"")</f>
        <v>5</v>
      </c>
      <c r="J3954" s="10" t="str">
        <f>IFNA(VLOOKUP($I3954,'Промокоды'!$E$2:$F$8,2,0),"")</f>
        <v>Посты в VK</v>
      </c>
      <c r="K3954" s="10">
        <f>IFNA(VLOOKUP($H3954,'Промокоды'!$A$2:$C$115,3,0),"")</f>
        <v>0.15</v>
      </c>
      <c r="L3954" s="13">
        <f t="shared" si="2"/>
        <v>825</v>
      </c>
      <c r="M3954" s="14">
        <v>5500.0</v>
      </c>
      <c r="N3954" s="14">
        <f t="shared" si="3"/>
        <v>4675</v>
      </c>
      <c r="O3954" s="9"/>
      <c r="P3954" s="9"/>
      <c r="Q3954" s="9"/>
      <c r="R3954" s="9"/>
      <c r="S3954" s="9"/>
      <c r="T3954" s="9"/>
      <c r="U3954" s="9"/>
      <c r="V3954" s="9"/>
      <c r="W3954" s="9"/>
      <c r="X3954" s="9"/>
      <c r="Y3954" s="9"/>
      <c r="Z3954" s="9"/>
      <c r="AA3954" s="9"/>
      <c r="AB3954" s="9"/>
      <c r="AC3954" s="9"/>
    </row>
    <row r="3955" ht="15.75" customHeight="1">
      <c r="A3955" s="10">
        <v>3954.0</v>
      </c>
      <c r="B3955" s="10" t="s">
        <v>15</v>
      </c>
      <c r="C3955" s="10" t="str">
        <f>VLOOKUP($E3955,'Определяем вид'!$A$2:$B$16,2,0)</f>
        <v>Услуга</v>
      </c>
      <c r="D3955" s="10" t="s">
        <v>16</v>
      </c>
      <c r="E3955" s="10" t="s">
        <v>18</v>
      </c>
      <c r="F3955" s="11">
        <v>45797.0</v>
      </c>
      <c r="G3955" s="12">
        <f t="shared" si="1"/>
        <v>5</v>
      </c>
      <c r="H3955" s="10" t="s">
        <v>129</v>
      </c>
      <c r="I3955" s="10">
        <f>IFNA(VLOOKUP($H3955,'Промокоды'!$A$2:$B$115,2,0),"")</f>
        <v>4</v>
      </c>
      <c r="J3955" s="10" t="str">
        <f>IFNA(VLOOKUP($I3955,'Промокоды'!$E$2:$F$8,2,0),"")</f>
        <v>Посты в Telegram</v>
      </c>
      <c r="K3955" s="10">
        <f>IFNA(VLOOKUP($H3955,'Промокоды'!$A$2:$C$115,3,0),"")</f>
        <v>0.5</v>
      </c>
      <c r="L3955" s="13">
        <f t="shared" si="2"/>
        <v>1750</v>
      </c>
      <c r="M3955" s="14">
        <v>3500.0</v>
      </c>
      <c r="N3955" s="14">
        <f t="shared" si="3"/>
        <v>1750</v>
      </c>
      <c r="O3955" s="9"/>
      <c r="P3955" s="9"/>
      <c r="Q3955" s="9"/>
      <c r="R3955" s="9"/>
      <c r="S3955" s="9"/>
      <c r="T3955" s="9"/>
      <c r="U3955" s="9"/>
      <c r="V3955" s="9"/>
      <c r="W3955" s="9"/>
      <c r="X3955" s="9"/>
      <c r="Y3955" s="9"/>
      <c r="Z3955" s="9"/>
      <c r="AA3955" s="9"/>
      <c r="AB3955" s="9"/>
      <c r="AC3955" s="9"/>
    </row>
    <row r="3956" ht="15.75" customHeight="1">
      <c r="A3956" s="10">
        <v>3955.0</v>
      </c>
      <c r="B3956" s="10" t="s">
        <v>15</v>
      </c>
      <c r="C3956" s="10" t="str">
        <f>VLOOKUP($E3956,'Определяем вид'!$A$2:$B$16,2,0)</f>
        <v>Товар</v>
      </c>
      <c r="D3956" s="10" t="s">
        <v>16</v>
      </c>
      <c r="E3956" s="10" t="s">
        <v>23</v>
      </c>
      <c r="F3956" s="11">
        <v>45797.0</v>
      </c>
      <c r="G3956" s="12">
        <f t="shared" si="1"/>
        <v>5</v>
      </c>
      <c r="H3956" s="10"/>
      <c r="I3956" s="10" t="str">
        <f>IFNA(VLOOKUP($H3956,'Промокоды'!$A$2:$B$115,2,0),"")</f>
        <v/>
      </c>
      <c r="J3956" s="10" t="str">
        <f>IFNA(VLOOKUP($I3956,'Промокоды'!$E$2:$F$8,2,0),"")</f>
        <v/>
      </c>
      <c r="K3956" s="10" t="str">
        <f>IFNA(VLOOKUP($H3956,'Промокоды'!$A$2:$C$115,3,0),"")</f>
        <v/>
      </c>
      <c r="L3956" s="13">
        <f t="shared" si="2"/>
        <v>0</v>
      </c>
      <c r="M3956" s="14">
        <v>1000.0</v>
      </c>
      <c r="N3956" s="14">
        <f t="shared" si="3"/>
        <v>1000</v>
      </c>
      <c r="O3956" s="9"/>
      <c r="P3956" s="9"/>
      <c r="Q3956" s="9"/>
      <c r="R3956" s="9"/>
      <c r="S3956" s="9"/>
      <c r="T3956" s="9"/>
      <c r="U3956" s="9"/>
      <c r="V3956" s="9"/>
      <c r="W3956" s="9"/>
      <c r="X3956" s="9"/>
      <c r="Y3956" s="9"/>
      <c r="Z3956" s="9"/>
      <c r="AA3956" s="9"/>
      <c r="AB3956" s="9"/>
      <c r="AC3956" s="9"/>
    </row>
    <row r="3957" ht="15.75" customHeight="1">
      <c r="A3957" s="10">
        <v>3956.0</v>
      </c>
      <c r="B3957" s="10" t="s">
        <v>15</v>
      </c>
      <c r="C3957" s="10" t="str">
        <f>VLOOKUP($E3957,'Определяем вид'!$A$2:$B$16,2,0)</f>
        <v>Услуга</v>
      </c>
      <c r="D3957" s="10" t="s">
        <v>16</v>
      </c>
      <c r="E3957" s="10" t="s">
        <v>18</v>
      </c>
      <c r="F3957" s="11">
        <v>45797.0</v>
      </c>
      <c r="G3957" s="12">
        <f t="shared" si="1"/>
        <v>5</v>
      </c>
      <c r="H3957" s="10"/>
      <c r="I3957" s="10" t="str">
        <f>IFNA(VLOOKUP($H3957,'Промокоды'!$A$2:$B$115,2,0),"")</f>
        <v/>
      </c>
      <c r="J3957" s="10" t="str">
        <f>IFNA(VLOOKUP($I3957,'Промокоды'!$E$2:$F$8,2,0),"")</f>
        <v/>
      </c>
      <c r="K3957" s="10" t="str">
        <f>IFNA(VLOOKUP($H3957,'Промокоды'!$A$2:$C$115,3,0),"")</f>
        <v/>
      </c>
      <c r="L3957" s="13">
        <f t="shared" si="2"/>
        <v>0</v>
      </c>
      <c r="M3957" s="14">
        <v>3500.0</v>
      </c>
      <c r="N3957" s="14">
        <f t="shared" si="3"/>
        <v>3500</v>
      </c>
      <c r="O3957" s="9"/>
      <c r="P3957" s="9"/>
      <c r="Q3957" s="9"/>
      <c r="R3957" s="9"/>
      <c r="S3957" s="9"/>
      <c r="T3957" s="9"/>
      <c r="U3957" s="9"/>
      <c r="V3957" s="9"/>
      <c r="W3957" s="9"/>
      <c r="X3957" s="9"/>
      <c r="Y3957" s="9"/>
      <c r="Z3957" s="9"/>
      <c r="AA3957" s="9"/>
      <c r="AB3957" s="9"/>
      <c r="AC3957" s="9"/>
    </row>
    <row r="3958" ht="15.75" customHeight="1">
      <c r="A3958" s="10">
        <v>3957.0</v>
      </c>
      <c r="B3958" s="10" t="s">
        <v>25</v>
      </c>
      <c r="C3958" s="10" t="str">
        <f>VLOOKUP($E3958,'Определяем вид'!$A$2:$B$16,2,0)</f>
        <v>Товар</v>
      </c>
      <c r="D3958" s="10" t="s">
        <v>16</v>
      </c>
      <c r="E3958" s="10" t="s">
        <v>33</v>
      </c>
      <c r="F3958" s="11">
        <v>45797.0</v>
      </c>
      <c r="G3958" s="12">
        <f t="shared" si="1"/>
        <v>5</v>
      </c>
      <c r="H3958" s="10"/>
      <c r="I3958" s="10" t="str">
        <f>IFNA(VLOOKUP($H3958,'Промокоды'!$A$2:$B$115,2,0),"")</f>
        <v/>
      </c>
      <c r="J3958" s="10" t="str">
        <f>IFNA(VLOOKUP($I3958,'Промокоды'!$E$2:$F$8,2,0),"")</f>
        <v/>
      </c>
      <c r="K3958" s="10" t="str">
        <f>IFNA(VLOOKUP($H3958,'Промокоды'!$A$2:$C$115,3,0),"")</f>
        <v/>
      </c>
      <c r="L3958" s="13">
        <f t="shared" si="2"/>
        <v>0</v>
      </c>
      <c r="M3958" s="14">
        <v>1000.0</v>
      </c>
      <c r="N3958" s="14">
        <f t="shared" si="3"/>
        <v>1000</v>
      </c>
      <c r="O3958" s="9"/>
      <c r="P3958" s="9"/>
      <c r="Q3958" s="9"/>
      <c r="R3958" s="9"/>
      <c r="S3958" s="9"/>
      <c r="T3958" s="9"/>
      <c r="U3958" s="9"/>
      <c r="V3958" s="9"/>
      <c r="W3958" s="9"/>
      <c r="X3958" s="9"/>
      <c r="Y3958" s="9"/>
      <c r="Z3958" s="9"/>
      <c r="AA3958" s="9"/>
      <c r="AB3958" s="9"/>
      <c r="AC3958" s="9"/>
    </row>
    <row r="3959" ht="15.75" customHeight="1">
      <c r="A3959" s="10">
        <v>3958.0</v>
      </c>
      <c r="B3959" s="10" t="s">
        <v>15</v>
      </c>
      <c r="C3959" s="10" t="str">
        <f>VLOOKUP($E3959,'Определяем вид'!$A$2:$B$16,2,0)</f>
        <v>Услуга</v>
      </c>
      <c r="D3959" s="10" t="s">
        <v>16</v>
      </c>
      <c r="E3959" s="10" t="s">
        <v>18</v>
      </c>
      <c r="F3959" s="11">
        <v>45797.0</v>
      </c>
      <c r="G3959" s="12">
        <f t="shared" si="1"/>
        <v>5</v>
      </c>
      <c r="H3959" s="10"/>
      <c r="I3959" s="10" t="str">
        <f>IFNA(VLOOKUP($H3959,'Промокоды'!$A$2:$B$115,2,0),"")</f>
        <v/>
      </c>
      <c r="J3959" s="10" t="str">
        <f>IFNA(VLOOKUP($I3959,'Промокоды'!$E$2:$F$8,2,0),"")</f>
        <v/>
      </c>
      <c r="K3959" s="10" t="str">
        <f>IFNA(VLOOKUP($H3959,'Промокоды'!$A$2:$C$115,3,0),"")</f>
        <v/>
      </c>
      <c r="L3959" s="13">
        <f t="shared" si="2"/>
        <v>0</v>
      </c>
      <c r="M3959" s="14">
        <v>3500.0</v>
      </c>
      <c r="N3959" s="14">
        <f t="shared" si="3"/>
        <v>3500</v>
      </c>
      <c r="O3959" s="9"/>
      <c r="P3959" s="9"/>
      <c r="Q3959" s="9"/>
      <c r="R3959" s="9"/>
      <c r="S3959" s="9"/>
      <c r="T3959" s="9"/>
      <c r="U3959" s="9"/>
      <c r="V3959" s="9"/>
      <c r="W3959" s="9"/>
      <c r="X3959" s="9"/>
      <c r="Y3959" s="9"/>
      <c r="Z3959" s="9"/>
      <c r="AA3959" s="9"/>
      <c r="AB3959" s="9"/>
      <c r="AC3959" s="9"/>
    </row>
    <row r="3960" ht="15.75" customHeight="1">
      <c r="A3960" s="10">
        <v>3959.0</v>
      </c>
      <c r="B3960" s="10" t="s">
        <v>25</v>
      </c>
      <c r="C3960" s="10" t="str">
        <f>VLOOKUP($E3960,'Определяем вид'!$A$2:$B$16,2,0)</f>
        <v>Товар</v>
      </c>
      <c r="D3960" s="10" t="s">
        <v>16</v>
      </c>
      <c r="E3960" s="10" t="s">
        <v>35</v>
      </c>
      <c r="F3960" s="11">
        <v>45797.0</v>
      </c>
      <c r="G3960" s="12">
        <f t="shared" si="1"/>
        <v>5</v>
      </c>
      <c r="H3960" s="10"/>
      <c r="I3960" s="10" t="str">
        <f>IFNA(VLOOKUP($H3960,'Промокоды'!$A$2:$B$115,2,0),"")</f>
        <v/>
      </c>
      <c r="J3960" s="10" t="str">
        <f>IFNA(VLOOKUP($I3960,'Промокоды'!$E$2:$F$8,2,0),"")</f>
        <v/>
      </c>
      <c r="K3960" s="10" t="str">
        <f>IFNA(VLOOKUP($H3960,'Промокоды'!$A$2:$C$115,3,0),"")</f>
        <v/>
      </c>
      <c r="L3960" s="13">
        <f t="shared" si="2"/>
        <v>0</v>
      </c>
      <c r="M3960" s="14">
        <v>500.0</v>
      </c>
      <c r="N3960" s="14">
        <f t="shared" si="3"/>
        <v>500</v>
      </c>
      <c r="O3960" s="9"/>
      <c r="P3960" s="9"/>
      <c r="Q3960" s="9"/>
      <c r="R3960" s="9"/>
      <c r="S3960" s="9"/>
      <c r="T3960" s="9"/>
      <c r="U3960" s="9"/>
      <c r="V3960" s="9"/>
      <c r="W3960" s="9"/>
      <c r="X3960" s="9"/>
      <c r="Y3960" s="9"/>
      <c r="Z3960" s="9"/>
      <c r="AA3960" s="9"/>
      <c r="AB3960" s="9"/>
      <c r="AC3960" s="9"/>
    </row>
    <row r="3961" ht="15.75" customHeight="1">
      <c r="A3961" s="10">
        <v>3960.0</v>
      </c>
      <c r="B3961" s="10" t="s">
        <v>15</v>
      </c>
      <c r="C3961" s="10" t="str">
        <f>VLOOKUP($E3961,'Определяем вид'!$A$2:$B$16,2,0)</f>
        <v>Услуга</v>
      </c>
      <c r="D3961" s="10" t="s">
        <v>16</v>
      </c>
      <c r="E3961" s="10" t="s">
        <v>21</v>
      </c>
      <c r="F3961" s="11">
        <v>45797.0</v>
      </c>
      <c r="G3961" s="12">
        <f t="shared" si="1"/>
        <v>5</v>
      </c>
      <c r="H3961" s="10"/>
      <c r="I3961" s="10" t="str">
        <f>IFNA(VLOOKUP($H3961,'Промокоды'!$A$2:$B$115,2,0),"")</f>
        <v/>
      </c>
      <c r="J3961" s="10" t="str">
        <f>IFNA(VLOOKUP($I3961,'Промокоды'!$E$2:$F$8,2,0),"")</f>
        <v/>
      </c>
      <c r="K3961" s="10" t="str">
        <f>IFNA(VLOOKUP($H3961,'Промокоды'!$A$2:$C$115,3,0),"")</f>
        <v/>
      </c>
      <c r="L3961" s="13">
        <f t="shared" si="2"/>
        <v>0</v>
      </c>
      <c r="M3961" s="14">
        <v>5500.0</v>
      </c>
      <c r="N3961" s="14">
        <f t="shared" si="3"/>
        <v>5500</v>
      </c>
      <c r="O3961" s="9"/>
      <c r="P3961" s="9"/>
      <c r="Q3961" s="9"/>
      <c r="R3961" s="9"/>
      <c r="S3961" s="9"/>
      <c r="T3961" s="9"/>
      <c r="U3961" s="9"/>
      <c r="V3961" s="9"/>
      <c r="W3961" s="9"/>
      <c r="X3961" s="9"/>
      <c r="Y3961" s="9"/>
      <c r="Z3961" s="9"/>
      <c r="AA3961" s="9"/>
      <c r="AB3961" s="9"/>
      <c r="AC3961" s="9"/>
    </row>
    <row r="3962" ht="15.75" customHeight="1">
      <c r="A3962" s="10">
        <v>3961.0</v>
      </c>
      <c r="B3962" s="10" t="s">
        <v>15</v>
      </c>
      <c r="C3962" s="10" t="str">
        <f>VLOOKUP($E3962,'Определяем вид'!$A$2:$B$16,2,0)</f>
        <v>Услуга</v>
      </c>
      <c r="D3962" s="10" t="s">
        <v>19</v>
      </c>
      <c r="E3962" s="10" t="s">
        <v>18</v>
      </c>
      <c r="F3962" s="11">
        <v>45797.0</v>
      </c>
      <c r="G3962" s="12">
        <f t="shared" si="1"/>
        <v>5</v>
      </c>
      <c r="H3962" s="10"/>
      <c r="I3962" s="10" t="str">
        <f>IFNA(VLOOKUP($H3962,'Промокоды'!$A$2:$B$115,2,0),"")</f>
        <v/>
      </c>
      <c r="J3962" s="10" t="str">
        <f>IFNA(VLOOKUP($I3962,'Промокоды'!$E$2:$F$8,2,0),"")</f>
        <v/>
      </c>
      <c r="K3962" s="10" t="str">
        <f>IFNA(VLOOKUP($H3962,'Промокоды'!$A$2:$C$115,3,0),"")</f>
        <v/>
      </c>
      <c r="L3962" s="13">
        <f t="shared" si="2"/>
        <v>0</v>
      </c>
      <c r="M3962" s="14">
        <v>3500.0</v>
      </c>
      <c r="N3962" s="14">
        <f t="shared" si="3"/>
        <v>3500</v>
      </c>
      <c r="O3962" s="9"/>
      <c r="P3962" s="9"/>
      <c r="Q3962" s="9"/>
      <c r="R3962" s="9"/>
      <c r="S3962" s="9"/>
      <c r="T3962" s="9"/>
      <c r="U3962" s="9"/>
      <c r="V3962" s="9"/>
      <c r="W3962" s="9"/>
      <c r="X3962" s="9"/>
      <c r="Y3962" s="9"/>
      <c r="Z3962" s="9"/>
      <c r="AA3962" s="9"/>
      <c r="AB3962" s="9"/>
      <c r="AC3962" s="9"/>
    </row>
    <row r="3963" ht="15.75" customHeight="1">
      <c r="A3963" s="10">
        <v>3962.0</v>
      </c>
      <c r="B3963" s="10" t="s">
        <v>15</v>
      </c>
      <c r="C3963" s="10" t="str">
        <f>VLOOKUP($E3963,'Определяем вид'!$A$2:$B$16,2,0)</f>
        <v>Услуга</v>
      </c>
      <c r="D3963" s="10" t="s">
        <v>19</v>
      </c>
      <c r="E3963" s="10" t="s">
        <v>21</v>
      </c>
      <c r="F3963" s="11">
        <v>45797.0</v>
      </c>
      <c r="G3963" s="12">
        <f t="shared" si="1"/>
        <v>5</v>
      </c>
      <c r="H3963" s="10"/>
      <c r="I3963" s="10" t="str">
        <f>IFNA(VLOOKUP($H3963,'Промокоды'!$A$2:$B$115,2,0),"")</f>
        <v/>
      </c>
      <c r="J3963" s="10" t="str">
        <f>IFNA(VLOOKUP($I3963,'Промокоды'!$E$2:$F$8,2,0),"")</f>
        <v/>
      </c>
      <c r="K3963" s="10" t="str">
        <f>IFNA(VLOOKUP($H3963,'Промокоды'!$A$2:$C$115,3,0),"")</f>
        <v/>
      </c>
      <c r="L3963" s="13">
        <f t="shared" si="2"/>
        <v>0</v>
      </c>
      <c r="M3963" s="14">
        <v>5500.0</v>
      </c>
      <c r="N3963" s="14">
        <f t="shared" si="3"/>
        <v>5500</v>
      </c>
      <c r="O3963" s="9"/>
      <c r="P3963" s="9"/>
      <c r="Q3963" s="9"/>
      <c r="R3963" s="9"/>
      <c r="S3963" s="9"/>
      <c r="T3963" s="9"/>
      <c r="U3963" s="9"/>
      <c r="V3963" s="9"/>
      <c r="W3963" s="9"/>
      <c r="X3963" s="9"/>
      <c r="Y3963" s="9"/>
      <c r="Z3963" s="9"/>
      <c r="AA3963" s="9"/>
      <c r="AB3963" s="9"/>
      <c r="AC3963" s="9"/>
    </row>
    <row r="3964" ht="15.75" customHeight="1">
      <c r="A3964" s="10">
        <v>3963.0</v>
      </c>
      <c r="B3964" s="10" t="s">
        <v>15</v>
      </c>
      <c r="C3964" s="10" t="str">
        <f>VLOOKUP($E3964,'Определяем вид'!$A$2:$B$16,2,0)</f>
        <v>Товар</v>
      </c>
      <c r="D3964" s="10" t="s">
        <v>16</v>
      </c>
      <c r="E3964" s="10" t="s">
        <v>20</v>
      </c>
      <c r="F3964" s="11">
        <v>45797.0</v>
      </c>
      <c r="G3964" s="12">
        <f t="shared" si="1"/>
        <v>5</v>
      </c>
      <c r="H3964" s="10"/>
      <c r="I3964" s="10" t="str">
        <f>IFNA(VLOOKUP($H3964,'Промокоды'!$A$2:$B$115,2,0),"")</f>
        <v/>
      </c>
      <c r="J3964" s="10" t="str">
        <f>IFNA(VLOOKUP($I3964,'Промокоды'!$E$2:$F$8,2,0),"")</f>
        <v/>
      </c>
      <c r="K3964" s="10" t="str">
        <f>IFNA(VLOOKUP($H3964,'Промокоды'!$A$2:$C$115,3,0),"")</f>
        <v/>
      </c>
      <c r="L3964" s="13">
        <f t="shared" si="2"/>
        <v>0</v>
      </c>
      <c r="M3964" s="14">
        <v>500.0</v>
      </c>
      <c r="N3964" s="14">
        <f t="shared" si="3"/>
        <v>500</v>
      </c>
      <c r="O3964" s="9"/>
      <c r="P3964" s="9"/>
      <c r="Q3964" s="9"/>
      <c r="R3964" s="9"/>
      <c r="S3964" s="9"/>
      <c r="T3964" s="9"/>
      <c r="U3964" s="9"/>
      <c r="V3964" s="9"/>
      <c r="W3964" s="9"/>
      <c r="X3964" s="9"/>
      <c r="Y3964" s="9"/>
      <c r="Z3964" s="9"/>
      <c r="AA3964" s="9"/>
      <c r="AB3964" s="9"/>
      <c r="AC3964" s="9"/>
    </row>
    <row r="3965" ht="15.75" customHeight="1">
      <c r="A3965" s="10">
        <v>3964.0</v>
      </c>
      <c r="B3965" s="10" t="s">
        <v>15</v>
      </c>
      <c r="C3965" s="10" t="str">
        <f>VLOOKUP($E3965,'Определяем вид'!$A$2:$B$16,2,0)</f>
        <v>Услуга</v>
      </c>
      <c r="D3965" s="10" t="s">
        <v>16</v>
      </c>
      <c r="E3965" s="10" t="s">
        <v>18</v>
      </c>
      <c r="F3965" s="11">
        <v>45797.0</v>
      </c>
      <c r="G3965" s="12">
        <f t="shared" si="1"/>
        <v>5</v>
      </c>
      <c r="H3965" s="10"/>
      <c r="I3965" s="10" t="str">
        <f>IFNA(VLOOKUP($H3965,'Промокоды'!$A$2:$B$115,2,0),"")</f>
        <v/>
      </c>
      <c r="J3965" s="10" t="str">
        <f>IFNA(VLOOKUP($I3965,'Промокоды'!$E$2:$F$8,2,0),"")</f>
        <v/>
      </c>
      <c r="K3965" s="10" t="str">
        <f>IFNA(VLOOKUP($H3965,'Промокоды'!$A$2:$C$115,3,0),"")</f>
        <v/>
      </c>
      <c r="L3965" s="13">
        <f t="shared" si="2"/>
        <v>0</v>
      </c>
      <c r="M3965" s="14">
        <v>3500.0</v>
      </c>
      <c r="N3965" s="14">
        <f t="shared" si="3"/>
        <v>3500</v>
      </c>
      <c r="O3965" s="9"/>
      <c r="P3965" s="9"/>
      <c r="Q3965" s="9"/>
      <c r="R3965" s="9"/>
      <c r="S3965" s="9"/>
      <c r="T3965" s="9"/>
      <c r="U3965" s="9"/>
      <c r="V3965" s="9"/>
      <c r="W3965" s="9"/>
      <c r="X3965" s="9"/>
      <c r="Y3965" s="9"/>
      <c r="Z3965" s="9"/>
      <c r="AA3965" s="9"/>
      <c r="AB3965" s="9"/>
      <c r="AC3965" s="9"/>
    </row>
    <row r="3966" ht="15.75" customHeight="1">
      <c r="A3966" s="10">
        <v>3965.0</v>
      </c>
      <c r="B3966" s="10" t="s">
        <v>15</v>
      </c>
      <c r="C3966" s="10" t="str">
        <f>VLOOKUP($E3966,'Определяем вид'!$A$2:$B$16,2,0)</f>
        <v>Услуга</v>
      </c>
      <c r="D3966" s="10" t="s">
        <v>16</v>
      </c>
      <c r="E3966" s="10" t="s">
        <v>18</v>
      </c>
      <c r="F3966" s="11">
        <v>45797.0</v>
      </c>
      <c r="G3966" s="12">
        <f t="shared" si="1"/>
        <v>5</v>
      </c>
      <c r="H3966" s="10"/>
      <c r="I3966" s="10" t="str">
        <f>IFNA(VLOOKUP($H3966,'Промокоды'!$A$2:$B$115,2,0),"")</f>
        <v/>
      </c>
      <c r="J3966" s="10" t="str">
        <f>IFNA(VLOOKUP($I3966,'Промокоды'!$E$2:$F$8,2,0),"")</f>
        <v/>
      </c>
      <c r="K3966" s="10" t="str">
        <f>IFNA(VLOOKUP($H3966,'Промокоды'!$A$2:$C$115,3,0),"")</f>
        <v/>
      </c>
      <c r="L3966" s="13">
        <f t="shared" si="2"/>
        <v>0</v>
      </c>
      <c r="M3966" s="14">
        <v>3500.0</v>
      </c>
      <c r="N3966" s="14">
        <f t="shared" si="3"/>
        <v>3500</v>
      </c>
      <c r="O3966" s="9"/>
      <c r="P3966" s="9"/>
      <c r="Q3966" s="9"/>
      <c r="R3966" s="9"/>
      <c r="S3966" s="9"/>
      <c r="T3966" s="9"/>
      <c r="U3966" s="9"/>
      <c r="V3966" s="9"/>
      <c r="W3966" s="9"/>
      <c r="X3966" s="9"/>
      <c r="Y3966" s="9"/>
      <c r="Z3966" s="9"/>
      <c r="AA3966" s="9"/>
      <c r="AB3966" s="9"/>
      <c r="AC3966" s="9"/>
    </row>
    <row r="3967" ht="15.75" customHeight="1">
      <c r="A3967" s="10">
        <v>3966.0</v>
      </c>
      <c r="B3967" s="10" t="s">
        <v>15</v>
      </c>
      <c r="C3967" s="10" t="str">
        <f>VLOOKUP($E3967,'Определяем вид'!$A$2:$B$16,2,0)</f>
        <v>Товар</v>
      </c>
      <c r="D3967" s="10" t="s">
        <v>16</v>
      </c>
      <c r="E3967" s="10" t="s">
        <v>28</v>
      </c>
      <c r="F3967" s="11">
        <v>45797.0</v>
      </c>
      <c r="G3967" s="12">
        <f t="shared" si="1"/>
        <v>5</v>
      </c>
      <c r="H3967" s="10" t="s">
        <v>130</v>
      </c>
      <c r="I3967" s="10">
        <f>IFNA(VLOOKUP($H3967,'Промокоды'!$A$2:$B$115,2,0),"")</f>
        <v>7</v>
      </c>
      <c r="J3967" s="10" t="str">
        <f>IFNA(VLOOKUP($I3967,'Промокоды'!$E$2:$F$8,2,0),"")</f>
        <v>Сторис в VK</v>
      </c>
      <c r="K3967" s="10">
        <f>IFNA(VLOOKUP($H3967,'Промокоды'!$A$2:$C$115,3,0),"")</f>
        <v>0.15</v>
      </c>
      <c r="L3967" s="13">
        <f t="shared" si="2"/>
        <v>45</v>
      </c>
      <c r="M3967" s="14">
        <v>300.0</v>
      </c>
      <c r="N3967" s="14">
        <f t="shared" si="3"/>
        <v>255</v>
      </c>
      <c r="O3967" s="9"/>
      <c r="P3967" s="9"/>
      <c r="Q3967" s="9"/>
      <c r="R3967" s="9"/>
      <c r="S3967" s="9"/>
      <c r="T3967" s="9"/>
      <c r="U3967" s="9"/>
      <c r="V3967" s="9"/>
      <c r="W3967" s="9"/>
      <c r="X3967" s="9"/>
      <c r="Y3967" s="9"/>
      <c r="Z3967" s="9"/>
      <c r="AA3967" s="9"/>
      <c r="AB3967" s="9"/>
      <c r="AC3967" s="9"/>
    </row>
    <row r="3968" ht="15.75" customHeight="1">
      <c r="A3968" s="10">
        <v>3967.0</v>
      </c>
      <c r="B3968" s="10" t="s">
        <v>15</v>
      </c>
      <c r="C3968" s="10" t="str">
        <f>VLOOKUP($E3968,'Определяем вид'!$A$2:$B$16,2,0)</f>
        <v>Услуга</v>
      </c>
      <c r="D3968" s="10" t="s">
        <v>16</v>
      </c>
      <c r="E3968" s="10" t="s">
        <v>21</v>
      </c>
      <c r="F3968" s="11">
        <v>45797.0</v>
      </c>
      <c r="G3968" s="12">
        <f t="shared" si="1"/>
        <v>5</v>
      </c>
      <c r="H3968" s="10" t="s">
        <v>131</v>
      </c>
      <c r="I3968" s="10">
        <f>IFNA(VLOOKUP($H3968,'Промокоды'!$A$2:$B$115,2,0),"")</f>
        <v>7</v>
      </c>
      <c r="J3968" s="10" t="str">
        <f>IFNA(VLOOKUP($I3968,'Промокоды'!$E$2:$F$8,2,0),"")</f>
        <v>Сторис в VK</v>
      </c>
      <c r="K3968" s="10">
        <f>IFNA(VLOOKUP($H3968,'Промокоды'!$A$2:$C$115,3,0),"")</f>
        <v>0.15</v>
      </c>
      <c r="L3968" s="13">
        <f t="shared" si="2"/>
        <v>825</v>
      </c>
      <c r="M3968" s="14">
        <v>5500.0</v>
      </c>
      <c r="N3968" s="14">
        <f t="shared" si="3"/>
        <v>4675</v>
      </c>
      <c r="O3968" s="9"/>
      <c r="P3968" s="9"/>
      <c r="Q3968" s="9"/>
      <c r="R3968" s="9"/>
      <c r="S3968" s="9"/>
      <c r="T3968" s="9"/>
      <c r="U3968" s="9"/>
      <c r="V3968" s="9"/>
      <c r="W3968" s="9"/>
      <c r="X3968" s="9"/>
      <c r="Y3968" s="9"/>
      <c r="Z3968" s="9"/>
      <c r="AA3968" s="9"/>
      <c r="AB3968" s="9"/>
      <c r="AC3968" s="9"/>
    </row>
    <row r="3969" ht="15.75" customHeight="1">
      <c r="A3969" s="10">
        <v>3968.0</v>
      </c>
      <c r="B3969" s="10" t="s">
        <v>15</v>
      </c>
      <c r="C3969" s="10" t="str">
        <f>VLOOKUP($E3969,'Определяем вид'!$A$2:$B$16,2,0)</f>
        <v>Услуга</v>
      </c>
      <c r="D3969" s="10" t="s">
        <v>16</v>
      </c>
      <c r="E3969" s="10" t="s">
        <v>18</v>
      </c>
      <c r="F3969" s="11">
        <v>45797.0</v>
      </c>
      <c r="G3969" s="12">
        <f t="shared" si="1"/>
        <v>5</v>
      </c>
      <c r="H3969" s="10"/>
      <c r="I3969" s="10" t="str">
        <f>IFNA(VLOOKUP($H3969,'Промокоды'!$A$2:$B$115,2,0),"")</f>
        <v/>
      </c>
      <c r="J3969" s="10" t="str">
        <f>IFNA(VLOOKUP($I3969,'Промокоды'!$E$2:$F$8,2,0),"")</f>
        <v/>
      </c>
      <c r="K3969" s="10" t="str">
        <f>IFNA(VLOOKUP($H3969,'Промокоды'!$A$2:$C$115,3,0),"")</f>
        <v/>
      </c>
      <c r="L3969" s="13">
        <f t="shared" si="2"/>
        <v>0</v>
      </c>
      <c r="M3969" s="14">
        <v>3500.0</v>
      </c>
      <c r="N3969" s="14">
        <f t="shared" si="3"/>
        <v>3500</v>
      </c>
      <c r="O3969" s="9"/>
      <c r="P3969" s="9"/>
      <c r="Q3969" s="9"/>
      <c r="R3969" s="9"/>
      <c r="S3969" s="9"/>
      <c r="T3969" s="9"/>
      <c r="U3969" s="9"/>
      <c r="V3969" s="9"/>
      <c r="W3969" s="9"/>
      <c r="X3969" s="9"/>
      <c r="Y3969" s="9"/>
      <c r="Z3969" s="9"/>
      <c r="AA3969" s="9"/>
      <c r="AB3969" s="9"/>
      <c r="AC3969" s="9"/>
    </row>
    <row r="3970" ht="15.75" customHeight="1">
      <c r="A3970" s="10">
        <v>3969.0</v>
      </c>
      <c r="B3970" s="10" t="s">
        <v>25</v>
      </c>
      <c r="C3970" s="10" t="str">
        <f>VLOOKUP($E3970,'Определяем вид'!$A$2:$B$16,2,0)</f>
        <v>Товар</v>
      </c>
      <c r="D3970" s="10" t="s">
        <v>16</v>
      </c>
      <c r="E3970" s="10" t="s">
        <v>30</v>
      </c>
      <c r="F3970" s="11">
        <v>45797.0</v>
      </c>
      <c r="G3970" s="12">
        <f t="shared" si="1"/>
        <v>5</v>
      </c>
      <c r="H3970" s="10"/>
      <c r="I3970" s="10" t="str">
        <f>IFNA(VLOOKUP($H3970,'Промокоды'!$A$2:$B$115,2,0),"")</f>
        <v/>
      </c>
      <c r="J3970" s="10" t="str">
        <f>IFNA(VLOOKUP($I3970,'Промокоды'!$E$2:$F$8,2,0),"")</f>
        <v/>
      </c>
      <c r="K3970" s="10" t="str">
        <f>IFNA(VLOOKUP($H3970,'Промокоды'!$A$2:$C$115,3,0),"")</f>
        <v/>
      </c>
      <c r="L3970" s="13">
        <f t="shared" si="2"/>
        <v>0</v>
      </c>
      <c r="M3970" s="14">
        <v>300.0</v>
      </c>
      <c r="N3970" s="14">
        <f t="shared" si="3"/>
        <v>300</v>
      </c>
      <c r="O3970" s="9"/>
      <c r="P3970" s="9"/>
      <c r="Q3970" s="9"/>
      <c r="R3970" s="9"/>
      <c r="S3970" s="9"/>
      <c r="T3970" s="9"/>
      <c r="U3970" s="9"/>
      <c r="V3970" s="9"/>
      <c r="W3970" s="9"/>
      <c r="X3970" s="9"/>
      <c r="Y3970" s="9"/>
      <c r="Z3970" s="9"/>
      <c r="AA3970" s="9"/>
      <c r="AB3970" s="9"/>
      <c r="AC3970" s="9"/>
    </row>
    <row r="3971" ht="15.75" customHeight="1">
      <c r="A3971" s="10">
        <v>3970.0</v>
      </c>
      <c r="B3971" s="10" t="s">
        <v>15</v>
      </c>
      <c r="C3971" s="10" t="str">
        <f>VLOOKUP($E3971,'Определяем вид'!$A$2:$B$16,2,0)</f>
        <v>Услуга</v>
      </c>
      <c r="D3971" s="10" t="s">
        <v>16</v>
      </c>
      <c r="E3971" s="10" t="s">
        <v>18</v>
      </c>
      <c r="F3971" s="11">
        <v>45798.0</v>
      </c>
      <c r="G3971" s="12">
        <f t="shared" si="1"/>
        <v>5</v>
      </c>
      <c r="H3971" s="10"/>
      <c r="I3971" s="10" t="str">
        <f>IFNA(VLOOKUP($H3971,'Промокоды'!$A$2:$B$115,2,0),"")</f>
        <v/>
      </c>
      <c r="J3971" s="10" t="str">
        <f>IFNA(VLOOKUP($I3971,'Промокоды'!$E$2:$F$8,2,0),"")</f>
        <v/>
      </c>
      <c r="K3971" s="10" t="str">
        <f>IFNA(VLOOKUP($H3971,'Промокоды'!$A$2:$C$115,3,0),"")</f>
        <v/>
      </c>
      <c r="L3971" s="13">
        <f t="shared" si="2"/>
        <v>0</v>
      </c>
      <c r="M3971" s="14">
        <v>3500.0</v>
      </c>
      <c r="N3971" s="14">
        <f t="shared" si="3"/>
        <v>3500</v>
      </c>
      <c r="O3971" s="9"/>
      <c r="P3971" s="9"/>
      <c r="Q3971" s="9"/>
      <c r="R3971" s="9"/>
      <c r="S3971" s="9"/>
      <c r="T3971" s="9"/>
      <c r="U3971" s="9"/>
      <c r="V3971" s="9"/>
      <c r="W3971" s="9"/>
      <c r="X3971" s="9"/>
      <c r="Y3971" s="9"/>
      <c r="Z3971" s="9"/>
      <c r="AA3971" s="9"/>
      <c r="AB3971" s="9"/>
      <c r="AC3971" s="9"/>
    </row>
    <row r="3972" ht="15.75" customHeight="1">
      <c r="A3972" s="10">
        <v>3971.0</v>
      </c>
      <c r="B3972" s="10" t="s">
        <v>15</v>
      </c>
      <c r="C3972" s="10" t="str">
        <f>VLOOKUP($E3972,'Определяем вид'!$A$2:$B$16,2,0)</f>
        <v>Товар</v>
      </c>
      <c r="D3972" s="10" t="s">
        <v>16</v>
      </c>
      <c r="E3972" s="10" t="s">
        <v>23</v>
      </c>
      <c r="F3972" s="11">
        <v>45798.0</v>
      </c>
      <c r="G3972" s="12">
        <f t="shared" si="1"/>
        <v>5</v>
      </c>
      <c r="H3972" s="10"/>
      <c r="I3972" s="10" t="str">
        <f>IFNA(VLOOKUP($H3972,'Промокоды'!$A$2:$B$115,2,0),"")</f>
        <v/>
      </c>
      <c r="J3972" s="10" t="str">
        <f>IFNA(VLOOKUP($I3972,'Промокоды'!$E$2:$F$8,2,0),"")</f>
        <v/>
      </c>
      <c r="K3972" s="10" t="str">
        <f>IFNA(VLOOKUP($H3972,'Промокоды'!$A$2:$C$115,3,0),"")</f>
        <v/>
      </c>
      <c r="L3972" s="13">
        <f t="shared" si="2"/>
        <v>0</v>
      </c>
      <c r="M3972" s="14">
        <v>1000.0</v>
      </c>
      <c r="N3972" s="14">
        <f t="shared" si="3"/>
        <v>1000</v>
      </c>
      <c r="O3972" s="9"/>
      <c r="P3972" s="9"/>
      <c r="Q3972" s="9"/>
      <c r="R3972" s="9"/>
      <c r="S3972" s="9"/>
      <c r="T3972" s="9"/>
      <c r="U3972" s="9"/>
      <c r="V3972" s="9"/>
      <c r="W3972" s="9"/>
      <c r="X3972" s="9"/>
      <c r="Y3972" s="9"/>
      <c r="Z3972" s="9"/>
      <c r="AA3972" s="9"/>
      <c r="AB3972" s="9"/>
      <c r="AC3972" s="9"/>
    </row>
    <row r="3973" ht="15.75" customHeight="1">
      <c r="A3973" s="10">
        <v>3972.0</v>
      </c>
      <c r="B3973" s="10" t="s">
        <v>25</v>
      </c>
      <c r="C3973" s="10" t="str">
        <f>VLOOKUP($E3973,'Определяем вид'!$A$2:$B$16,2,0)</f>
        <v>Товар</v>
      </c>
      <c r="D3973" s="10" t="s">
        <v>16</v>
      </c>
      <c r="E3973" s="10" t="s">
        <v>35</v>
      </c>
      <c r="F3973" s="11">
        <v>45798.0</v>
      </c>
      <c r="G3973" s="12">
        <f t="shared" si="1"/>
        <v>5</v>
      </c>
      <c r="H3973" s="10"/>
      <c r="I3973" s="10" t="str">
        <f>IFNA(VLOOKUP($H3973,'Промокоды'!$A$2:$B$115,2,0),"")</f>
        <v/>
      </c>
      <c r="J3973" s="10" t="str">
        <f>IFNA(VLOOKUP($I3973,'Промокоды'!$E$2:$F$8,2,0),"")</f>
        <v/>
      </c>
      <c r="K3973" s="10" t="str">
        <f>IFNA(VLOOKUP($H3973,'Промокоды'!$A$2:$C$115,3,0),"")</f>
        <v/>
      </c>
      <c r="L3973" s="13">
        <f t="shared" si="2"/>
        <v>0</v>
      </c>
      <c r="M3973" s="14">
        <v>500.0</v>
      </c>
      <c r="N3973" s="14">
        <f t="shared" si="3"/>
        <v>500</v>
      </c>
      <c r="O3973" s="9"/>
      <c r="P3973" s="9"/>
      <c r="Q3973" s="9"/>
      <c r="R3973" s="9"/>
      <c r="S3973" s="9"/>
      <c r="T3973" s="9"/>
      <c r="U3973" s="9"/>
      <c r="V3973" s="9"/>
      <c r="W3973" s="9"/>
      <c r="X3973" s="9"/>
      <c r="Y3973" s="9"/>
      <c r="Z3973" s="9"/>
      <c r="AA3973" s="9"/>
      <c r="AB3973" s="9"/>
      <c r="AC3973" s="9"/>
    </row>
    <row r="3974" ht="15.75" customHeight="1">
      <c r="A3974" s="10">
        <v>3973.0</v>
      </c>
      <c r="B3974" s="10" t="s">
        <v>15</v>
      </c>
      <c r="C3974" s="10" t="str">
        <f>VLOOKUP($E3974,'Определяем вид'!$A$2:$B$16,2,0)</f>
        <v>Услуга</v>
      </c>
      <c r="D3974" s="10" t="s">
        <v>16</v>
      </c>
      <c r="E3974" s="10" t="s">
        <v>17</v>
      </c>
      <c r="F3974" s="11">
        <v>45798.0</v>
      </c>
      <c r="G3974" s="12">
        <f t="shared" si="1"/>
        <v>5</v>
      </c>
      <c r="H3974" s="10" t="s">
        <v>132</v>
      </c>
      <c r="I3974" s="10">
        <f>IFNA(VLOOKUP($H3974,'Промокоды'!$A$2:$B$115,2,0),"")</f>
        <v>6</v>
      </c>
      <c r="J3974" s="10" t="str">
        <f>IFNA(VLOOKUP($I3974,'Промокоды'!$E$2:$F$8,2,0),"")</f>
        <v>Реклама в VK</v>
      </c>
      <c r="K3974" s="10">
        <f>IFNA(VLOOKUP($H3974,'Промокоды'!$A$2:$C$115,3,0),"")</f>
        <v>0.2</v>
      </c>
      <c r="L3974" s="13">
        <f t="shared" si="2"/>
        <v>900</v>
      </c>
      <c r="M3974" s="14">
        <v>4500.0</v>
      </c>
      <c r="N3974" s="14">
        <f t="shared" si="3"/>
        <v>3600</v>
      </c>
      <c r="O3974" s="9"/>
      <c r="P3974" s="9"/>
      <c r="Q3974" s="9"/>
      <c r="R3974" s="9"/>
      <c r="S3974" s="9"/>
      <c r="T3974" s="9"/>
      <c r="U3974" s="9"/>
      <c r="V3974" s="9"/>
      <c r="W3974" s="9"/>
      <c r="X3974" s="9"/>
      <c r="Y3974" s="9"/>
      <c r="Z3974" s="9"/>
      <c r="AA3974" s="9"/>
      <c r="AB3974" s="9"/>
      <c r="AC3974" s="9"/>
    </row>
    <row r="3975" ht="15.75" customHeight="1">
      <c r="A3975" s="10">
        <v>3974.0</v>
      </c>
      <c r="B3975" s="10" t="s">
        <v>25</v>
      </c>
      <c r="C3975" s="10" t="str">
        <f>VLOOKUP($E3975,'Определяем вид'!$A$2:$B$16,2,0)</f>
        <v>Товар</v>
      </c>
      <c r="D3975" s="10" t="s">
        <v>19</v>
      </c>
      <c r="E3975" s="10" t="s">
        <v>30</v>
      </c>
      <c r="F3975" s="11">
        <v>45798.0</v>
      </c>
      <c r="G3975" s="12">
        <f t="shared" si="1"/>
        <v>5</v>
      </c>
      <c r="H3975" s="10"/>
      <c r="I3975" s="10" t="str">
        <f>IFNA(VLOOKUP($H3975,'Промокоды'!$A$2:$B$115,2,0),"")</f>
        <v/>
      </c>
      <c r="J3975" s="10" t="str">
        <f>IFNA(VLOOKUP($I3975,'Промокоды'!$E$2:$F$8,2,0),"")</f>
        <v/>
      </c>
      <c r="K3975" s="10" t="str">
        <f>IFNA(VLOOKUP($H3975,'Промокоды'!$A$2:$C$115,3,0),"")</f>
        <v/>
      </c>
      <c r="L3975" s="13">
        <f t="shared" si="2"/>
        <v>0</v>
      </c>
      <c r="M3975" s="14">
        <v>300.0</v>
      </c>
      <c r="N3975" s="14">
        <f t="shared" si="3"/>
        <v>300</v>
      </c>
      <c r="O3975" s="9"/>
      <c r="P3975" s="9"/>
      <c r="Q3975" s="9"/>
      <c r="R3975" s="9"/>
      <c r="S3975" s="9"/>
      <c r="T3975" s="9"/>
      <c r="U3975" s="9"/>
      <c r="V3975" s="9"/>
      <c r="W3975" s="9"/>
      <c r="X3975" s="9"/>
      <c r="Y3975" s="9"/>
      <c r="Z3975" s="9"/>
      <c r="AA3975" s="9"/>
      <c r="AB3975" s="9"/>
      <c r="AC3975" s="9"/>
    </row>
    <row r="3976" ht="15.75" customHeight="1">
      <c r="A3976" s="10">
        <v>3975.0</v>
      </c>
      <c r="B3976" s="10" t="s">
        <v>15</v>
      </c>
      <c r="C3976" s="10" t="str">
        <f>VLOOKUP($E3976,'Определяем вид'!$A$2:$B$16,2,0)</f>
        <v>Услуга</v>
      </c>
      <c r="D3976" s="10" t="s">
        <v>16</v>
      </c>
      <c r="E3976" s="10" t="s">
        <v>17</v>
      </c>
      <c r="F3976" s="11">
        <v>45798.0</v>
      </c>
      <c r="G3976" s="12">
        <f t="shared" si="1"/>
        <v>5</v>
      </c>
      <c r="H3976" s="10"/>
      <c r="I3976" s="10" t="str">
        <f>IFNA(VLOOKUP($H3976,'Промокоды'!$A$2:$B$115,2,0),"")</f>
        <v/>
      </c>
      <c r="J3976" s="10" t="str">
        <f>IFNA(VLOOKUP($I3976,'Промокоды'!$E$2:$F$8,2,0),"")</f>
        <v/>
      </c>
      <c r="K3976" s="10" t="str">
        <f>IFNA(VLOOKUP($H3976,'Промокоды'!$A$2:$C$115,3,0),"")</f>
        <v/>
      </c>
      <c r="L3976" s="13">
        <f t="shared" si="2"/>
        <v>0</v>
      </c>
      <c r="M3976" s="14">
        <v>4500.0</v>
      </c>
      <c r="N3976" s="14">
        <f t="shared" si="3"/>
        <v>4500</v>
      </c>
      <c r="O3976" s="9"/>
      <c r="P3976" s="9"/>
      <c r="Q3976" s="9"/>
      <c r="R3976" s="9"/>
      <c r="S3976" s="9"/>
      <c r="T3976" s="9"/>
      <c r="U3976" s="9"/>
      <c r="V3976" s="9"/>
      <c r="W3976" s="9"/>
      <c r="X3976" s="9"/>
      <c r="Y3976" s="9"/>
      <c r="Z3976" s="9"/>
      <c r="AA3976" s="9"/>
      <c r="AB3976" s="9"/>
      <c r="AC3976" s="9"/>
    </row>
    <row r="3977" ht="15.75" customHeight="1">
      <c r="A3977" s="10">
        <v>3976.0</v>
      </c>
      <c r="B3977" s="10" t="s">
        <v>15</v>
      </c>
      <c r="C3977" s="10" t="str">
        <f>VLOOKUP($E3977,'Определяем вид'!$A$2:$B$16,2,0)</f>
        <v>Товар</v>
      </c>
      <c r="D3977" s="10" t="s">
        <v>16</v>
      </c>
      <c r="E3977" s="10" t="s">
        <v>23</v>
      </c>
      <c r="F3977" s="11">
        <v>45798.0</v>
      </c>
      <c r="G3977" s="12">
        <f t="shared" si="1"/>
        <v>5</v>
      </c>
      <c r="H3977" s="10"/>
      <c r="I3977" s="10" t="str">
        <f>IFNA(VLOOKUP($H3977,'Промокоды'!$A$2:$B$115,2,0),"")</f>
        <v/>
      </c>
      <c r="J3977" s="10" t="str">
        <f>IFNA(VLOOKUP($I3977,'Промокоды'!$E$2:$F$8,2,0),"")</f>
        <v/>
      </c>
      <c r="K3977" s="10" t="str">
        <f>IFNA(VLOOKUP($H3977,'Промокоды'!$A$2:$C$115,3,0),"")</f>
        <v/>
      </c>
      <c r="L3977" s="13">
        <f t="shared" si="2"/>
        <v>0</v>
      </c>
      <c r="M3977" s="14">
        <v>1000.0</v>
      </c>
      <c r="N3977" s="14">
        <f t="shared" si="3"/>
        <v>1000</v>
      </c>
      <c r="O3977" s="9"/>
      <c r="P3977" s="9"/>
      <c r="Q3977" s="9"/>
      <c r="R3977" s="9"/>
      <c r="S3977" s="9"/>
      <c r="T3977" s="9"/>
      <c r="U3977" s="9"/>
      <c r="V3977" s="9"/>
      <c r="W3977" s="9"/>
      <c r="X3977" s="9"/>
      <c r="Y3977" s="9"/>
      <c r="Z3977" s="9"/>
      <c r="AA3977" s="9"/>
      <c r="AB3977" s="9"/>
      <c r="AC3977" s="9"/>
    </row>
    <row r="3978" ht="15.75" customHeight="1">
      <c r="A3978" s="10">
        <v>3977.0</v>
      </c>
      <c r="B3978" s="10" t="s">
        <v>15</v>
      </c>
      <c r="C3978" s="10" t="str">
        <f>VLOOKUP($E3978,'Определяем вид'!$A$2:$B$16,2,0)</f>
        <v>Услуга</v>
      </c>
      <c r="D3978" s="10" t="s">
        <v>16</v>
      </c>
      <c r="E3978" s="10" t="s">
        <v>17</v>
      </c>
      <c r="F3978" s="11">
        <v>45798.0</v>
      </c>
      <c r="G3978" s="12">
        <f t="shared" si="1"/>
        <v>5</v>
      </c>
      <c r="H3978" s="10"/>
      <c r="I3978" s="10" t="str">
        <f>IFNA(VLOOKUP($H3978,'Промокоды'!$A$2:$B$115,2,0),"")</f>
        <v/>
      </c>
      <c r="J3978" s="10" t="str">
        <f>IFNA(VLOOKUP($I3978,'Промокоды'!$E$2:$F$8,2,0),"")</f>
        <v/>
      </c>
      <c r="K3978" s="10" t="str">
        <f>IFNA(VLOOKUP($H3978,'Промокоды'!$A$2:$C$115,3,0),"")</f>
        <v/>
      </c>
      <c r="L3978" s="13">
        <f t="shared" si="2"/>
        <v>0</v>
      </c>
      <c r="M3978" s="14">
        <v>4500.0</v>
      </c>
      <c r="N3978" s="14">
        <f t="shared" si="3"/>
        <v>4500</v>
      </c>
      <c r="O3978" s="9"/>
      <c r="P3978" s="9"/>
      <c r="Q3978" s="9"/>
      <c r="R3978" s="9"/>
      <c r="S3978" s="9"/>
      <c r="T3978" s="9"/>
      <c r="U3978" s="9"/>
      <c r="V3978" s="9"/>
      <c r="W3978" s="9"/>
      <c r="X3978" s="9"/>
      <c r="Y3978" s="9"/>
      <c r="Z3978" s="9"/>
      <c r="AA3978" s="9"/>
      <c r="AB3978" s="9"/>
      <c r="AC3978" s="9"/>
    </row>
    <row r="3979" ht="15.75" customHeight="1">
      <c r="A3979" s="10">
        <v>3978.0</v>
      </c>
      <c r="B3979" s="10" t="s">
        <v>15</v>
      </c>
      <c r="C3979" s="10" t="str">
        <f>VLOOKUP($E3979,'Определяем вид'!$A$2:$B$16,2,0)</f>
        <v>Услуга</v>
      </c>
      <c r="D3979" s="10" t="s">
        <v>16</v>
      </c>
      <c r="E3979" s="10" t="s">
        <v>21</v>
      </c>
      <c r="F3979" s="11">
        <v>45798.0</v>
      </c>
      <c r="G3979" s="12">
        <f t="shared" si="1"/>
        <v>5</v>
      </c>
      <c r="H3979" s="10"/>
      <c r="I3979" s="10" t="str">
        <f>IFNA(VLOOKUP($H3979,'Промокоды'!$A$2:$B$115,2,0),"")</f>
        <v/>
      </c>
      <c r="J3979" s="10" t="str">
        <f>IFNA(VLOOKUP($I3979,'Промокоды'!$E$2:$F$8,2,0),"")</f>
        <v/>
      </c>
      <c r="K3979" s="10" t="str">
        <f>IFNA(VLOOKUP($H3979,'Промокоды'!$A$2:$C$115,3,0),"")</f>
        <v/>
      </c>
      <c r="L3979" s="13">
        <f t="shared" si="2"/>
        <v>0</v>
      </c>
      <c r="M3979" s="14">
        <v>5500.0</v>
      </c>
      <c r="N3979" s="14">
        <f t="shared" si="3"/>
        <v>5500</v>
      </c>
      <c r="O3979" s="9"/>
      <c r="P3979" s="9"/>
      <c r="Q3979" s="9"/>
      <c r="R3979" s="9"/>
      <c r="S3979" s="9"/>
      <c r="T3979" s="9"/>
      <c r="U3979" s="9"/>
      <c r="V3979" s="9"/>
      <c r="W3979" s="9"/>
      <c r="X3979" s="9"/>
      <c r="Y3979" s="9"/>
      <c r="Z3979" s="9"/>
      <c r="AA3979" s="9"/>
      <c r="AB3979" s="9"/>
      <c r="AC3979" s="9"/>
    </row>
    <row r="3980" ht="15.75" customHeight="1">
      <c r="A3980" s="10">
        <v>3979.0</v>
      </c>
      <c r="B3980" s="10" t="s">
        <v>15</v>
      </c>
      <c r="C3980" s="10" t="str">
        <f>VLOOKUP($E3980,'Определяем вид'!$A$2:$B$16,2,0)</f>
        <v>Услуга</v>
      </c>
      <c r="D3980" s="10" t="s">
        <v>16</v>
      </c>
      <c r="E3980" s="10" t="s">
        <v>18</v>
      </c>
      <c r="F3980" s="11">
        <v>45798.0</v>
      </c>
      <c r="G3980" s="12">
        <f t="shared" si="1"/>
        <v>5</v>
      </c>
      <c r="H3980" s="10" t="s">
        <v>133</v>
      </c>
      <c r="I3980" s="10">
        <f>IFNA(VLOOKUP($H3980,'Промокоды'!$A$2:$B$115,2,0),"")</f>
        <v>5</v>
      </c>
      <c r="J3980" s="10" t="str">
        <f>IFNA(VLOOKUP($I3980,'Промокоды'!$E$2:$F$8,2,0),"")</f>
        <v>Посты в VK</v>
      </c>
      <c r="K3980" s="10">
        <f>IFNA(VLOOKUP($H3980,'Промокоды'!$A$2:$C$115,3,0),"")</f>
        <v>0.15</v>
      </c>
      <c r="L3980" s="13">
        <f t="shared" si="2"/>
        <v>525</v>
      </c>
      <c r="M3980" s="14">
        <v>3500.0</v>
      </c>
      <c r="N3980" s="14">
        <f t="shared" si="3"/>
        <v>2975</v>
      </c>
      <c r="O3980" s="9"/>
      <c r="P3980" s="9"/>
      <c r="Q3980" s="9"/>
      <c r="R3980" s="9"/>
      <c r="S3980" s="9"/>
      <c r="T3980" s="9"/>
      <c r="U3980" s="9"/>
      <c r="V3980" s="9"/>
      <c r="W3980" s="9"/>
      <c r="X3980" s="9"/>
      <c r="Y3980" s="9"/>
      <c r="Z3980" s="9"/>
      <c r="AA3980" s="9"/>
      <c r="AB3980" s="9"/>
      <c r="AC3980" s="9"/>
    </row>
    <row r="3981" ht="15.75" customHeight="1">
      <c r="A3981" s="10">
        <v>3980.0</v>
      </c>
      <c r="B3981" s="10" t="s">
        <v>15</v>
      </c>
      <c r="C3981" s="10" t="str">
        <f>VLOOKUP($E3981,'Определяем вид'!$A$2:$B$16,2,0)</f>
        <v>Товар</v>
      </c>
      <c r="D3981" s="10" t="s">
        <v>16</v>
      </c>
      <c r="E3981" s="10" t="s">
        <v>20</v>
      </c>
      <c r="F3981" s="11">
        <v>45798.0</v>
      </c>
      <c r="G3981" s="12">
        <f t="shared" si="1"/>
        <v>5</v>
      </c>
      <c r="H3981" s="10"/>
      <c r="I3981" s="10" t="str">
        <f>IFNA(VLOOKUP($H3981,'Промокоды'!$A$2:$B$115,2,0),"")</f>
        <v/>
      </c>
      <c r="J3981" s="10" t="str">
        <f>IFNA(VLOOKUP($I3981,'Промокоды'!$E$2:$F$8,2,0),"")</f>
        <v/>
      </c>
      <c r="K3981" s="10" t="str">
        <f>IFNA(VLOOKUP($H3981,'Промокоды'!$A$2:$C$115,3,0),"")</f>
        <v/>
      </c>
      <c r="L3981" s="13">
        <f t="shared" si="2"/>
        <v>0</v>
      </c>
      <c r="M3981" s="14">
        <v>500.0</v>
      </c>
      <c r="N3981" s="14">
        <f t="shared" si="3"/>
        <v>500</v>
      </c>
      <c r="O3981" s="9"/>
      <c r="P3981" s="9"/>
      <c r="Q3981" s="9"/>
      <c r="R3981" s="9"/>
      <c r="S3981" s="9"/>
      <c r="T3981" s="9"/>
      <c r="U3981" s="9"/>
      <c r="V3981" s="9"/>
      <c r="W3981" s="9"/>
      <c r="X3981" s="9"/>
      <c r="Y3981" s="9"/>
      <c r="Z3981" s="9"/>
      <c r="AA3981" s="9"/>
      <c r="AB3981" s="9"/>
      <c r="AC3981" s="9"/>
    </row>
    <row r="3982" ht="15.75" customHeight="1">
      <c r="A3982" s="10">
        <v>3981.0</v>
      </c>
      <c r="B3982" s="10" t="s">
        <v>25</v>
      </c>
      <c r="C3982" s="10" t="str">
        <f>VLOOKUP($E3982,'Определяем вид'!$A$2:$B$16,2,0)</f>
        <v>Товар</v>
      </c>
      <c r="D3982" s="10" t="s">
        <v>16</v>
      </c>
      <c r="E3982" s="10" t="s">
        <v>33</v>
      </c>
      <c r="F3982" s="11">
        <v>45798.0</v>
      </c>
      <c r="G3982" s="12">
        <f t="shared" si="1"/>
        <v>5</v>
      </c>
      <c r="H3982" s="10"/>
      <c r="I3982" s="10" t="str">
        <f>IFNA(VLOOKUP($H3982,'Промокоды'!$A$2:$B$115,2,0),"")</f>
        <v/>
      </c>
      <c r="J3982" s="10" t="str">
        <f>IFNA(VLOOKUP($I3982,'Промокоды'!$E$2:$F$8,2,0),"")</f>
        <v/>
      </c>
      <c r="K3982" s="10" t="str">
        <f>IFNA(VLOOKUP($H3982,'Промокоды'!$A$2:$C$115,3,0),"")</f>
        <v/>
      </c>
      <c r="L3982" s="13">
        <f t="shared" si="2"/>
        <v>0</v>
      </c>
      <c r="M3982" s="14">
        <v>1000.0</v>
      </c>
      <c r="N3982" s="14">
        <f t="shared" si="3"/>
        <v>1000</v>
      </c>
      <c r="O3982" s="9"/>
      <c r="P3982" s="9"/>
      <c r="Q3982" s="9"/>
      <c r="R3982" s="9"/>
      <c r="S3982" s="9"/>
      <c r="T3982" s="9"/>
      <c r="U3982" s="9"/>
      <c r="V3982" s="9"/>
      <c r="W3982" s="9"/>
      <c r="X3982" s="9"/>
      <c r="Y3982" s="9"/>
      <c r="Z3982" s="9"/>
      <c r="AA3982" s="9"/>
      <c r="AB3982" s="9"/>
      <c r="AC3982" s="9"/>
    </row>
    <row r="3983" ht="15.75" customHeight="1">
      <c r="A3983" s="10">
        <v>3982.0</v>
      </c>
      <c r="B3983" s="10" t="s">
        <v>15</v>
      </c>
      <c r="C3983" s="10" t="str">
        <f>VLOOKUP($E3983,'Определяем вид'!$A$2:$B$16,2,0)</f>
        <v>Товар</v>
      </c>
      <c r="D3983" s="10" t="s">
        <v>16</v>
      </c>
      <c r="E3983" s="10" t="s">
        <v>20</v>
      </c>
      <c r="F3983" s="11">
        <v>45798.0</v>
      </c>
      <c r="G3983" s="12">
        <f t="shared" si="1"/>
        <v>5</v>
      </c>
      <c r="H3983" s="10"/>
      <c r="I3983" s="10" t="str">
        <f>IFNA(VLOOKUP($H3983,'Промокоды'!$A$2:$B$115,2,0),"")</f>
        <v/>
      </c>
      <c r="J3983" s="10" t="str">
        <f>IFNA(VLOOKUP($I3983,'Промокоды'!$E$2:$F$8,2,0),"")</f>
        <v/>
      </c>
      <c r="K3983" s="10" t="str">
        <f>IFNA(VLOOKUP($H3983,'Промокоды'!$A$2:$C$115,3,0),"")</f>
        <v/>
      </c>
      <c r="L3983" s="13">
        <f t="shared" si="2"/>
        <v>0</v>
      </c>
      <c r="M3983" s="14">
        <v>500.0</v>
      </c>
      <c r="N3983" s="14">
        <f t="shared" si="3"/>
        <v>500</v>
      </c>
      <c r="O3983" s="9"/>
      <c r="P3983" s="9"/>
      <c r="Q3983" s="9"/>
      <c r="R3983" s="9"/>
      <c r="S3983" s="9"/>
      <c r="T3983" s="9"/>
      <c r="U3983" s="9"/>
      <c r="V3983" s="9"/>
      <c r="W3983" s="9"/>
      <c r="X3983" s="9"/>
      <c r="Y3983" s="9"/>
      <c r="Z3983" s="9"/>
      <c r="AA3983" s="9"/>
      <c r="AB3983" s="9"/>
      <c r="AC3983" s="9"/>
    </row>
    <row r="3984" ht="15.75" customHeight="1">
      <c r="A3984" s="10">
        <v>3983.0</v>
      </c>
      <c r="B3984" s="10" t="s">
        <v>15</v>
      </c>
      <c r="C3984" s="10" t="str">
        <f>VLOOKUP($E3984,'Определяем вид'!$A$2:$B$16,2,0)</f>
        <v>Услуга</v>
      </c>
      <c r="D3984" s="10" t="s">
        <v>16</v>
      </c>
      <c r="E3984" s="10" t="s">
        <v>18</v>
      </c>
      <c r="F3984" s="11">
        <v>45798.0</v>
      </c>
      <c r="G3984" s="12">
        <f t="shared" si="1"/>
        <v>5</v>
      </c>
      <c r="H3984" s="10"/>
      <c r="I3984" s="10" t="str">
        <f>IFNA(VLOOKUP($H3984,'Промокоды'!$A$2:$B$115,2,0),"")</f>
        <v/>
      </c>
      <c r="J3984" s="10" t="str">
        <f>IFNA(VLOOKUP($I3984,'Промокоды'!$E$2:$F$8,2,0),"")</f>
        <v/>
      </c>
      <c r="K3984" s="10" t="str">
        <f>IFNA(VLOOKUP($H3984,'Промокоды'!$A$2:$C$115,3,0),"")</f>
        <v/>
      </c>
      <c r="L3984" s="13">
        <f t="shared" si="2"/>
        <v>0</v>
      </c>
      <c r="M3984" s="14">
        <v>3500.0</v>
      </c>
      <c r="N3984" s="14">
        <f t="shared" si="3"/>
        <v>3500</v>
      </c>
      <c r="O3984" s="9"/>
      <c r="P3984" s="9"/>
      <c r="Q3984" s="9"/>
      <c r="R3984" s="9"/>
      <c r="S3984" s="9"/>
      <c r="T3984" s="9"/>
      <c r="U3984" s="9"/>
      <c r="V3984" s="9"/>
      <c r="W3984" s="9"/>
      <c r="X3984" s="9"/>
      <c r="Y3984" s="9"/>
      <c r="Z3984" s="9"/>
      <c r="AA3984" s="9"/>
      <c r="AB3984" s="9"/>
      <c r="AC3984" s="9"/>
    </row>
    <row r="3985" ht="15.75" customHeight="1">
      <c r="A3985" s="10">
        <v>3984.0</v>
      </c>
      <c r="B3985" s="10" t="s">
        <v>15</v>
      </c>
      <c r="C3985" s="10" t="str">
        <f>VLOOKUP($E3985,'Определяем вид'!$A$2:$B$16,2,0)</f>
        <v>Услуга</v>
      </c>
      <c r="D3985" s="10" t="s">
        <v>16</v>
      </c>
      <c r="E3985" s="10" t="s">
        <v>18</v>
      </c>
      <c r="F3985" s="11">
        <v>45798.0</v>
      </c>
      <c r="G3985" s="12">
        <f t="shared" si="1"/>
        <v>5</v>
      </c>
      <c r="H3985" s="10" t="s">
        <v>134</v>
      </c>
      <c r="I3985" s="10">
        <f>IFNA(VLOOKUP($H3985,'Промокоды'!$A$2:$B$115,2,0),"")</f>
        <v>1</v>
      </c>
      <c r="J3985" s="10" t="str">
        <f>IFNA(VLOOKUP($I3985,'Промокоды'!$E$2:$F$8,2,0),"")</f>
        <v>Обещаем скидки</v>
      </c>
      <c r="K3985" s="10">
        <f>IFNA(VLOOKUP($H3985,'Промокоды'!$A$2:$C$115,3,0),"")</f>
        <v>0.1</v>
      </c>
      <c r="L3985" s="13">
        <f t="shared" si="2"/>
        <v>350</v>
      </c>
      <c r="M3985" s="14">
        <v>3500.0</v>
      </c>
      <c r="N3985" s="14">
        <f t="shared" si="3"/>
        <v>3150</v>
      </c>
      <c r="O3985" s="9"/>
      <c r="P3985" s="9"/>
      <c r="Q3985" s="9"/>
      <c r="R3985" s="9"/>
      <c r="S3985" s="9"/>
      <c r="T3985" s="9"/>
      <c r="U3985" s="9"/>
      <c r="V3985" s="9"/>
      <c r="W3985" s="9"/>
      <c r="X3985" s="9"/>
      <c r="Y3985" s="9"/>
      <c r="Z3985" s="9"/>
      <c r="AA3985" s="9"/>
      <c r="AB3985" s="9"/>
      <c r="AC3985" s="9"/>
    </row>
    <row r="3986" ht="15.75" customHeight="1">
      <c r="A3986" s="10">
        <v>3985.0</v>
      </c>
      <c r="B3986" s="10" t="s">
        <v>15</v>
      </c>
      <c r="C3986" s="10" t="str">
        <f>VLOOKUP($E3986,'Определяем вид'!$A$2:$B$16,2,0)</f>
        <v>Услуга</v>
      </c>
      <c r="D3986" s="10" t="s">
        <v>16</v>
      </c>
      <c r="E3986" s="10" t="s">
        <v>17</v>
      </c>
      <c r="F3986" s="11">
        <v>45798.0</v>
      </c>
      <c r="G3986" s="12">
        <f t="shared" si="1"/>
        <v>5</v>
      </c>
      <c r="H3986" s="10" t="s">
        <v>135</v>
      </c>
      <c r="I3986" s="10">
        <f>IFNA(VLOOKUP($H3986,'Промокоды'!$A$2:$B$115,2,0),"")</f>
        <v>2</v>
      </c>
      <c r="J3986" s="10" t="str">
        <f>IFNA(VLOOKUP($I3986,'Промокоды'!$E$2:$F$8,2,0),"")</f>
        <v>Поисковые запросы в Гугле</v>
      </c>
      <c r="K3986" s="10">
        <f>IFNA(VLOOKUP($H3986,'Промокоды'!$A$2:$C$115,3,0),"")</f>
        <v>0.1</v>
      </c>
      <c r="L3986" s="13">
        <f t="shared" si="2"/>
        <v>450</v>
      </c>
      <c r="M3986" s="14">
        <v>4500.0</v>
      </c>
      <c r="N3986" s="14">
        <f t="shared" si="3"/>
        <v>4050</v>
      </c>
      <c r="O3986" s="9"/>
      <c r="P3986" s="9"/>
      <c r="Q3986" s="9"/>
      <c r="R3986" s="9"/>
      <c r="S3986" s="9"/>
      <c r="T3986" s="9"/>
      <c r="U3986" s="9"/>
      <c r="V3986" s="9"/>
      <c r="W3986" s="9"/>
      <c r="X3986" s="9"/>
      <c r="Y3986" s="9"/>
      <c r="Z3986" s="9"/>
      <c r="AA3986" s="9"/>
      <c r="AB3986" s="9"/>
      <c r="AC3986" s="9"/>
    </row>
    <row r="3987" ht="15.75" customHeight="1">
      <c r="A3987" s="10">
        <v>3986.0</v>
      </c>
      <c r="B3987" s="10" t="s">
        <v>25</v>
      </c>
      <c r="C3987" s="10" t="str">
        <f>VLOOKUP($E3987,'Определяем вид'!$A$2:$B$16,2,0)</f>
        <v>Товар</v>
      </c>
      <c r="D3987" s="10" t="s">
        <v>16</v>
      </c>
      <c r="E3987" s="10" t="s">
        <v>33</v>
      </c>
      <c r="F3987" s="11">
        <v>45798.0</v>
      </c>
      <c r="G3987" s="12">
        <f t="shared" si="1"/>
        <v>5</v>
      </c>
      <c r="H3987" s="10"/>
      <c r="I3987" s="10" t="str">
        <f>IFNA(VLOOKUP($H3987,'Промокоды'!$A$2:$B$115,2,0),"")</f>
        <v/>
      </c>
      <c r="J3987" s="10" t="str">
        <f>IFNA(VLOOKUP($I3987,'Промокоды'!$E$2:$F$8,2,0),"")</f>
        <v/>
      </c>
      <c r="K3987" s="10" t="str">
        <f>IFNA(VLOOKUP($H3987,'Промокоды'!$A$2:$C$115,3,0),"")</f>
        <v/>
      </c>
      <c r="L3987" s="13">
        <f t="shared" si="2"/>
        <v>0</v>
      </c>
      <c r="M3987" s="14">
        <v>1000.0</v>
      </c>
      <c r="N3987" s="14">
        <f t="shared" si="3"/>
        <v>1000</v>
      </c>
      <c r="O3987" s="9"/>
      <c r="P3987" s="9"/>
      <c r="Q3987" s="9"/>
      <c r="R3987" s="9"/>
      <c r="S3987" s="9"/>
      <c r="T3987" s="9"/>
      <c r="U3987" s="9"/>
      <c r="V3987" s="9"/>
      <c r="W3987" s="9"/>
      <c r="X3987" s="9"/>
      <c r="Y3987" s="9"/>
      <c r="Z3987" s="9"/>
      <c r="AA3987" s="9"/>
      <c r="AB3987" s="9"/>
      <c r="AC3987" s="9"/>
    </row>
    <row r="3988" ht="15.75" customHeight="1">
      <c r="A3988" s="10">
        <v>3987.0</v>
      </c>
      <c r="B3988" s="10" t="s">
        <v>15</v>
      </c>
      <c r="C3988" s="10" t="str">
        <f>VLOOKUP($E3988,'Определяем вид'!$A$2:$B$16,2,0)</f>
        <v>Услуга</v>
      </c>
      <c r="D3988" s="10" t="s">
        <v>16</v>
      </c>
      <c r="E3988" s="10" t="s">
        <v>17</v>
      </c>
      <c r="F3988" s="11">
        <v>45798.0</v>
      </c>
      <c r="G3988" s="12">
        <f t="shared" si="1"/>
        <v>5</v>
      </c>
      <c r="H3988" s="10"/>
      <c r="I3988" s="10" t="str">
        <f>IFNA(VLOOKUP($H3988,'Промокоды'!$A$2:$B$115,2,0),"")</f>
        <v/>
      </c>
      <c r="J3988" s="10" t="str">
        <f>IFNA(VLOOKUP($I3988,'Промокоды'!$E$2:$F$8,2,0),"")</f>
        <v/>
      </c>
      <c r="K3988" s="10" t="str">
        <f>IFNA(VLOOKUP($H3988,'Промокоды'!$A$2:$C$115,3,0),"")</f>
        <v/>
      </c>
      <c r="L3988" s="13">
        <f t="shared" si="2"/>
        <v>0</v>
      </c>
      <c r="M3988" s="14">
        <v>4500.0</v>
      </c>
      <c r="N3988" s="14">
        <f t="shared" si="3"/>
        <v>4500</v>
      </c>
      <c r="O3988" s="9"/>
      <c r="P3988" s="9"/>
      <c r="Q3988" s="9"/>
      <c r="R3988" s="9"/>
      <c r="S3988" s="9"/>
      <c r="T3988" s="9"/>
      <c r="U3988" s="9"/>
      <c r="V3988" s="9"/>
      <c r="W3988" s="9"/>
      <c r="X3988" s="9"/>
      <c r="Y3988" s="9"/>
      <c r="Z3988" s="9"/>
      <c r="AA3988" s="9"/>
      <c r="AB3988" s="9"/>
      <c r="AC3988" s="9"/>
    </row>
    <row r="3989" ht="15.75" customHeight="1">
      <c r="A3989" s="10">
        <v>3988.0</v>
      </c>
      <c r="B3989" s="10" t="s">
        <v>15</v>
      </c>
      <c r="C3989" s="10" t="str">
        <f>VLOOKUP($E3989,'Определяем вид'!$A$2:$B$16,2,0)</f>
        <v>Услуга</v>
      </c>
      <c r="D3989" s="10" t="s">
        <v>16</v>
      </c>
      <c r="E3989" s="10" t="s">
        <v>21</v>
      </c>
      <c r="F3989" s="11">
        <v>45798.0</v>
      </c>
      <c r="G3989" s="12">
        <f t="shared" si="1"/>
        <v>5</v>
      </c>
      <c r="H3989" s="10"/>
      <c r="I3989" s="10" t="str">
        <f>IFNA(VLOOKUP($H3989,'Промокоды'!$A$2:$B$115,2,0),"")</f>
        <v/>
      </c>
      <c r="J3989" s="10" t="str">
        <f>IFNA(VLOOKUP($I3989,'Промокоды'!$E$2:$F$8,2,0),"")</f>
        <v/>
      </c>
      <c r="K3989" s="10" t="str">
        <f>IFNA(VLOOKUP($H3989,'Промокоды'!$A$2:$C$115,3,0),"")</f>
        <v/>
      </c>
      <c r="L3989" s="13">
        <f t="shared" si="2"/>
        <v>0</v>
      </c>
      <c r="M3989" s="14">
        <v>5500.0</v>
      </c>
      <c r="N3989" s="14">
        <f t="shared" si="3"/>
        <v>5500</v>
      </c>
      <c r="O3989" s="9"/>
      <c r="P3989" s="9"/>
      <c r="Q3989" s="9"/>
      <c r="R3989" s="9"/>
      <c r="S3989" s="9"/>
      <c r="T3989" s="9"/>
      <c r="U3989" s="9"/>
      <c r="V3989" s="9"/>
      <c r="W3989" s="9"/>
      <c r="X3989" s="9"/>
      <c r="Y3989" s="9"/>
      <c r="Z3989" s="9"/>
      <c r="AA3989" s="9"/>
      <c r="AB3989" s="9"/>
      <c r="AC3989" s="9"/>
    </row>
    <row r="3990" ht="15.75" customHeight="1">
      <c r="A3990" s="10">
        <v>3989.0</v>
      </c>
      <c r="B3990" s="10" t="s">
        <v>15</v>
      </c>
      <c r="C3990" s="10" t="str">
        <f>VLOOKUP($E3990,'Определяем вид'!$A$2:$B$16,2,0)</f>
        <v>Услуга</v>
      </c>
      <c r="D3990" s="10" t="s">
        <v>16</v>
      </c>
      <c r="E3990" s="10" t="s">
        <v>18</v>
      </c>
      <c r="F3990" s="11">
        <v>45798.0</v>
      </c>
      <c r="G3990" s="12">
        <f t="shared" si="1"/>
        <v>5</v>
      </c>
      <c r="H3990" s="10" t="s">
        <v>136</v>
      </c>
      <c r="I3990" s="10">
        <f>IFNA(VLOOKUP($H3990,'Промокоды'!$A$2:$B$115,2,0),"")</f>
        <v>4</v>
      </c>
      <c r="J3990" s="10" t="str">
        <f>IFNA(VLOOKUP($I3990,'Промокоды'!$E$2:$F$8,2,0),"")</f>
        <v>Посты в Telegram</v>
      </c>
      <c r="K3990" s="10">
        <f>IFNA(VLOOKUP($H3990,'Промокоды'!$A$2:$C$115,3,0),"")</f>
        <v>0.5</v>
      </c>
      <c r="L3990" s="13">
        <f t="shared" si="2"/>
        <v>1750</v>
      </c>
      <c r="M3990" s="14">
        <v>3500.0</v>
      </c>
      <c r="N3990" s="14">
        <f t="shared" si="3"/>
        <v>1750</v>
      </c>
      <c r="O3990" s="9"/>
      <c r="P3990" s="9"/>
      <c r="Q3990" s="9"/>
      <c r="R3990" s="9"/>
      <c r="S3990" s="9"/>
      <c r="T3990" s="9"/>
      <c r="U3990" s="9"/>
      <c r="V3990" s="9"/>
      <c r="W3990" s="9"/>
      <c r="X3990" s="9"/>
      <c r="Y3990" s="9"/>
      <c r="Z3990" s="9"/>
      <c r="AA3990" s="9"/>
      <c r="AB3990" s="9"/>
      <c r="AC3990" s="9"/>
    </row>
    <row r="3991" ht="15.75" customHeight="1">
      <c r="A3991" s="10">
        <v>3990.0</v>
      </c>
      <c r="B3991" s="10" t="s">
        <v>15</v>
      </c>
      <c r="C3991" s="10" t="str">
        <f>VLOOKUP($E3991,'Определяем вид'!$A$2:$B$16,2,0)</f>
        <v>Услуга</v>
      </c>
      <c r="D3991" s="10" t="s">
        <v>16</v>
      </c>
      <c r="E3991" s="10" t="s">
        <v>21</v>
      </c>
      <c r="F3991" s="11">
        <v>45798.0</v>
      </c>
      <c r="G3991" s="12">
        <f t="shared" si="1"/>
        <v>5</v>
      </c>
      <c r="H3991" s="10"/>
      <c r="I3991" s="10" t="str">
        <f>IFNA(VLOOKUP($H3991,'Промокоды'!$A$2:$B$115,2,0),"")</f>
        <v/>
      </c>
      <c r="J3991" s="10" t="str">
        <f>IFNA(VLOOKUP($I3991,'Промокоды'!$E$2:$F$8,2,0),"")</f>
        <v/>
      </c>
      <c r="K3991" s="10" t="str">
        <f>IFNA(VLOOKUP($H3991,'Промокоды'!$A$2:$C$115,3,0),"")</f>
        <v/>
      </c>
      <c r="L3991" s="13">
        <f t="shared" si="2"/>
        <v>0</v>
      </c>
      <c r="M3991" s="14">
        <v>5500.0</v>
      </c>
      <c r="N3991" s="14">
        <f t="shared" si="3"/>
        <v>5500</v>
      </c>
      <c r="O3991" s="9"/>
      <c r="P3991" s="9"/>
      <c r="Q3991" s="9"/>
      <c r="R3991" s="9"/>
      <c r="S3991" s="9"/>
      <c r="T3991" s="9"/>
      <c r="U3991" s="9"/>
      <c r="V3991" s="9"/>
      <c r="W3991" s="9"/>
      <c r="X3991" s="9"/>
      <c r="Y3991" s="9"/>
      <c r="Z3991" s="9"/>
      <c r="AA3991" s="9"/>
      <c r="AB3991" s="9"/>
      <c r="AC3991" s="9"/>
    </row>
    <row r="3992" ht="15.75" customHeight="1">
      <c r="A3992" s="10">
        <v>3991.0</v>
      </c>
      <c r="B3992" s="10" t="s">
        <v>15</v>
      </c>
      <c r="C3992" s="10" t="str">
        <f>VLOOKUP($E3992,'Определяем вид'!$A$2:$B$16,2,0)</f>
        <v>Товар</v>
      </c>
      <c r="D3992" s="10" t="s">
        <v>16</v>
      </c>
      <c r="E3992" s="10" t="s">
        <v>20</v>
      </c>
      <c r="F3992" s="11">
        <v>45798.0</v>
      </c>
      <c r="G3992" s="12">
        <f t="shared" si="1"/>
        <v>5</v>
      </c>
      <c r="H3992" s="10"/>
      <c r="I3992" s="10" t="str">
        <f>IFNA(VLOOKUP($H3992,'Промокоды'!$A$2:$B$115,2,0),"")</f>
        <v/>
      </c>
      <c r="J3992" s="10" t="str">
        <f>IFNA(VLOOKUP($I3992,'Промокоды'!$E$2:$F$8,2,0),"")</f>
        <v/>
      </c>
      <c r="K3992" s="10" t="str">
        <f>IFNA(VLOOKUP($H3992,'Промокоды'!$A$2:$C$115,3,0),"")</f>
        <v/>
      </c>
      <c r="L3992" s="13">
        <f t="shared" si="2"/>
        <v>0</v>
      </c>
      <c r="M3992" s="14">
        <v>500.0</v>
      </c>
      <c r="N3992" s="14">
        <f t="shared" si="3"/>
        <v>500</v>
      </c>
      <c r="O3992" s="9"/>
      <c r="P3992" s="9"/>
      <c r="Q3992" s="9"/>
      <c r="R3992" s="9"/>
      <c r="S3992" s="9"/>
      <c r="T3992" s="9"/>
      <c r="U3992" s="9"/>
      <c r="V3992" s="9"/>
      <c r="W3992" s="9"/>
      <c r="X3992" s="9"/>
      <c r="Y3992" s="9"/>
      <c r="Z3992" s="9"/>
      <c r="AA3992" s="9"/>
      <c r="AB3992" s="9"/>
      <c r="AC3992" s="9"/>
    </row>
    <row r="3993" ht="15.75" customHeight="1">
      <c r="A3993" s="10">
        <v>3992.0</v>
      </c>
      <c r="B3993" s="10" t="s">
        <v>15</v>
      </c>
      <c r="C3993" s="10" t="str">
        <f>VLOOKUP($E3993,'Определяем вид'!$A$2:$B$16,2,0)</f>
        <v>Товар</v>
      </c>
      <c r="D3993" s="10" t="s">
        <v>16</v>
      </c>
      <c r="E3993" s="10" t="s">
        <v>23</v>
      </c>
      <c r="F3993" s="11">
        <v>45798.0</v>
      </c>
      <c r="G3993" s="12">
        <f t="shared" si="1"/>
        <v>5</v>
      </c>
      <c r="H3993" s="10"/>
      <c r="I3993" s="10" t="str">
        <f>IFNA(VLOOKUP($H3993,'Промокоды'!$A$2:$B$115,2,0),"")</f>
        <v/>
      </c>
      <c r="J3993" s="10" t="str">
        <f>IFNA(VLOOKUP($I3993,'Промокоды'!$E$2:$F$8,2,0),"")</f>
        <v/>
      </c>
      <c r="K3993" s="10" t="str">
        <f>IFNA(VLOOKUP($H3993,'Промокоды'!$A$2:$C$115,3,0),"")</f>
        <v/>
      </c>
      <c r="L3993" s="13">
        <f t="shared" si="2"/>
        <v>0</v>
      </c>
      <c r="M3993" s="14">
        <v>1000.0</v>
      </c>
      <c r="N3993" s="14">
        <f t="shared" si="3"/>
        <v>1000</v>
      </c>
      <c r="O3993" s="9"/>
      <c r="P3993" s="9"/>
      <c r="Q3993" s="9"/>
      <c r="R3993" s="9"/>
      <c r="S3993" s="9"/>
      <c r="T3993" s="9"/>
      <c r="U3993" s="9"/>
      <c r="V3993" s="9"/>
      <c r="W3993" s="9"/>
      <c r="X3993" s="9"/>
      <c r="Y3993" s="9"/>
      <c r="Z3993" s="9"/>
      <c r="AA3993" s="9"/>
      <c r="AB3993" s="9"/>
      <c r="AC3993" s="9"/>
    </row>
    <row r="3994" ht="15.75" customHeight="1">
      <c r="A3994" s="10">
        <v>3993.0</v>
      </c>
      <c r="B3994" s="10" t="s">
        <v>15</v>
      </c>
      <c r="C3994" s="10" t="str">
        <f>VLOOKUP($E3994,'Определяем вид'!$A$2:$B$16,2,0)</f>
        <v>Услуга</v>
      </c>
      <c r="D3994" s="10" t="s">
        <v>16</v>
      </c>
      <c r="E3994" s="10" t="s">
        <v>21</v>
      </c>
      <c r="F3994" s="11">
        <v>45798.0</v>
      </c>
      <c r="G3994" s="12">
        <f t="shared" si="1"/>
        <v>5</v>
      </c>
      <c r="H3994" s="10"/>
      <c r="I3994" s="10" t="str">
        <f>IFNA(VLOOKUP($H3994,'Промокоды'!$A$2:$B$115,2,0),"")</f>
        <v/>
      </c>
      <c r="J3994" s="10" t="str">
        <f>IFNA(VLOOKUP($I3994,'Промокоды'!$E$2:$F$8,2,0),"")</f>
        <v/>
      </c>
      <c r="K3994" s="10" t="str">
        <f>IFNA(VLOOKUP($H3994,'Промокоды'!$A$2:$C$115,3,0),"")</f>
        <v/>
      </c>
      <c r="L3994" s="13">
        <f t="shared" si="2"/>
        <v>0</v>
      </c>
      <c r="M3994" s="14">
        <v>5500.0</v>
      </c>
      <c r="N3994" s="14">
        <f t="shared" si="3"/>
        <v>5500</v>
      </c>
      <c r="O3994" s="9"/>
      <c r="P3994" s="9"/>
      <c r="Q3994" s="9"/>
      <c r="R3994" s="9"/>
      <c r="S3994" s="9"/>
      <c r="T3994" s="9"/>
      <c r="U3994" s="9"/>
      <c r="V3994" s="9"/>
      <c r="W3994" s="9"/>
      <c r="X3994" s="9"/>
      <c r="Y3994" s="9"/>
      <c r="Z3994" s="9"/>
      <c r="AA3994" s="9"/>
      <c r="AB3994" s="9"/>
      <c r="AC3994" s="9"/>
    </row>
    <row r="3995" ht="15.75" customHeight="1">
      <c r="A3995" s="10">
        <v>3994.0</v>
      </c>
      <c r="B3995" s="10" t="s">
        <v>15</v>
      </c>
      <c r="C3995" s="10" t="str">
        <f>VLOOKUP($E3995,'Определяем вид'!$A$2:$B$16,2,0)</f>
        <v>Услуга</v>
      </c>
      <c r="D3995" s="10" t="s">
        <v>16</v>
      </c>
      <c r="E3995" s="10" t="s">
        <v>21</v>
      </c>
      <c r="F3995" s="11">
        <v>45798.0</v>
      </c>
      <c r="G3995" s="12">
        <f t="shared" si="1"/>
        <v>5</v>
      </c>
      <c r="H3995" s="10"/>
      <c r="I3995" s="10" t="str">
        <f>IFNA(VLOOKUP($H3995,'Промокоды'!$A$2:$B$115,2,0),"")</f>
        <v/>
      </c>
      <c r="J3995" s="10" t="str">
        <f>IFNA(VLOOKUP($I3995,'Промокоды'!$E$2:$F$8,2,0),"")</f>
        <v/>
      </c>
      <c r="K3995" s="10" t="str">
        <f>IFNA(VLOOKUP($H3995,'Промокоды'!$A$2:$C$115,3,0),"")</f>
        <v/>
      </c>
      <c r="L3995" s="13">
        <f t="shared" si="2"/>
        <v>0</v>
      </c>
      <c r="M3995" s="14">
        <v>5500.0</v>
      </c>
      <c r="N3995" s="14">
        <f t="shared" si="3"/>
        <v>5500</v>
      </c>
      <c r="O3995" s="9"/>
      <c r="P3995" s="9"/>
      <c r="Q3995" s="9"/>
      <c r="R3995" s="9"/>
      <c r="S3995" s="9"/>
      <c r="T3995" s="9"/>
      <c r="U3995" s="9"/>
      <c r="V3995" s="9"/>
      <c r="W3995" s="9"/>
      <c r="X3995" s="9"/>
      <c r="Y3995" s="9"/>
      <c r="Z3995" s="9"/>
      <c r="AA3995" s="9"/>
      <c r="AB3995" s="9"/>
      <c r="AC3995" s="9"/>
    </row>
    <row r="3996" ht="15.75" customHeight="1">
      <c r="A3996" s="10">
        <v>3995.0</v>
      </c>
      <c r="B3996" s="10" t="s">
        <v>15</v>
      </c>
      <c r="C3996" s="10" t="str">
        <f>VLOOKUP($E3996,'Определяем вид'!$A$2:$B$16,2,0)</f>
        <v>Товар</v>
      </c>
      <c r="D3996" s="10" t="s">
        <v>16</v>
      </c>
      <c r="E3996" s="10" t="s">
        <v>20</v>
      </c>
      <c r="F3996" s="11">
        <v>45798.0</v>
      </c>
      <c r="G3996" s="12">
        <f t="shared" si="1"/>
        <v>5</v>
      </c>
      <c r="H3996" s="10"/>
      <c r="I3996" s="10" t="str">
        <f>IFNA(VLOOKUP($H3996,'Промокоды'!$A$2:$B$115,2,0),"")</f>
        <v/>
      </c>
      <c r="J3996" s="10" t="str">
        <f>IFNA(VLOOKUP($I3996,'Промокоды'!$E$2:$F$8,2,0),"")</f>
        <v/>
      </c>
      <c r="K3996" s="10" t="str">
        <f>IFNA(VLOOKUP($H3996,'Промокоды'!$A$2:$C$115,3,0),"")</f>
        <v/>
      </c>
      <c r="L3996" s="13">
        <f t="shared" si="2"/>
        <v>0</v>
      </c>
      <c r="M3996" s="14">
        <v>500.0</v>
      </c>
      <c r="N3996" s="14">
        <f t="shared" si="3"/>
        <v>500</v>
      </c>
      <c r="O3996" s="9"/>
      <c r="P3996" s="9"/>
      <c r="Q3996" s="9"/>
      <c r="R3996" s="9"/>
      <c r="S3996" s="9"/>
      <c r="T3996" s="9"/>
      <c r="U3996" s="9"/>
      <c r="V3996" s="9"/>
      <c r="W3996" s="9"/>
      <c r="X3996" s="9"/>
      <c r="Y3996" s="9"/>
      <c r="Z3996" s="9"/>
      <c r="AA3996" s="9"/>
      <c r="AB3996" s="9"/>
      <c r="AC3996" s="9"/>
    </row>
    <row r="3997" ht="15.75" customHeight="1">
      <c r="A3997" s="10">
        <v>3996.0</v>
      </c>
      <c r="B3997" s="10" t="s">
        <v>15</v>
      </c>
      <c r="C3997" s="10" t="str">
        <f>VLOOKUP($E3997,'Определяем вид'!$A$2:$B$16,2,0)</f>
        <v>Услуга</v>
      </c>
      <c r="D3997" s="10" t="s">
        <v>16</v>
      </c>
      <c r="E3997" s="10" t="s">
        <v>17</v>
      </c>
      <c r="F3997" s="11">
        <v>45799.0</v>
      </c>
      <c r="G3997" s="12">
        <f t="shared" si="1"/>
        <v>5</v>
      </c>
      <c r="H3997" s="10" t="s">
        <v>137</v>
      </c>
      <c r="I3997" s="10">
        <f>IFNA(VLOOKUP($H3997,'Промокоды'!$A$2:$B$115,2,0),"")</f>
        <v>3</v>
      </c>
      <c r="J3997" s="10" t="str">
        <f>IFNA(VLOOKUP($I3997,'Промокоды'!$E$2:$F$8,2,0),"")</f>
        <v>Поисковые запросы в Яндексе</v>
      </c>
      <c r="K3997" s="10">
        <f>IFNA(VLOOKUP($H3997,'Промокоды'!$A$2:$C$115,3,0),"")</f>
        <v>0.05</v>
      </c>
      <c r="L3997" s="13">
        <f t="shared" si="2"/>
        <v>225</v>
      </c>
      <c r="M3997" s="14">
        <v>4500.0</v>
      </c>
      <c r="N3997" s="14">
        <f t="shared" si="3"/>
        <v>4275</v>
      </c>
      <c r="O3997" s="9"/>
      <c r="P3997" s="9"/>
      <c r="Q3997" s="9"/>
      <c r="R3997" s="9"/>
      <c r="S3997" s="9"/>
      <c r="T3997" s="9"/>
      <c r="U3997" s="9"/>
      <c r="V3997" s="9"/>
      <c r="W3997" s="9"/>
      <c r="X3997" s="9"/>
      <c r="Y3997" s="9"/>
      <c r="Z3997" s="9"/>
      <c r="AA3997" s="9"/>
      <c r="AB3997" s="9"/>
      <c r="AC3997" s="9"/>
    </row>
    <row r="3998" ht="15.75" customHeight="1">
      <c r="A3998" s="10">
        <v>3997.0</v>
      </c>
      <c r="B3998" s="10" t="s">
        <v>15</v>
      </c>
      <c r="C3998" s="10" t="str">
        <f>VLOOKUP($E3998,'Определяем вид'!$A$2:$B$16,2,0)</f>
        <v>Товар</v>
      </c>
      <c r="D3998" s="10" t="s">
        <v>16</v>
      </c>
      <c r="E3998" s="10" t="s">
        <v>20</v>
      </c>
      <c r="F3998" s="11">
        <v>45799.0</v>
      </c>
      <c r="G3998" s="12">
        <f t="shared" si="1"/>
        <v>5</v>
      </c>
      <c r="H3998" s="10"/>
      <c r="I3998" s="10" t="str">
        <f>IFNA(VLOOKUP($H3998,'Промокоды'!$A$2:$B$115,2,0),"")</f>
        <v/>
      </c>
      <c r="J3998" s="10" t="str">
        <f>IFNA(VLOOKUP($I3998,'Промокоды'!$E$2:$F$8,2,0),"")</f>
        <v/>
      </c>
      <c r="K3998" s="10" t="str">
        <f>IFNA(VLOOKUP($H3998,'Промокоды'!$A$2:$C$115,3,0),"")</f>
        <v/>
      </c>
      <c r="L3998" s="13">
        <f t="shared" si="2"/>
        <v>0</v>
      </c>
      <c r="M3998" s="14">
        <v>500.0</v>
      </c>
      <c r="N3998" s="14">
        <f t="shared" si="3"/>
        <v>500</v>
      </c>
      <c r="O3998" s="9"/>
      <c r="P3998" s="9"/>
      <c r="Q3998" s="9"/>
      <c r="R3998" s="9"/>
      <c r="S3998" s="9"/>
      <c r="T3998" s="9"/>
      <c r="U3998" s="9"/>
      <c r="V3998" s="9"/>
      <c r="W3998" s="9"/>
      <c r="X3998" s="9"/>
      <c r="Y3998" s="9"/>
      <c r="Z3998" s="9"/>
      <c r="AA3998" s="9"/>
      <c r="AB3998" s="9"/>
      <c r="AC3998" s="9"/>
    </row>
    <row r="3999" ht="15.75" customHeight="1">
      <c r="A3999" s="10">
        <v>3998.0</v>
      </c>
      <c r="B3999" s="10" t="s">
        <v>15</v>
      </c>
      <c r="C3999" s="10" t="str">
        <f>VLOOKUP($E3999,'Определяем вид'!$A$2:$B$16,2,0)</f>
        <v>Услуга</v>
      </c>
      <c r="D3999" s="10" t="s">
        <v>16</v>
      </c>
      <c r="E3999" s="10" t="s">
        <v>21</v>
      </c>
      <c r="F3999" s="11">
        <v>45799.0</v>
      </c>
      <c r="G3999" s="12">
        <f t="shared" si="1"/>
        <v>5</v>
      </c>
      <c r="H3999" s="10"/>
      <c r="I3999" s="10" t="str">
        <f>IFNA(VLOOKUP($H3999,'Промокоды'!$A$2:$B$115,2,0),"")</f>
        <v/>
      </c>
      <c r="J3999" s="10" t="str">
        <f>IFNA(VLOOKUP($I3999,'Промокоды'!$E$2:$F$8,2,0),"")</f>
        <v/>
      </c>
      <c r="K3999" s="10" t="str">
        <f>IFNA(VLOOKUP($H3999,'Промокоды'!$A$2:$C$115,3,0),"")</f>
        <v/>
      </c>
      <c r="L3999" s="13">
        <f t="shared" si="2"/>
        <v>0</v>
      </c>
      <c r="M3999" s="14">
        <v>5500.0</v>
      </c>
      <c r="N3999" s="14">
        <f t="shared" si="3"/>
        <v>5500</v>
      </c>
      <c r="O3999" s="9"/>
      <c r="P3999" s="9"/>
      <c r="Q3999" s="9"/>
      <c r="R3999" s="9"/>
      <c r="S3999" s="9"/>
      <c r="T3999" s="9"/>
      <c r="U3999" s="9"/>
      <c r="V3999" s="9"/>
      <c r="W3999" s="9"/>
      <c r="X3999" s="9"/>
      <c r="Y3999" s="9"/>
      <c r="Z3999" s="9"/>
      <c r="AA3999" s="9"/>
      <c r="AB3999" s="9"/>
      <c r="AC3999" s="9"/>
    </row>
    <row r="4000" ht="15.75" customHeight="1">
      <c r="A4000" s="10">
        <v>3999.0</v>
      </c>
      <c r="B4000" s="10" t="s">
        <v>15</v>
      </c>
      <c r="C4000" s="10" t="str">
        <f>VLOOKUP($E4000,'Определяем вид'!$A$2:$B$16,2,0)</f>
        <v>Услуга</v>
      </c>
      <c r="D4000" s="10" t="s">
        <v>16</v>
      </c>
      <c r="E4000" s="10" t="s">
        <v>21</v>
      </c>
      <c r="F4000" s="11">
        <v>45799.0</v>
      </c>
      <c r="G4000" s="12">
        <f t="shared" si="1"/>
        <v>5</v>
      </c>
      <c r="H4000" s="10"/>
      <c r="I4000" s="10" t="str">
        <f>IFNA(VLOOKUP($H4000,'Промокоды'!$A$2:$B$115,2,0),"")</f>
        <v/>
      </c>
      <c r="J4000" s="10" t="str">
        <f>IFNA(VLOOKUP($I4000,'Промокоды'!$E$2:$F$8,2,0),"")</f>
        <v/>
      </c>
      <c r="K4000" s="10" t="str">
        <f>IFNA(VLOOKUP($H4000,'Промокоды'!$A$2:$C$115,3,0),"")</f>
        <v/>
      </c>
      <c r="L4000" s="13">
        <f t="shared" si="2"/>
        <v>0</v>
      </c>
      <c r="M4000" s="14">
        <v>5500.0</v>
      </c>
      <c r="N4000" s="14">
        <f t="shared" si="3"/>
        <v>5500</v>
      </c>
      <c r="O4000" s="9"/>
      <c r="P4000" s="9"/>
      <c r="Q4000" s="9"/>
      <c r="R4000" s="9"/>
      <c r="S4000" s="9"/>
      <c r="T4000" s="9"/>
      <c r="U4000" s="9"/>
      <c r="V4000" s="9"/>
      <c r="W4000" s="9"/>
      <c r="X4000" s="9"/>
      <c r="Y4000" s="9"/>
      <c r="Z4000" s="9"/>
      <c r="AA4000" s="9"/>
      <c r="AB4000" s="9"/>
      <c r="AC4000" s="9"/>
    </row>
    <row r="4001" ht="15.75" customHeight="1">
      <c r="A4001" s="10">
        <v>4000.0</v>
      </c>
      <c r="B4001" s="10" t="s">
        <v>15</v>
      </c>
      <c r="C4001" s="10" t="str">
        <f>VLOOKUP($E4001,'Определяем вид'!$A$2:$B$16,2,0)</f>
        <v>Товар</v>
      </c>
      <c r="D4001" s="10" t="s">
        <v>19</v>
      </c>
      <c r="E4001" s="10" t="s">
        <v>23</v>
      </c>
      <c r="F4001" s="11">
        <v>45799.0</v>
      </c>
      <c r="G4001" s="12">
        <f t="shared" si="1"/>
        <v>5</v>
      </c>
      <c r="H4001" s="10"/>
      <c r="I4001" s="10" t="str">
        <f>IFNA(VLOOKUP($H4001,'Промокоды'!$A$2:$B$115,2,0),"")</f>
        <v/>
      </c>
      <c r="J4001" s="10" t="str">
        <f>IFNA(VLOOKUP($I4001,'Промокоды'!$E$2:$F$8,2,0),"")</f>
        <v/>
      </c>
      <c r="K4001" s="10" t="str">
        <f>IFNA(VLOOKUP($H4001,'Промокоды'!$A$2:$C$115,3,0),"")</f>
        <v/>
      </c>
      <c r="L4001" s="13">
        <f t="shared" si="2"/>
        <v>0</v>
      </c>
      <c r="M4001" s="14">
        <v>1000.0</v>
      </c>
      <c r="N4001" s="14">
        <f t="shared" si="3"/>
        <v>1000</v>
      </c>
      <c r="O4001" s="9"/>
      <c r="P4001" s="9"/>
      <c r="Q4001" s="9"/>
      <c r="R4001" s="9"/>
      <c r="S4001" s="9"/>
      <c r="T4001" s="9"/>
      <c r="U4001" s="9"/>
      <c r="V4001" s="9"/>
      <c r="W4001" s="9"/>
      <c r="X4001" s="9"/>
      <c r="Y4001" s="9"/>
      <c r="Z4001" s="9"/>
      <c r="AA4001" s="9"/>
      <c r="AB4001" s="9"/>
      <c r="AC4001" s="9"/>
    </row>
    <row r="4002" ht="15.75" customHeight="1">
      <c r="A4002" s="10">
        <v>4001.0</v>
      </c>
      <c r="B4002" s="10" t="s">
        <v>15</v>
      </c>
      <c r="C4002" s="10" t="str">
        <f>VLOOKUP($E4002,'Определяем вид'!$A$2:$B$16,2,0)</f>
        <v>Услуга</v>
      </c>
      <c r="D4002" s="10" t="s">
        <v>16</v>
      </c>
      <c r="E4002" s="10" t="s">
        <v>17</v>
      </c>
      <c r="F4002" s="11">
        <v>45799.0</v>
      </c>
      <c r="G4002" s="12">
        <f t="shared" si="1"/>
        <v>5</v>
      </c>
      <c r="H4002" s="10"/>
      <c r="I4002" s="10" t="str">
        <f>IFNA(VLOOKUP($H4002,'Промокоды'!$A$2:$B$115,2,0),"")</f>
        <v/>
      </c>
      <c r="J4002" s="10" t="str">
        <f>IFNA(VLOOKUP($I4002,'Промокоды'!$E$2:$F$8,2,0),"")</f>
        <v/>
      </c>
      <c r="K4002" s="10" t="str">
        <f>IFNA(VLOOKUP($H4002,'Промокоды'!$A$2:$C$115,3,0),"")</f>
        <v/>
      </c>
      <c r="L4002" s="13">
        <f t="shared" si="2"/>
        <v>0</v>
      </c>
      <c r="M4002" s="14">
        <v>4500.0</v>
      </c>
      <c r="N4002" s="14">
        <f t="shared" si="3"/>
        <v>4500</v>
      </c>
      <c r="O4002" s="9"/>
      <c r="P4002" s="9"/>
      <c r="Q4002" s="9"/>
      <c r="R4002" s="9"/>
      <c r="S4002" s="9"/>
      <c r="T4002" s="9"/>
      <c r="U4002" s="9"/>
      <c r="V4002" s="9"/>
      <c r="W4002" s="9"/>
      <c r="X4002" s="9"/>
      <c r="Y4002" s="9"/>
      <c r="Z4002" s="9"/>
      <c r="AA4002" s="9"/>
      <c r="AB4002" s="9"/>
      <c r="AC4002" s="9"/>
    </row>
    <row r="4003" ht="15.75" customHeight="1">
      <c r="A4003" s="10">
        <v>4002.0</v>
      </c>
      <c r="B4003" s="10" t="s">
        <v>15</v>
      </c>
      <c r="C4003" s="10" t="str">
        <f>VLOOKUP($E4003,'Определяем вид'!$A$2:$B$16,2,0)</f>
        <v>Услуга</v>
      </c>
      <c r="D4003" s="10" t="s">
        <v>16</v>
      </c>
      <c r="E4003" s="10" t="s">
        <v>21</v>
      </c>
      <c r="F4003" s="11">
        <v>45799.0</v>
      </c>
      <c r="G4003" s="12">
        <f t="shared" si="1"/>
        <v>5</v>
      </c>
      <c r="H4003" s="10"/>
      <c r="I4003" s="10" t="str">
        <f>IFNA(VLOOKUP($H4003,'Промокоды'!$A$2:$B$115,2,0),"")</f>
        <v/>
      </c>
      <c r="J4003" s="10" t="str">
        <f>IFNA(VLOOKUP($I4003,'Промокоды'!$E$2:$F$8,2,0),"")</f>
        <v/>
      </c>
      <c r="K4003" s="10" t="str">
        <f>IFNA(VLOOKUP($H4003,'Промокоды'!$A$2:$C$115,3,0),"")</f>
        <v/>
      </c>
      <c r="L4003" s="13">
        <f t="shared" si="2"/>
        <v>0</v>
      </c>
      <c r="M4003" s="14">
        <v>5500.0</v>
      </c>
      <c r="N4003" s="14">
        <f t="shared" si="3"/>
        <v>5500</v>
      </c>
      <c r="O4003" s="9"/>
      <c r="P4003" s="9"/>
      <c r="Q4003" s="9"/>
      <c r="R4003" s="9"/>
      <c r="S4003" s="9"/>
      <c r="T4003" s="9"/>
      <c r="U4003" s="9"/>
      <c r="V4003" s="9"/>
      <c r="W4003" s="9"/>
      <c r="X4003" s="9"/>
      <c r="Y4003" s="9"/>
      <c r="Z4003" s="9"/>
      <c r="AA4003" s="9"/>
      <c r="AB4003" s="9"/>
      <c r="AC4003" s="9"/>
    </row>
    <row r="4004" ht="15.75" customHeight="1">
      <c r="A4004" s="10">
        <v>4003.0</v>
      </c>
      <c r="B4004" s="10" t="s">
        <v>15</v>
      </c>
      <c r="C4004" s="10" t="str">
        <f>VLOOKUP($E4004,'Определяем вид'!$A$2:$B$16,2,0)</f>
        <v>Услуга</v>
      </c>
      <c r="D4004" s="10" t="s">
        <v>16</v>
      </c>
      <c r="E4004" s="10" t="s">
        <v>18</v>
      </c>
      <c r="F4004" s="11">
        <v>45799.0</v>
      </c>
      <c r="G4004" s="12">
        <f t="shared" si="1"/>
        <v>5</v>
      </c>
      <c r="H4004" s="10"/>
      <c r="I4004" s="10" t="str">
        <f>IFNA(VLOOKUP($H4004,'Промокоды'!$A$2:$B$115,2,0),"")</f>
        <v/>
      </c>
      <c r="J4004" s="10" t="str">
        <f>IFNA(VLOOKUP($I4004,'Промокоды'!$E$2:$F$8,2,0),"")</f>
        <v/>
      </c>
      <c r="K4004" s="10" t="str">
        <f>IFNA(VLOOKUP($H4004,'Промокоды'!$A$2:$C$115,3,0),"")</f>
        <v/>
      </c>
      <c r="L4004" s="13">
        <f t="shared" si="2"/>
        <v>0</v>
      </c>
      <c r="M4004" s="14">
        <v>3500.0</v>
      </c>
      <c r="N4004" s="14">
        <f t="shared" si="3"/>
        <v>3500</v>
      </c>
      <c r="O4004" s="9"/>
      <c r="P4004" s="9"/>
      <c r="Q4004" s="9"/>
      <c r="R4004" s="9"/>
      <c r="S4004" s="9"/>
      <c r="T4004" s="9"/>
      <c r="U4004" s="9"/>
      <c r="V4004" s="9"/>
      <c r="W4004" s="9"/>
      <c r="X4004" s="9"/>
      <c r="Y4004" s="9"/>
      <c r="Z4004" s="9"/>
      <c r="AA4004" s="9"/>
      <c r="AB4004" s="9"/>
      <c r="AC4004" s="9"/>
    </row>
    <row r="4005" ht="15.75" customHeight="1">
      <c r="A4005" s="10">
        <v>4004.0</v>
      </c>
      <c r="B4005" s="10" t="s">
        <v>15</v>
      </c>
      <c r="C4005" s="10" t="str">
        <f>VLOOKUP($E4005,'Определяем вид'!$A$2:$B$16,2,0)</f>
        <v>Товар</v>
      </c>
      <c r="D4005" s="10" t="s">
        <v>19</v>
      </c>
      <c r="E4005" s="10" t="s">
        <v>23</v>
      </c>
      <c r="F4005" s="11">
        <v>45799.0</v>
      </c>
      <c r="G4005" s="12">
        <f t="shared" si="1"/>
        <v>5</v>
      </c>
      <c r="H4005" s="10"/>
      <c r="I4005" s="10" t="str">
        <f>IFNA(VLOOKUP($H4005,'Промокоды'!$A$2:$B$115,2,0),"")</f>
        <v/>
      </c>
      <c r="J4005" s="10" t="str">
        <f>IFNA(VLOOKUP($I4005,'Промокоды'!$E$2:$F$8,2,0),"")</f>
        <v/>
      </c>
      <c r="K4005" s="10" t="str">
        <f>IFNA(VLOOKUP($H4005,'Промокоды'!$A$2:$C$115,3,0),"")</f>
        <v/>
      </c>
      <c r="L4005" s="13">
        <f t="shared" si="2"/>
        <v>0</v>
      </c>
      <c r="M4005" s="14">
        <v>1000.0</v>
      </c>
      <c r="N4005" s="14">
        <f t="shared" si="3"/>
        <v>1000</v>
      </c>
      <c r="O4005" s="9"/>
      <c r="P4005" s="9"/>
      <c r="Q4005" s="9"/>
      <c r="R4005" s="9"/>
      <c r="S4005" s="9"/>
      <c r="T4005" s="9"/>
      <c r="U4005" s="9"/>
      <c r="V4005" s="9"/>
      <c r="W4005" s="9"/>
      <c r="X4005" s="9"/>
      <c r="Y4005" s="9"/>
      <c r="Z4005" s="9"/>
      <c r="AA4005" s="9"/>
      <c r="AB4005" s="9"/>
      <c r="AC4005" s="9"/>
    </row>
    <row r="4006" ht="15.75" customHeight="1">
      <c r="A4006" s="10">
        <v>4005.0</v>
      </c>
      <c r="B4006" s="10" t="s">
        <v>15</v>
      </c>
      <c r="C4006" s="10" t="str">
        <f>VLOOKUP($E4006,'Определяем вид'!$A$2:$B$16,2,0)</f>
        <v>Услуга</v>
      </c>
      <c r="D4006" s="10" t="s">
        <v>16</v>
      </c>
      <c r="E4006" s="10" t="s">
        <v>17</v>
      </c>
      <c r="F4006" s="11">
        <v>45799.0</v>
      </c>
      <c r="G4006" s="12">
        <f t="shared" si="1"/>
        <v>5</v>
      </c>
      <c r="H4006" s="10"/>
      <c r="I4006" s="10" t="str">
        <f>IFNA(VLOOKUP($H4006,'Промокоды'!$A$2:$B$115,2,0),"")</f>
        <v/>
      </c>
      <c r="J4006" s="10" t="str">
        <f>IFNA(VLOOKUP($I4006,'Промокоды'!$E$2:$F$8,2,0),"")</f>
        <v/>
      </c>
      <c r="K4006" s="10" t="str">
        <f>IFNA(VLOOKUP($H4006,'Промокоды'!$A$2:$C$115,3,0),"")</f>
        <v/>
      </c>
      <c r="L4006" s="13">
        <f t="shared" si="2"/>
        <v>0</v>
      </c>
      <c r="M4006" s="14">
        <v>4500.0</v>
      </c>
      <c r="N4006" s="14">
        <f t="shared" si="3"/>
        <v>4500</v>
      </c>
      <c r="O4006" s="9"/>
      <c r="P4006" s="9"/>
      <c r="Q4006" s="9"/>
      <c r="R4006" s="9"/>
      <c r="S4006" s="9"/>
      <c r="T4006" s="9"/>
      <c r="U4006" s="9"/>
      <c r="V4006" s="9"/>
      <c r="W4006" s="9"/>
      <c r="X4006" s="9"/>
      <c r="Y4006" s="9"/>
      <c r="Z4006" s="9"/>
      <c r="AA4006" s="9"/>
      <c r="AB4006" s="9"/>
      <c r="AC4006" s="9"/>
    </row>
    <row r="4007" ht="15.75" customHeight="1">
      <c r="A4007" s="10">
        <v>4006.0</v>
      </c>
      <c r="B4007" s="10" t="s">
        <v>15</v>
      </c>
      <c r="C4007" s="10" t="str">
        <f>VLOOKUP($E4007,'Определяем вид'!$A$2:$B$16,2,0)</f>
        <v>Услуга</v>
      </c>
      <c r="D4007" s="10" t="s">
        <v>16</v>
      </c>
      <c r="E4007" s="10" t="s">
        <v>18</v>
      </c>
      <c r="F4007" s="11">
        <v>45799.0</v>
      </c>
      <c r="G4007" s="12">
        <f t="shared" si="1"/>
        <v>5</v>
      </c>
      <c r="H4007" s="10"/>
      <c r="I4007" s="10" t="str">
        <f>IFNA(VLOOKUP($H4007,'Промокоды'!$A$2:$B$115,2,0),"")</f>
        <v/>
      </c>
      <c r="J4007" s="10" t="str">
        <f>IFNA(VLOOKUP($I4007,'Промокоды'!$E$2:$F$8,2,0),"")</f>
        <v/>
      </c>
      <c r="K4007" s="10" t="str">
        <f>IFNA(VLOOKUP($H4007,'Промокоды'!$A$2:$C$115,3,0),"")</f>
        <v/>
      </c>
      <c r="L4007" s="13">
        <f t="shared" si="2"/>
        <v>0</v>
      </c>
      <c r="M4007" s="14">
        <v>3500.0</v>
      </c>
      <c r="N4007" s="14">
        <f t="shared" si="3"/>
        <v>3500</v>
      </c>
      <c r="O4007" s="9"/>
      <c r="P4007" s="9"/>
      <c r="Q4007" s="9"/>
      <c r="R4007" s="9"/>
      <c r="S4007" s="9"/>
      <c r="T4007" s="9"/>
      <c r="U4007" s="9"/>
      <c r="V4007" s="9"/>
      <c r="W4007" s="9"/>
      <c r="X4007" s="9"/>
      <c r="Y4007" s="9"/>
      <c r="Z4007" s="9"/>
      <c r="AA4007" s="9"/>
      <c r="AB4007" s="9"/>
      <c r="AC4007" s="9"/>
    </row>
    <row r="4008" ht="15.75" customHeight="1">
      <c r="A4008" s="10">
        <v>4007.0</v>
      </c>
      <c r="B4008" s="10" t="s">
        <v>15</v>
      </c>
      <c r="C4008" s="10" t="str">
        <f>VLOOKUP($E4008,'Определяем вид'!$A$2:$B$16,2,0)</f>
        <v>Услуга</v>
      </c>
      <c r="D4008" s="10" t="s">
        <v>16</v>
      </c>
      <c r="E4008" s="10" t="s">
        <v>21</v>
      </c>
      <c r="F4008" s="11">
        <v>45799.0</v>
      </c>
      <c r="G4008" s="12">
        <f t="shared" si="1"/>
        <v>5</v>
      </c>
      <c r="H4008" s="10"/>
      <c r="I4008" s="10" t="str">
        <f>IFNA(VLOOKUP($H4008,'Промокоды'!$A$2:$B$115,2,0),"")</f>
        <v/>
      </c>
      <c r="J4008" s="10" t="str">
        <f>IFNA(VLOOKUP($I4008,'Промокоды'!$E$2:$F$8,2,0),"")</f>
        <v/>
      </c>
      <c r="K4008" s="10" t="str">
        <f>IFNA(VLOOKUP($H4008,'Промокоды'!$A$2:$C$115,3,0),"")</f>
        <v/>
      </c>
      <c r="L4008" s="13">
        <f t="shared" si="2"/>
        <v>0</v>
      </c>
      <c r="M4008" s="14">
        <v>5500.0</v>
      </c>
      <c r="N4008" s="14">
        <f t="shared" si="3"/>
        <v>5500</v>
      </c>
      <c r="O4008" s="9"/>
      <c r="P4008" s="9"/>
      <c r="Q4008" s="9"/>
      <c r="R4008" s="9"/>
      <c r="S4008" s="9"/>
      <c r="T4008" s="9"/>
      <c r="U4008" s="9"/>
      <c r="V4008" s="9"/>
      <c r="W4008" s="9"/>
      <c r="X4008" s="9"/>
      <c r="Y4008" s="9"/>
      <c r="Z4008" s="9"/>
      <c r="AA4008" s="9"/>
      <c r="AB4008" s="9"/>
      <c r="AC4008" s="9"/>
    </row>
    <row r="4009" ht="15.75" customHeight="1">
      <c r="A4009" s="10">
        <v>4008.0</v>
      </c>
      <c r="B4009" s="10" t="s">
        <v>15</v>
      </c>
      <c r="C4009" s="10" t="str">
        <f>VLOOKUP($E4009,'Определяем вид'!$A$2:$B$16,2,0)</f>
        <v>Услуга</v>
      </c>
      <c r="D4009" s="10" t="s">
        <v>16</v>
      </c>
      <c r="E4009" s="10" t="s">
        <v>18</v>
      </c>
      <c r="F4009" s="11">
        <v>45799.0</v>
      </c>
      <c r="G4009" s="12">
        <f t="shared" si="1"/>
        <v>5</v>
      </c>
      <c r="H4009" s="10" t="s">
        <v>138</v>
      </c>
      <c r="I4009" s="10">
        <f>IFNA(VLOOKUP($H4009,'Промокоды'!$A$2:$B$115,2,0),"")</f>
        <v>3</v>
      </c>
      <c r="J4009" s="10" t="str">
        <f>IFNA(VLOOKUP($I4009,'Промокоды'!$E$2:$F$8,2,0),"")</f>
        <v>Поисковые запросы в Яндексе</v>
      </c>
      <c r="K4009" s="10">
        <f>IFNA(VLOOKUP($H4009,'Промокоды'!$A$2:$C$115,3,0),"")</f>
        <v>0.05</v>
      </c>
      <c r="L4009" s="13">
        <f t="shared" si="2"/>
        <v>175</v>
      </c>
      <c r="M4009" s="14">
        <v>3500.0</v>
      </c>
      <c r="N4009" s="14">
        <f t="shared" si="3"/>
        <v>3325</v>
      </c>
      <c r="O4009" s="9"/>
      <c r="P4009" s="9"/>
      <c r="Q4009" s="9"/>
      <c r="R4009" s="9"/>
      <c r="S4009" s="9"/>
      <c r="T4009" s="9"/>
      <c r="U4009" s="9"/>
      <c r="V4009" s="9"/>
      <c r="W4009" s="9"/>
      <c r="X4009" s="9"/>
      <c r="Y4009" s="9"/>
      <c r="Z4009" s="9"/>
      <c r="AA4009" s="9"/>
      <c r="AB4009" s="9"/>
      <c r="AC4009" s="9"/>
    </row>
    <row r="4010" ht="15.75" customHeight="1">
      <c r="A4010" s="10">
        <v>4009.0</v>
      </c>
      <c r="B4010" s="10" t="s">
        <v>15</v>
      </c>
      <c r="C4010" s="10" t="str">
        <f>VLOOKUP($E4010,'Определяем вид'!$A$2:$B$16,2,0)</f>
        <v>Товар</v>
      </c>
      <c r="D4010" s="10" t="s">
        <v>16</v>
      </c>
      <c r="E4010" s="10" t="s">
        <v>20</v>
      </c>
      <c r="F4010" s="11">
        <v>45799.0</v>
      </c>
      <c r="G4010" s="12">
        <f t="shared" si="1"/>
        <v>5</v>
      </c>
      <c r="H4010" s="10"/>
      <c r="I4010" s="10" t="str">
        <f>IFNA(VLOOKUP($H4010,'Промокоды'!$A$2:$B$115,2,0),"")</f>
        <v/>
      </c>
      <c r="J4010" s="10" t="str">
        <f>IFNA(VLOOKUP($I4010,'Промокоды'!$E$2:$F$8,2,0),"")</f>
        <v/>
      </c>
      <c r="K4010" s="10" t="str">
        <f>IFNA(VLOOKUP($H4010,'Промокоды'!$A$2:$C$115,3,0),"")</f>
        <v/>
      </c>
      <c r="L4010" s="13">
        <f t="shared" si="2"/>
        <v>0</v>
      </c>
      <c r="M4010" s="14">
        <v>500.0</v>
      </c>
      <c r="N4010" s="14">
        <f t="shared" si="3"/>
        <v>500</v>
      </c>
      <c r="O4010" s="9"/>
      <c r="P4010" s="9"/>
      <c r="Q4010" s="9"/>
      <c r="R4010" s="9"/>
      <c r="S4010" s="9"/>
      <c r="T4010" s="9"/>
      <c r="U4010" s="9"/>
      <c r="V4010" s="9"/>
      <c r="W4010" s="9"/>
      <c r="X4010" s="9"/>
      <c r="Y4010" s="9"/>
      <c r="Z4010" s="9"/>
      <c r="AA4010" s="9"/>
      <c r="AB4010" s="9"/>
      <c r="AC4010" s="9"/>
    </row>
    <row r="4011" ht="15.75" customHeight="1">
      <c r="A4011" s="10">
        <v>4010.0</v>
      </c>
      <c r="B4011" s="10" t="s">
        <v>15</v>
      </c>
      <c r="C4011" s="10" t="str">
        <f>VLOOKUP($E4011,'Определяем вид'!$A$2:$B$16,2,0)</f>
        <v>Услуга</v>
      </c>
      <c r="D4011" s="10" t="s">
        <v>16</v>
      </c>
      <c r="E4011" s="10" t="s">
        <v>18</v>
      </c>
      <c r="F4011" s="11">
        <v>45799.0</v>
      </c>
      <c r="G4011" s="12">
        <f t="shared" si="1"/>
        <v>5</v>
      </c>
      <c r="H4011" s="10" t="s">
        <v>139</v>
      </c>
      <c r="I4011" s="10">
        <f>IFNA(VLOOKUP($H4011,'Промокоды'!$A$2:$B$115,2,0),"")</f>
        <v>2</v>
      </c>
      <c r="J4011" s="10" t="str">
        <f>IFNA(VLOOKUP($I4011,'Промокоды'!$E$2:$F$8,2,0),"")</f>
        <v>Поисковые запросы в Гугле</v>
      </c>
      <c r="K4011" s="10">
        <f>IFNA(VLOOKUP($H4011,'Промокоды'!$A$2:$C$115,3,0),"")</f>
        <v>0.1</v>
      </c>
      <c r="L4011" s="13">
        <f t="shared" si="2"/>
        <v>350</v>
      </c>
      <c r="M4011" s="14">
        <v>3500.0</v>
      </c>
      <c r="N4011" s="14">
        <f t="shared" si="3"/>
        <v>3150</v>
      </c>
      <c r="O4011" s="9"/>
      <c r="P4011" s="9"/>
      <c r="Q4011" s="9"/>
      <c r="R4011" s="9"/>
      <c r="S4011" s="9"/>
      <c r="T4011" s="9"/>
      <c r="U4011" s="9"/>
      <c r="V4011" s="9"/>
      <c r="W4011" s="9"/>
      <c r="X4011" s="9"/>
      <c r="Y4011" s="9"/>
      <c r="Z4011" s="9"/>
      <c r="AA4011" s="9"/>
      <c r="AB4011" s="9"/>
      <c r="AC4011" s="9"/>
    </row>
    <row r="4012" ht="15.75" customHeight="1">
      <c r="A4012" s="10">
        <v>4011.0</v>
      </c>
      <c r="B4012" s="10" t="s">
        <v>15</v>
      </c>
      <c r="C4012" s="10" t="str">
        <f>VLOOKUP($E4012,'Определяем вид'!$A$2:$B$16,2,0)</f>
        <v>Услуга</v>
      </c>
      <c r="D4012" s="10" t="s">
        <v>16</v>
      </c>
      <c r="E4012" s="10" t="s">
        <v>18</v>
      </c>
      <c r="F4012" s="11">
        <v>45799.0</v>
      </c>
      <c r="G4012" s="12">
        <f t="shared" si="1"/>
        <v>5</v>
      </c>
      <c r="H4012" s="10" t="s">
        <v>140</v>
      </c>
      <c r="I4012" s="10">
        <f>IFNA(VLOOKUP($H4012,'Промокоды'!$A$2:$B$115,2,0),"")</f>
        <v>7</v>
      </c>
      <c r="J4012" s="10" t="str">
        <f>IFNA(VLOOKUP($I4012,'Промокоды'!$E$2:$F$8,2,0),"")</f>
        <v>Сторис в VK</v>
      </c>
      <c r="K4012" s="10">
        <f>IFNA(VLOOKUP($H4012,'Промокоды'!$A$2:$C$115,3,0),"")</f>
        <v>0.15</v>
      </c>
      <c r="L4012" s="13">
        <f t="shared" si="2"/>
        <v>525</v>
      </c>
      <c r="M4012" s="14">
        <v>3500.0</v>
      </c>
      <c r="N4012" s="14">
        <f t="shared" si="3"/>
        <v>2975</v>
      </c>
      <c r="O4012" s="9"/>
      <c r="P4012" s="9"/>
      <c r="Q4012" s="9"/>
      <c r="R4012" s="9"/>
      <c r="S4012" s="9"/>
      <c r="T4012" s="9"/>
      <c r="U4012" s="9"/>
      <c r="V4012" s="9"/>
      <c r="W4012" s="9"/>
      <c r="X4012" s="9"/>
      <c r="Y4012" s="9"/>
      <c r="Z4012" s="9"/>
      <c r="AA4012" s="9"/>
      <c r="AB4012" s="9"/>
      <c r="AC4012" s="9"/>
    </row>
    <row r="4013" ht="15.75" customHeight="1">
      <c r="A4013" s="10">
        <v>4012.0</v>
      </c>
      <c r="B4013" s="10" t="s">
        <v>25</v>
      </c>
      <c r="C4013" s="10" t="str">
        <f>VLOOKUP($E4013,'Определяем вид'!$A$2:$B$16,2,0)</f>
        <v>Товар</v>
      </c>
      <c r="D4013" s="10" t="s">
        <v>16</v>
      </c>
      <c r="E4013" s="10" t="s">
        <v>30</v>
      </c>
      <c r="F4013" s="11">
        <v>45799.0</v>
      </c>
      <c r="G4013" s="12">
        <f t="shared" si="1"/>
        <v>5</v>
      </c>
      <c r="H4013" s="10"/>
      <c r="I4013" s="10" t="str">
        <f>IFNA(VLOOKUP($H4013,'Промокоды'!$A$2:$B$115,2,0),"")</f>
        <v/>
      </c>
      <c r="J4013" s="10" t="str">
        <f>IFNA(VLOOKUP($I4013,'Промокоды'!$E$2:$F$8,2,0),"")</f>
        <v/>
      </c>
      <c r="K4013" s="10" t="str">
        <f>IFNA(VLOOKUP($H4013,'Промокоды'!$A$2:$C$115,3,0),"")</f>
        <v/>
      </c>
      <c r="L4013" s="13">
        <f t="shared" si="2"/>
        <v>0</v>
      </c>
      <c r="M4013" s="14">
        <v>300.0</v>
      </c>
      <c r="N4013" s="14">
        <f t="shared" si="3"/>
        <v>300</v>
      </c>
      <c r="O4013" s="9"/>
      <c r="P4013" s="9"/>
      <c r="Q4013" s="9"/>
      <c r="R4013" s="9"/>
      <c r="S4013" s="9"/>
      <c r="T4013" s="9"/>
      <c r="U4013" s="9"/>
      <c r="V4013" s="9"/>
      <c r="W4013" s="9"/>
      <c r="X4013" s="9"/>
      <c r="Y4013" s="9"/>
      <c r="Z4013" s="9"/>
      <c r="AA4013" s="9"/>
      <c r="AB4013" s="9"/>
      <c r="AC4013" s="9"/>
    </row>
    <row r="4014" ht="15.75" customHeight="1">
      <c r="A4014" s="10">
        <v>4013.0</v>
      </c>
      <c r="B4014" s="10" t="s">
        <v>15</v>
      </c>
      <c r="C4014" s="10" t="str">
        <f>VLOOKUP($E4014,'Определяем вид'!$A$2:$B$16,2,0)</f>
        <v>Товар</v>
      </c>
      <c r="D4014" s="10" t="s">
        <v>16</v>
      </c>
      <c r="E4014" s="10" t="s">
        <v>20</v>
      </c>
      <c r="F4014" s="11">
        <v>45799.0</v>
      </c>
      <c r="G4014" s="12">
        <f t="shared" si="1"/>
        <v>5</v>
      </c>
      <c r="H4014" s="10"/>
      <c r="I4014" s="10" t="str">
        <f>IFNA(VLOOKUP($H4014,'Промокоды'!$A$2:$B$115,2,0),"")</f>
        <v/>
      </c>
      <c r="J4014" s="10" t="str">
        <f>IFNA(VLOOKUP($I4014,'Промокоды'!$E$2:$F$8,2,0),"")</f>
        <v/>
      </c>
      <c r="K4014" s="10" t="str">
        <f>IFNA(VLOOKUP($H4014,'Промокоды'!$A$2:$C$115,3,0),"")</f>
        <v/>
      </c>
      <c r="L4014" s="13">
        <f t="shared" si="2"/>
        <v>0</v>
      </c>
      <c r="M4014" s="14">
        <v>500.0</v>
      </c>
      <c r="N4014" s="14">
        <f t="shared" si="3"/>
        <v>500</v>
      </c>
      <c r="O4014" s="9"/>
      <c r="P4014" s="9"/>
      <c r="Q4014" s="9"/>
      <c r="R4014" s="9"/>
      <c r="S4014" s="9"/>
      <c r="T4014" s="9"/>
      <c r="U4014" s="9"/>
      <c r="V4014" s="9"/>
      <c r="W4014" s="9"/>
      <c r="X4014" s="9"/>
      <c r="Y4014" s="9"/>
      <c r="Z4014" s="9"/>
      <c r="AA4014" s="9"/>
      <c r="AB4014" s="9"/>
      <c r="AC4014" s="9"/>
    </row>
    <row r="4015" ht="15.75" customHeight="1">
      <c r="A4015" s="10">
        <v>4014.0</v>
      </c>
      <c r="B4015" s="10" t="s">
        <v>15</v>
      </c>
      <c r="C4015" s="10" t="str">
        <f>VLOOKUP($E4015,'Определяем вид'!$A$2:$B$16,2,0)</f>
        <v>Товар</v>
      </c>
      <c r="D4015" s="10" t="s">
        <v>16</v>
      </c>
      <c r="E4015" s="10" t="s">
        <v>23</v>
      </c>
      <c r="F4015" s="11">
        <v>45799.0</v>
      </c>
      <c r="G4015" s="12">
        <f t="shared" si="1"/>
        <v>5</v>
      </c>
      <c r="H4015" s="10"/>
      <c r="I4015" s="10" t="str">
        <f>IFNA(VLOOKUP($H4015,'Промокоды'!$A$2:$B$115,2,0),"")</f>
        <v/>
      </c>
      <c r="J4015" s="10" t="str">
        <f>IFNA(VLOOKUP($I4015,'Промокоды'!$E$2:$F$8,2,0),"")</f>
        <v/>
      </c>
      <c r="K4015" s="10" t="str">
        <f>IFNA(VLOOKUP($H4015,'Промокоды'!$A$2:$C$115,3,0),"")</f>
        <v/>
      </c>
      <c r="L4015" s="13">
        <f t="shared" si="2"/>
        <v>0</v>
      </c>
      <c r="M4015" s="14">
        <v>1000.0</v>
      </c>
      <c r="N4015" s="14">
        <f t="shared" si="3"/>
        <v>1000</v>
      </c>
      <c r="O4015" s="9"/>
      <c r="P4015" s="9"/>
      <c r="Q4015" s="9"/>
      <c r="R4015" s="9"/>
      <c r="S4015" s="9"/>
      <c r="T4015" s="9"/>
      <c r="U4015" s="9"/>
      <c r="V4015" s="9"/>
      <c r="W4015" s="9"/>
      <c r="X4015" s="9"/>
      <c r="Y4015" s="9"/>
      <c r="Z4015" s="9"/>
      <c r="AA4015" s="9"/>
      <c r="AB4015" s="9"/>
      <c r="AC4015" s="9"/>
    </row>
    <row r="4016" ht="15.75" customHeight="1">
      <c r="A4016" s="10">
        <v>4015.0</v>
      </c>
      <c r="B4016" s="10" t="s">
        <v>15</v>
      </c>
      <c r="C4016" s="10" t="str">
        <f>VLOOKUP($E4016,'Определяем вид'!$A$2:$B$16,2,0)</f>
        <v>Услуга</v>
      </c>
      <c r="D4016" s="10" t="s">
        <v>16</v>
      </c>
      <c r="E4016" s="10" t="s">
        <v>18</v>
      </c>
      <c r="F4016" s="11">
        <v>45799.0</v>
      </c>
      <c r="G4016" s="12">
        <f t="shared" si="1"/>
        <v>5</v>
      </c>
      <c r="H4016" s="10"/>
      <c r="I4016" s="10" t="str">
        <f>IFNA(VLOOKUP($H4016,'Промокоды'!$A$2:$B$115,2,0),"")</f>
        <v/>
      </c>
      <c r="J4016" s="10" t="str">
        <f>IFNA(VLOOKUP($I4016,'Промокоды'!$E$2:$F$8,2,0),"")</f>
        <v/>
      </c>
      <c r="K4016" s="10" t="str">
        <f>IFNA(VLOOKUP($H4016,'Промокоды'!$A$2:$C$115,3,0),"")</f>
        <v/>
      </c>
      <c r="L4016" s="13">
        <f t="shared" si="2"/>
        <v>0</v>
      </c>
      <c r="M4016" s="14">
        <v>3500.0</v>
      </c>
      <c r="N4016" s="14">
        <f t="shared" si="3"/>
        <v>3500</v>
      </c>
      <c r="O4016" s="9"/>
      <c r="P4016" s="9"/>
      <c r="Q4016" s="9"/>
      <c r="R4016" s="9"/>
      <c r="S4016" s="9"/>
      <c r="T4016" s="9"/>
      <c r="U4016" s="9"/>
      <c r="V4016" s="9"/>
      <c r="W4016" s="9"/>
      <c r="X4016" s="9"/>
      <c r="Y4016" s="9"/>
      <c r="Z4016" s="9"/>
      <c r="AA4016" s="9"/>
      <c r="AB4016" s="9"/>
      <c r="AC4016" s="9"/>
    </row>
    <row r="4017" ht="15.75" customHeight="1">
      <c r="A4017" s="10">
        <v>4016.0</v>
      </c>
      <c r="B4017" s="10" t="s">
        <v>25</v>
      </c>
      <c r="C4017" s="10" t="str">
        <f>VLOOKUP($E4017,'Определяем вид'!$A$2:$B$16,2,0)</f>
        <v>Товар</v>
      </c>
      <c r="D4017" s="10" t="s">
        <v>16</v>
      </c>
      <c r="E4017" s="10" t="s">
        <v>35</v>
      </c>
      <c r="F4017" s="11">
        <v>45799.0</v>
      </c>
      <c r="G4017" s="12">
        <f t="shared" si="1"/>
        <v>5</v>
      </c>
      <c r="H4017" s="10"/>
      <c r="I4017" s="10" t="str">
        <f>IFNA(VLOOKUP($H4017,'Промокоды'!$A$2:$B$115,2,0),"")</f>
        <v/>
      </c>
      <c r="J4017" s="10" t="str">
        <f>IFNA(VLOOKUP($I4017,'Промокоды'!$E$2:$F$8,2,0),"")</f>
        <v/>
      </c>
      <c r="K4017" s="10" t="str">
        <f>IFNA(VLOOKUP($H4017,'Промокоды'!$A$2:$C$115,3,0),"")</f>
        <v/>
      </c>
      <c r="L4017" s="13">
        <f t="shared" si="2"/>
        <v>0</v>
      </c>
      <c r="M4017" s="14">
        <v>500.0</v>
      </c>
      <c r="N4017" s="14">
        <f t="shared" si="3"/>
        <v>500</v>
      </c>
      <c r="O4017" s="9"/>
      <c r="P4017" s="9"/>
      <c r="Q4017" s="9"/>
      <c r="R4017" s="9"/>
      <c r="S4017" s="9"/>
      <c r="T4017" s="9"/>
      <c r="U4017" s="9"/>
      <c r="V4017" s="9"/>
      <c r="W4017" s="9"/>
      <c r="X4017" s="9"/>
      <c r="Y4017" s="9"/>
      <c r="Z4017" s="9"/>
      <c r="AA4017" s="9"/>
      <c r="AB4017" s="9"/>
      <c r="AC4017" s="9"/>
    </row>
    <row r="4018" ht="15.75" customHeight="1">
      <c r="A4018" s="10">
        <v>4017.0</v>
      </c>
      <c r="B4018" s="10" t="s">
        <v>15</v>
      </c>
      <c r="C4018" s="10" t="str">
        <f>VLOOKUP($E4018,'Определяем вид'!$A$2:$B$16,2,0)</f>
        <v>Товар</v>
      </c>
      <c r="D4018" s="10" t="s">
        <v>16</v>
      </c>
      <c r="E4018" s="10" t="s">
        <v>20</v>
      </c>
      <c r="F4018" s="11">
        <v>45799.0</v>
      </c>
      <c r="G4018" s="12">
        <f t="shared" si="1"/>
        <v>5</v>
      </c>
      <c r="H4018" s="10"/>
      <c r="I4018" s="10" t="str">
        <f>IFNA(VLOOKUP($H4018,'Промокоды'!$A$2:$B$115,2,0),"")</f>
        <v/>
      </c>
      <c r="J4018" s="10" t="str">
        <f>IFNA(VLOOKUP($I4018,'Промокоды'!$E$2:$F$8,2,0),"")</f>
        <v/>
      </c>
      <c r="K4018" s="10" t="str">
        <f>IFNA(VLOOKUP($H4018,'Промокоды'!$A$2:$C$115,3,0),"")</f>
        <v/>
      </c>
      <c r="L4018" s="13">
        <f t="shared" si="2"/>
        <v>0</v>
      </c>
      <c r="M4018" s="14">
        <v>500.0</v>
      </c>
      <c r="N4018" s="14">
        <f t="shared" si="3"/>
        <v>500</v>
      </c>
      <c r="O4018" s="9"/>
      <c r="P4018" s="9"/>
      <c r="Q4018" s="9"/>
      <c r="R4018" s="9"/>
      <c r="S4018" s="9"/>
      <c r="T4018" s="9"/>
      <c r="U4018" s="9"/>
      <c r="V4018" s="9"/>
      <c r="W4018" s="9"/>
      <c r="X4018" s="9"/>
      <c r="Y4018" s="9"/>
      <c r="Z4018" s="9"/>
      <c r="AA4018" s="9"/>
      <c r="AB4018" s="9"/>
      <c r="AC4018" s="9"/>
    </row>
    <row r="4019" ht="15.75" customHeight="1">
      <c r="A4019" s="10">
        <v>4018.0</v>
      </c>
      <c r="B4019" s="10" t="s">
        <v>15</v>
      </c>
      <c r="C4019" s="10" t="str">
        <f>VLOOKUP($E4019,'Определяем вид'!$A$2:$B$16,2,0)</f>
        <v>Товар</v>
      </c>
      <c r="D4019" s="10" t="s">
        <v>19</v>
      </c>
      <c r="E4019" s="10" t="s">
        <v>28</v>
      </c>
      <c r="F4019" s="11">
        <v>45799.0</v>
      </c>
      <c r="G4019" s="12">
        <f t="shared" si="1"/>
        <v>5</v>
      </c>
      <c r="H4019" s="10"/>
      <c r="I4019" s="10" t="str">
        <f>IFNA(VLOOKUP($H4019,'Промокоды'!$A$2:$B$115,2,0),"")</f>
        <v/>
      </c>
      <c r="J4019" s="10" t="str">
        <f>IFNA(VLOOKUP($I4019,'Промокоды'!$E$2:$F$8,2,0),"")</f>
        <v/>
      </c>
      <c r="K4019" s="10" t="str">
        <f>IFNA(VLOOKUP($H4019,'Промокоды'!$A$2:$C$115,3,0),"")</f>
        <v/>
      </c>
      <c r="L4019" s="13">
        <f t="shared" si="2"/>
        <v>0</v>
      </c>
      <c r="M4019" s="14">
        <v>300.0</v>
      </c>
      <c r="N4019" s="14">
        <f t="shared" si="3"/>
        <v>300</v>
      </c>
      <c r="O4019" s="9"/>
      <c r="P4019" s="9"/>
      <c r="Q4019" s="9"/>
      <c r="R4019" s="9"/>
      <c r="S4019" s="9"/>
      <c r="T4019" s="9"/>
      <c r="U4019" s="9"/>
      <c r="V4019" s="9"/>
      <c r="W4019" s="9"/>
      <c r="X4019" s="9"/>
      <c r="Y4019" s="9"/>
      <c r="Z4019" s="9"/>
      <c r="AA4019" s="9"/>
      <c r="AB4019" s="9"/>
      <c r="AC4019" s="9"/>
    </row>
    <row r="4020" ht="15.75" customHeight="1">
      <c r="A4020" s="10">
        <v>4019.0</v>
      </c>
      <c r="B4020" s="10" t="s">
        <v>25</v>
      </c>
      <c r="C4020" s="10" t="str">
        <f>VLOOKUP($E4020,'Определяем вид'!$A$2:$B$16,2,0)</f>
        <v>Товар</v>
      </c>
      <c r="D4020" s="10" t="s">
        <v>16</v>
      </c>
      <c r="E4020" s="10" t="s">
        <v>35</v>
      </c>
      <c r="F4020" s="11">
        <v>45799.0</v>
      </c>
      <c r="G4020" s="12">
        <f t="shared" si="1"/>
        <v>5</v>
      </c>
      <c r="H4020" s="10"/>
      <c r="I4020" s="10" t="str">
        <f>IFNA(VLOOKUP($H4020,'Промокоды'!$A$2:$B$115,2,0),"")</f>
        <v/>
      </c>
      <c r="J4020" s="10" t="str">
        <f>IFNA(VLOOKUP($I4020,'Промокоды'!$E$2:$F$8,2,0),"")</f>
        <v/>
      </c>
      <c r="K4020" s="10" t="str">
        <f>IFNA(VLOOKUP($H4020,'Промокоды'!$A$2:$C$115,3,0),"")</f>
        <v/>
      </c>
      <c r="L4020" s="13">
        <f t="shared" si="2"/>
        <v>0</v>
      </c>
      <c r="M4020" s="14">
        <v>500.0</v>
      </c>
      <c r="N4020" s="14">
        <f t="shared" si="3"/>
        <v>500</v>
      </c>
      <c r="O4020" s="9"/>
      <c r="P4020" s="9"/>
      <c r="Q4020" s="9"/>
      <c r="R4020" s="9"/>
      <c r="S4020" s="9"/>
      <c r="T4020" s="9"/>
      <c r="U4020" s="9"/>
      <c r="V4020" s="9"/>
      <c r="W4020" s="9"/>
      <c r="X4020" s="9"/>
      <c r="Y4020" s="9"/>
      <c r="Z4020" s="9"/>
      <c r="AA4020" s="9"/>
      <c r="AB4020" s="9"/>
      <c r="AC4020" s="9"/>
    </row>
    <row r="4021" ht="15.75" customHeight="1">
      <c r="A4021" s="10">
        <v>4020.0</v>
      </c>
      <c r="B4021" s="10" t="s">
        <v>15</v>
      </c>
      <c r="C4021" s="10" t="str">
        <f>VLOOKUP($E4021,'Определяем вид'!$A$2:$B$16,2,0)</f>
        <v>Услуга</v>
      </c>
      <c r="D4021" s="10" t="s">
        <v>16</v>
      </c>
      <c r="E4021" s="10" t="s">
        <v>17</v>
      </c>
      <c r="F4021" s="11">
        <v>45799.0</v>
      </c>
      <c r="G4021" s="12">
        <f t="shared" si="1"/>
        <v>5</v>
      </c>
      <c r="H4021" s="10"/>
      <c r="I4021" s="10" t="str">
        <f>IFNA(VLOOKUP($H4021,'Промокоды'!$A$2:$B$115,2,0),"")</f>
        <v/>
      </c>
      <c r="J4021" s="10" t="str">
        <f>IFNA(VLOOKUP($I4021,'Промокоды'!$E$2:$F$8,2,0),"")</f>
        <v/>
      </c>
      <c r="K4021" s="10" t="str">
        <f>IFNA(VLOOKUP($H4021,'Промокоды'!$A$2:$C$115,3,0),"")</f>
        <v/>
      </c>
      <c r="L4021" s="13">
        <f t="shared" si="2"/>
        <v>0</v>
      </c>
      <c r="M4021" s="14">
        <v>4500.0</v>
      </c>
      <c r="N4021" s="14">
        <f t="shared" si="3"/>
        <v>4500</v>
      </c>
      <c r="O4021" s="9"/>
      <c r="P4021" s="9"/>
      <c r="Q4021" s="9"/>
      <c r="R4021" s="9"/>
      <c r="S4021" s="9"/>
      <c r="T4021" s="9"/>
      <c r="U4021" s="9"/>
      <c r="V4021" s="9"/>
      <c r="W4021" s="9"/>
      <c r="X4021" s="9"/>
      <c r="Y4021" s="9"/>
      <c r="Z4021" s="9"/>
      <c r="AA4021" s="9"/>
      <c r="AB4021" s="9"/>
      <c r="AC4021" s="9"/>
    </row>
    <row r="4022" ht="15.75" customHeight="1">
      <c r="A4022" s="10">
        <v>4021.0</v>
      </c>
      <c r="B4022" s="10" t="s">
        <v>15</v>
      </c>
      <c r="C4022" s="10" t="str">
        <f>VLOOKUP($E4022,'Определяем вид'!$A$2:$B$16,2,0)</f>
        <v>Услуга</v>
      </c>
      <c r="D4022" s="10" t="s">
        <v>16</v>
      </c>
      <c r="E4022" s="10" t="s">
        <v>17</v>
      </c>
      <c r="F4022" s="11">
        <v>45799.0</v>
      </c>
      <c r="G4022" s="12">
        <f t="shared" si="1"/>
        <v>5</v>
      </c>
      <c r="H4022" s="10"/>
      <c r="I4022" s="10" t="str">
        <f>IFNA(VLOOKUP($H4022,'Промокоды'!$A$2:$B$115,2,0),"")</f>
        <v/>
      </c>
      <c r="J4022" s="10" t="str">
        <f>IFNA(VLOOKUP($I4022,'Промокоды'!$E$2:$F$8,2,0),"")</f>
        <v/>
      </c>
      <c r="K4022" s="10" t="str">
        <f>IFNA(VLOOKUP($H4022,'Промокоды'!$A$2:$C$115,3,0),"")</f>
        <v/>
      </c>
      <c r="L4022" s="13">
        <f t="shared" si="2"/>
        <v>0</v>
      </c>
      <c r="M4022" s="14">
        <v>4500.0</v>
      </c>
      <c r="N4022" s="14">
        <f t="shared" si="3"/>
        <v>4500</v>
      </c>
      <c r="O4022" s="9"/>
      <c r="P4022" s="9"/>
      <c r="Q4022" s="9"/>
      <c r="R4022" s="9"/>
      <c r="S4022" s="9"/>
      <c r="T4022" s="9"/>
      <c r="U4022" s="9"/>
      <c r="V4022" s="9"/>
      <c r="W4022" s="9"/>
      <c r="X4022" s="9"/>
      <c r="Y4022" s="9"/>
      <c r="Z4022" s="9"/>
      <c r="AA4022" s="9"/>
      <c r="AB4022" s="9"/>
      <c r="AC4022" s="9"/>
    </row>
    <row r="4023" ht="15.75" customHeight="1">
      <c r="A4023" s="10">
        <v>4022.0</v>
      </c>
      <c r="B4023" s="10" t="s">
        <v>15</v>
      </c>
      <c r="C4023" s="10" t="str">
        <f>VLOOKUP($E4023,'Определяем вид'!$A$2:$B$16,2,0)</f>
        <v>Товар</v>
      </c>
      <c r="D4023" s="10" t="s">
        <v>16</v>
      </c>
      <c r="E4023" s="10" t="s">
        <v>20</v>
      </c>
      <c r="F4023" s="11">
        <v>45800.0</v>
      </c>
      <c r="G4023" s="12">
        <f t="shared" si="1"/>
        <v>5</v>
      </c>
      <c r="H4023" s="10"/>
      <c r="I4023" s="10" t="str">
        <f>IFNA(VLOOKUP($H4023,'Промокоды'!$A$2:$B$115,2,0),"")</f>
        <v/>
      </c>
      <c r="J4023" s="10" t="str">
        <f>IFNA(VLOOKUP($I4023,'Промокоды'!$E$2:$F$8,2,0),"")</f>
        <v/>
      </c>
      <c r="K4023" s="10" t="str">
        <f>IFNA(VLOOKUP($H4023,'Промокоды'!$A$2:$C$115,3,0),"")</f>
        <v/>
      </c>
      <c r="L4023" s="13">
        <f t="shared" si="2"/>
        <v>0</v>
      </c>
      <c r="M4023" s="14">
        <v>500.0</v>
      </c>
      <c r="N4023" s="14">
        <f t="shared" si="3"/>
        <v>500</v>
      </c>
      <c r="O4023" s="9"/>
      <c r="P4023" s="9"/>
      <c r="Q4023" s="9"/>
      <c r="R4023" s="9"/>
      <c r="S4023" s="9"/>
      <c r="T4023" s="9"/>
      <c r="U4023" s="9"/>
      <c r="V4023" s="9"/>
      <c r="W4023" s="9"/>
      <c r="X4023" s="9"/>
      <c r="Y4023" s="9"/>
      <c r="Z4023" s="9"/>
      <c r="AA4023" s="9"/>
      <c r="AB4023" s="9"/>
      <c r="AC4023" s="9"/>
    </row>
    <row r="4024" ht="15.75" customHeight="1">
      <c r="A4024" s="10">
        <v>4023.0</v>
      </c>
      <c r="B4024" s="10" t="s">
        <v>15</v>
      </c>
      <c r="C4024" s="10" t="str">
        <f>VLOOKUP($E4024,'Определяем вид'!$A$2:$B$16,2,0)</f>
        <v>Услуга</v>
      </c>
      <c r="D4024" s="10" t="s">
        <v>19</v>
      </c>
      <c r="E4024" s="10" t="s">
        <v>21</v>
      </c>
      <c r="F4024" s="11">
        <v>45800.0</v>
      </c>
      <c r="G4024" s="12">
        <f t="shared" si="1"/>
        <v>5</v>
      </c>
      <c r="H4024" s="10"/>
      <c r="I4024" s="10" t="str">
        <f>IFNA(VLOOKUP($H4024,'Промокоды'!$A$2:$B$115,2,0),"")</f>
        <v/>
      </c>
      <c r="J4024" s="10" t="str">
        <f>IFNA(VLOOKUP($I4024,'Промокоды'!$E$2:$F$8,2,0),"")</f>
        <v/>
      </c>
      <c r="K4024" s="10" t="str">
        <f>IFNA(VLOOKUP($H4024,'Промокоды'!$A$2:$C$115,3,0),"")</f>
        <v/>
      </c>
      <c r="L4024" s="13">
        <f t="shared" si="2"/>
        <v>0</v>
      </c>
      <c r="M4024" s="14">
        <v>5500.0</v>
      </c>
      <c r="N4024" s="14">
        <f t="shared" si="3"/>
        <v>5500</v>
      </c>
      <c r="O4024" s="9"/>
      <c r="P4024" s="9"/>
      <c r="Q4024" s="9"/>
      <c r="R4024" s="9"/>
      <c r="S4024" s="9"/>
      <c r="T4024" s="9"/>
      <c r="U4024" s="9"/>
      <c r="V4024" s="9"/>
      <c r="W4024" s="9"/>
      <c r="X4024" s="9"/>
      <c r="Y4024" s="9"/>
      <c r="Z4024" s="9"/>
      <c r="AA4024" s="9"/>
      <c r="AB4024" s="9"/>
      <c r="AC4024" s="9"/>
    </row>
    <row r="4025" ht="15.75" customHeight="1">
      <c r="A4025" s="10">
        <v>4024.0</v>
      </c>
      <c r="B4025" s="10" t="s">
        <v>15</v>
      </c>
      <c r="C4025" s="10" t="str">
        <f>VLOOKUP($E4025,'Определяем вид'!$A$2:$B$16,2,0)</f>
        <v>Услуга</v>
      </c>
      <c r="D4025" s="10" t="s">
        <v>16</v>
      </c>
      <c r="E4025" s="10" t="s">
        <v>17</v>
      </c>
      <c r="F4025" s="11">
        <v>45800.0</v>
      </c>
      <c r="G4025" s="12">
        <f t="shared" si="1"/>
        <v>5</v>
      </c>
      <c r="H4025" s="10"/>
      <c r="I4025" s="10" t="str">
        <f>IFNA(VLOOKUP($H4025,'Промокоды'!$A$2:$B$115,2,0),"")</f>
        <v/>
      </c>
      <c r="J4025" s="10" t="str">
        <f>IFNA(VLOOKUP($I4025,'Промокоды'!$E$2:$F$8,2,0),"")</f>
        <v/>
      </c>
      <c r="K4025" s="10" t="str">
        <f>IFNA(VLOOKUP($H4025,'Промокоды'!$A$2:$C$115,3,0),"")</f>
        <v/>
      </c>
      <c r="L4025" s="13">
        <f t="shared" si="2"/>
        <v>0</v>
      </c>
      <c r="M4025" s="14">
        <v>4500.0</v>
      </c>
      <c r="N4025" s="14">
        <f t="shared" si="3"/>
        <v>4500</v>
      </c>
      <c r="O4025" s="9"/>
      <c r="P4025" s="9"/>
      <c r="Q4025" s="9"/>
      <c r="R4025" s="9"/>
      <c r="S4025" s="9"/>
      <c r="T4025" s="9"/>
      <c r="U4025" s="9"/>
      <c r="V4025" s="9"/>
      <c r="W4025" s="9"/>
      <c r="X4025" s="9"/>
      <c r="Y4025" s="9"/>
      <c r="Z4025" s="9"/>
      <c r="AA4025" s="9"/>
      <c r="AB4025" s="9"/>
      <c r="AC4025" s="9"/>
    </row>
    <row r="4026" ht="15.75" customHeight="1">
      <c r="A4026" s="10">
        <v>4025.0</v>
      </c>
      <c r="B4026" s="10" t="s">
        <v>25</v>
      </c>
      <c r="C4026" s="10" t="str">
        <f>VLOOKUP($E4026,'Определяем вид'!$A$2:$B$16,2,0)</f>
        <v>Товар</v>
      </c>
      <c r="D4026" s="10" t="s">
        <v>16</v>
      </c>
      <c r="E4026" s="10" t="s">
        <v>35</v>
      </c>
      <c r="F4026" s="11">
        <v>45800.0</v>
      </c>
      <c r="G4026" s="12">
        <f t="shared" si="1"/>
        <v>5</v>
      </c>
      <c r="H4026" s="10"/>
      <c r="I4026" s="10" t="str">
        <f>IFNA(VLOOKUP($H4026,'Промокоды'!$A$2:$B$115,2,0),"")</f>
        <v/>
      </c>
      <c r="J4026" s="10" t="str">
        <f>IFNA(VLOOKUP($I4026,'Промокоды'!$E$2:$F$8,2,0),"")</f>
        <v/>
      </c>
      <c r="K4026" s="10" t="str">
        <f>IFNA(VLOOKUP($H4026,'Промокоды'!$A$2:$C$115,3,0),"")</f>
        <v/>
      </c>
      <c r="L4026" s="13">
        <f t="shared" si="2"/>
        <v>0</v>
      </c>
      <c r="M4026" s="14">
        <v>500.0</v>
      </c>
      <c r="N4026" s="14">
        <f t="shared" si="3"/>
        <v>500</v>
      </c>
      <c r="O4026" s="9"/>
      <c r="P4026" s="9"/>
      <c r="Q4026" s="9"/>
      <c r="R4026" s="9"/>
      <c r="S4026" s="9"/>
      <c r="T4026" s="9"/>
      <c r="U4026" s="9"/>
      <c r="V4026" s="9"/>
      <c r="W4026" s="9"/>
      <c r="X4026" s="9"/>
      <c r="Y4026" s="9"/>
      <c r="Z4026" s="9"/>
      <c r="AA4026" s="9"/>
      <c r="AB4026" s="9"/>
      <c r="AC4026" s="9"/>
    </row>
    <row r="4027" ht="15.75" customHeight="1">
      <c r="A4027" s="10">
        <v>4026.0</v>
      </c>
      <c r="B4027" s="10" t="s">
        <v>15</v>
      </c>
      <c r="C4027" s="10" t="str">
        <f>VLOOKUP($E4027,'Определяем вид'!$A$2:$B$16,2,0)</f>
        <v>Товар</v>
      </c>
      <c r="D4027" s="10" t="s">
        <v>19</v>
      </c>
      <c r="E4027" s="10" t="s">
        <v>28</v>
      </c>
      <c r="F4027" s="11">
        <v>45800.0</v>
      </c>
      <c r="G4027" s="12">
        <f t="shared" si="1"/>
        <v>5</v>
      </c>
      <c r="H4027" s="10"/>
      <c r="I4027" s="10" t="str">
        <f>IFNA(VLOOKUP($H4027,'Промокоды'!$A$2:$B$115,2,0),"")</f>
        <v/>
      </c>
      <c r="J4027" s="10" t="str">
        <f>IFNA(VLOOKUP($I4027,'Промокоды'!$E$2:$F$8,2,0),"")</f>
        <v/>
      </c>
      <c r="K4027" s="10" t="str">
        <f>IFNA(VLOOKUP($H4027,'Промокоды'!$A$2:$C$115,3,0),"")</f>
        <v/>
      </c>
      <c r="L4027" s="13">
        <f t="shared" si="2"/>
        <v>0</v>
      </c>
      <c r="M4027" s="14">
        <v>300.0</v>
      </c>
      <c r="N4027" s="14">
        <f t="shared" si="3"/>
        <v>300</v>
      </c>
      <c r="O4027" s="9"/>
      <c r="P4027" s="9"/>
      <c r="Q4027" s="9"/>
      <c r="R4027" s="9"/>
      <c r="S4027" s="9"/>
      <c r="T4027" s="9"/>
      <c r="U4027" s="9"/>
      <c r="V4027" s="9"/>
      <c r="W4027" s="9"/>
      <c r="X4027" s="9"/>
      <c r="Y4027" s="9"/>
      <c r="Z4027" s="9"/>
      <c r="AA4027" s="9"/>
      <c r="AB4027" s="9"/>
      <c r="AC4027" s="9"/>
    </row>
    <row r="4028" ht="15.75" customHeight="1">
      <c r="A4028" s="10">
        <v>4027.0</v>
      </c>
      <c r="B4028" s="10" t="s">
        <v>15</v>
      </c>
      <c r="C4028" s="10" t="str">
        <f>VLOOKUP($E4028,'Определяем вид'!$A$2:$B$16,2,0)</f>
        <v>Услуга</v>
      </c>
      <c r="D4028" s="10" t="s">
        <v>16</v>
      </c>
      <c r="E4028" s="10" t="s">
        <v>21</v>
      </c>
      <c r="F4028" s="11">
        <v>45800.0</v>
      </c>
      <c r="G4028" s="12">
        <f t="shared" si="1"/>
        <v>5</v>
      </c>
      <c r="H4028" s="10" t="s">
        <v>141</v>
      </c>
      <c r="I4028" s="10">
        <f>IFNA(VLOOKUP($H4028,'Промокоды'!$A$2:$B$115,2,0),"")</f>
        <v>2</v>
      </c>
      <c r="J4028" s="10" t="str">
        <f>IFNA(VLOOKUP($I4028,'Промокоды'!$E$2:$F$8,2,0),"")</f>
        <v>Поисковые запросы в Гугле</v>
      </c>
      <c r="K4028" s="10">
        <f>IFNA(VLOOKUP($H4028,'Промокоды'!$A$2:$C$115,3,0),"")</f>
        <v>0.1</v>
      </c>
      <c r="L4028" s="13">
        <f t="shared" si="2"/>
        <v>550</v>
      </c>
      <c r="M4028" s="14">
        <v>5500.0</v>
      </c>
      <c r="N4028" s="14">
        <f t="shared" si="3"/>
        <v>4950</v>
      </c>
      <c r="O4028" s="9"/>
      <c r="P4028" s="9"/>
      <c r="Q4028" s="9"/>
      <c r="R4028" s="9"/>
      <c r="S4028" s="9"/>
      <c r="T4028" s="9"/>
      <c r="U4028" s="9"/>
      <c r="V4028" s="9"/>
      <c r="W4028" s="9"/>
      <c r="X4028" s="9"/>
      <c r="Y4028" s="9"/>
      <c r="Z4028" s="9"/>
      <c r="AA4028" s="9"/>
      <c r="AB4028" s="9"/>
      <c r="AC4028" s="9"/>
    </row>
    <row r="4029" ht="15.75" customHeight="1">
      <c r="A4029" s="10">
        <v>4028.0</v>
      </c>
      <c r="B4029" s="10" t="s">
        <v>25</v>
      </c>
      <c r="C4029" s="10" t="str">
        <f>VLOOKUP($E4029,'Определяем вид'!$A$2:$B$16,2,0)</f>
        <v>Товар</v>
      </c>
      <c r="D4029" s="10" t="s">
        <v>16</v>
      </c>
      <c r="E4029" s="10" t="s">
        <v>35</v>
      </c>
      <c r="F4029" s="11">
        <v>45800.0</v>
      </c>
      <c r="G4029" s="12">
        <f t="shared" si="1"/>
        <v>5</v>
      </c>
      <c r="H4029" s="10"/>
      <c r="I4029" s="10" t="str">
        <f>IFNA(VLOOKUP($H4029,'Промокоды'!$A$2:$B$115,2,0),"")</f>
        <v/>
      </c>
      <c r="J4029" s="10" t="str">
        <f>IFNA(VLOOKUP($I4029,'Промокоды'!$E$2:$F$8,2,0),"")</f>
        <v/>
      </c>
      <c r="K4029" s="10" t="str">
        <f>IFNA(VLOOKUP($H4029,'Промокоды'!$A$2:$C$115,3,0),"")</f>
        <v/>
      </c>
      <c r="L4029" s="13">
        <f t="shared" si="2"/>
        <v>0</v>
      </c>
      <c r="M4029" s="14">
        <v>500.0</v>
      </c>
      <c r="N4029" s="14">
        <f t="shared" si="3"/>
        <v>500</v>
      </c>
      <c r="O4029" s="9"/>
      <c r="P4029" s="9"/>
      <c r="Q4029" s="9"/>
      <c r="R4029" s="9"/>
      <c r="S4029" s="9"/>
      <c r="T4029" s="9"/>
      <c r="U4029" s="9"/>
      <c r="V4029" s="9"/>
      <c r="W4029" s="9"/>
      <c r="X4029" s="9"/>
      <c r="Y4029" s="9"/>
      <c r="Z4029" s="9"/>
      <c r="AA4029" s="9"/>
      <c r="AB4029" s="9"/>
      <c r="AC4029" s="9"/>
    </row>
    <row r="4030" ht="15.75" customHeight="1">
      <c r="A4030" s="10">
        <v>4029.0</v>
      </c>
      <c r="B4030" s="10" t="s">
        <v>25</v>
      </c>
      <c r="C4030" s="10" t="str">
        <f>VLOOKUP($E4030,'Определяем вид'!$A$2:$B$16,2,0)</f>
        <v>Товар</v>
      </c>
      <c r="D4030" s="10" t="s">
        <v>16</v>
      </c>
      <c r="E4030" s="10" t="s">
        <v>33</v>
      </c>
      <c r="F4030" s="11">
        <v>45800.0</v>
      </c>
      <c r="G4030" s="12">
        <f t="shared" si="1"/>
        <v>5</v>
      </c>
      <c r="H4030" s="10"/>
      <c r="I4030" s="10" t="str">
        <f>IFNA(VLOOKUP($H4030,'Промокоды'!$A$2:$B$115,2,0),"")</f>
        <v/>
      </c>
      <c r="J4030" s="10" t="str">
        <f>IFNA(VLOOKUP($I4030,'Промокоды'!$E$2:$F$8,2,0),"")</f>
        <v/>
      </c>
      <c r="K4030" s="10" t="str">
        <f>IFNA(VLOOKUP($H4030,'Промокоды'!$A$2:$C$115,3,0),"")</f>
        <v/>
      </c>
      <c r="L4030" s="13">
        <f t="shared" si="2"/>
        <v>0</v>
      </c>
      <c r="M4030" s="14">
        <v>1000.0</v>
      </c>
      <c r="N4030" s="14">
        <f t="shared" si="3"/>
        <v>1000</v>
      </c>
      <c r="O4030" s="9"/>
      <c r="P4030" s="9"/>
      <c r="Q4030" s="9"/>
      <c r="R4030" s="9"/>
      <c r="S4030" s="9"/>
      <c r="T4030" s="9"/>
      <c r="U4030" s="9"/>
      <c r="V4030" s="9"/>
      <c r="W4030" s="9"/>
      <c r="X4030" s="9"/>
      <c r="Y4030" s="9"/>
      <c r="Z4030" s="9"/>
      <c r="AA4030" s="9"/>
      <c r="AB4030" s="9"/>
      <c r="AC4030" s="9"/>
    </row>
    <row r="4031" ht="15.75" customHeight="1">
      <c r="A4031" s="10">
        <v>4030.0</v>
      </c>
      <c r="B4031" s="10" t="s">
        <v>15</v>
      </c>
      <c r="C4031" s="10" t="str">
        <f>VLOOKUP($E4031,'Определяем вид'!$A$2:$B$16,2,0)</f>
        <v>Услуга</v>
      </c>
      <c r="D4031" s="10" t="s">
        <v>16</v>
      </c>
      <c r="E4031" s="10" t="s">
        <v>21</v>
      </c>
      <c r="F4031" s="11">
        <v>45800.0</v>
      </c>
      <c r="G4031" s="12">
        <f t="shared" si="1"/>
        <v>5</v>
      </c>
      <c r="H4031" s="10"/>
      <c r="I4031" s="10" t="str">
        <f>IFNA(VLOOKUP($H4031,'Промокоды'!$A$2:$B$115,2,0),"")</f>
        <v/>
      </c>
      <c r="J4031" s="10" t="str">
        <f>IFNA(VLOOKUP($I4031,'Промокоды'!$E$2:$F$8,2,0),"")</f>
        <v/>
      </c>
      <c r="K4031" s="10" t="str">
        <f>IFNA(VLOOKUP($H4031,'Промокоды'!$A$2:$C$115,3,0),"")</f>
        <v/>
      </c>
      <c r="L4031" s="13">
        <f t="shared" si="2"/>
        <v>0</v>
      </c>
      <c r="M4031" s="14">
        <v>5500.0</v>
      </c>
      <c r="N4031" s="14">
        <f t="shared" si="3"/>
        <v>5500</v>
      </c>
      <c r="O4031" s="9"/>
      <c r="P4031" s="9"/>
      <c r="Q4031" s="9"/>
      <c r="R4031" s="9"/>
      <c r="S4031" s="9"/>
      <c r="T4031" s="9"/>
      <c r="U4031" s="9"/>
      <c r="V4031" s="9"/>
      <c r="W4031" s="9"/>
      <c r="X4031" s="9"/>
      <c r="Y4031" s="9"/>
      <c r="Z4031" s="9"/>
      <c r="AA4031" s="9"/>
      <c r="AB4031" s="9"/>
      <c r="AC4031" s="9"/>
    </row>
    <row r="4032" ht="15.75" customHeight="1">
      <c r="A4032" s="10">
        <v>4031.0</v>
      </c>
      <c r="B4032" s="10" t="s">
        <v>15</v>
      </c>
      <c r="C4032" s="10" t="str">
        <f>VLOOKUP($E4032,'Определяем вид'!$A$2:$B$16,2,0)</f>
        <v>Услуга</v>
      </c>
      <c r="D4032" s="10" t="s">
        <v>19</v>
      </c>
      <c r="E4032" s="10" t="s">
        <v>21</v>
      </c>
      <c r="F4032" s="11">
        <v>45800.0</v>
      </c>
      <c r="G4032" s="12">
        <f t="shared" si="1"/>
        <v>5</v>
      </c>
      <c r="H4032" s="10"/>
      <c r="I4032" s="10" t="str">
        <f>IFNA(VLOOKUP($H4032,'Промокоды'!$A$2:$B$115,2,0),"")</f>
        <v/>
      </c>
      <c r="J4032" s="10" t="str">
        <f>IFNA(VLOOKUP($I4032,'Промокоды'!$E$2:$F$8,2,0),"")</f>
        <v/>
      </c>
      <c r="K4032" s="10" t="str">
        <f>IFNA(VLOOKUP($H4032,'Промокоды'!$A$2:$C$115,3,0),"")</f>
        <v/>
      </c>
      <c r="L4032" s="13">
        <f t="shared" si="2"/>
        <v>0</v>
      </c>
      <c r="M4032" s="14">
        <v>5500.0</v>
      </c>
      <c r="N4032" s="14">
        <f t="shared" si="3"/>
        <v>5500</v>
      </c>
      <c r="O4032" s="9"/>
      <c r="P4032" s="9"/>
      <c r="Q4032" s="9"/>
      <c r="R4032" s="9"/>
      <c r="S4032" s="9"/>
      <c r="T4032" s="9"/>
      <c r="U4032" s="9"/>
      <c r="V4032" s="9"/>
      <c r="W4032" s="9"/>
      <c r="X4032" s="9"/>
      <c r="Y4032" s="9"/>
      <c r="Z4032" s="9"/>
      <c r="AA4032" s="9"/>
      <c r="AB4032" s="9"/>
      <c r="AC4032" s="9"/>
    </row>
    <row r="4033" ht="15.75" customHeight="1">
      <c r="A4033" s="10">
        <v>4032.0</v>
      </c>
      <c r="B4033" s="10" t="s">
        <v>15</v>
      </c>
      <c r="C4033" s="10" t="str">
        <f>VLOOKUP($E4033,'Определяем вид'!$A$2:$B$16,2,0)</f>
        <v>Услуга</v>
      </c>
      <c r="D4033" s="10" t="s">
        <v>16</v>
      </c>
      <c r="E4033" s="10" t="s">
        <v>17</v>
      </c>
      <c r="F4033" s="11">
        <v>45800.0</v>
      </c>
      <c r="G4033" s="12">
        <f t="shared" si="1"/>
        <v>5</v>
      </c>
      <c r="H4033" s="10"/>
      <c r="I4033" s="10" t="str">
        <f>IFNA(VLOOKUP($H4033,'Промокоды'!$A$2:$B$115,2,0),"")</f>
        <v/>
      </c>
      <c r="J4033" s="10" t="str">
        <f>IFNA(VLOOKUP($I4033,'Промокоды'!$E$2:$F$8,2,0),"")</f>
        <v/>
      </c>
      <c r="K4033" s="10" t="str">
        <f>IFNA(VLOOKUP($H4033,'Промокоды'!$A$2:$C$115,3,0),"")</f>
        <v/>
      </c>
      <c r="L4033" s="13">
        <f t="shared" si="2"/>
        <v>0</v>
      </c>
      <c r="M4033" s="14">
        <v>4500.0</v>
      </c>
      <c r="N4033" s="14">
        <f t="shared" si="3"/>
        <v>4500</v>
      </c>
      <c r="O4033" s="9"/>
      <c r="P4033" s="9"/>
      <c r="Q4033" s="9"/>
      <c r="R4033" s="9"/>
      <c r="S4033" s="9"/>
      <c r="T4033" s="9"/>
      <c r="U4033" s="9"/>
      <c r="V4033" s="9"/>
      <c r="W4033" s="9"/>
      <c r="X4033" s="9"/>
      <c r="Y4033" s="9"/>
      <c r="Z4033" s="9"/>
      <c r="AA4033" s="9"/>
      <c r="AB4033" s="9"/>
      <c r="AC4033" s="9"/>
    </row>
    <row r="4034" ht="15.75" customHeight="1">
      <c r="A4034" s="10">
        <v>4033.0</v>
      </c>
      <c r="B4034" s="10" t="s">
        <v>15</v>
      </c>
      <c r="C4034" s="10" t="str">
        <f>VLOOKUP($E4034,'Определяем вид'!$A$2:$B$16,2,0)</f>
        <v>Услуга</v>
      </c>
      <c r="D4034" s="10" t="s">
        <v>16</v>
      </c>
      <c r="E4034" s="10" t="s">
        <v>21</v>
      </c>
      <c r="F4034" s="11">
        <v>45800.0</v>
      </c>
      <c r="G4034" s="12">
        <f t="shared" si="1"/>
        <v>5</v>
      </c>
      <c r="H4034" s="10"/>
      <c r="I4034" s="10" t="str">
        <f>IFNA(VLOOKUP($H4034,'Промокоды'!$A$2:$B$115,2,0),"")</f>
        <v/>
      </c>
      <c r="J4034" s="10" t="str">
        <f>IFNA(VLOOKUP($I4034,'Промокоды'!$E$2:$F$8,2,0),"")</f>
        <v/>
      </c>
      <c r="K4034" s="10" t="str">
        <f>IFNA(VLOOKUP($H4034,'Промокоды'!$A$2:$C$115,3,0),"")</f>
        <v/>
      </c>
      <c r="L4034" s="13">
        <f t="shared" si="2"/>
        <v>0</v>
      </c>
      <c r="M4034" s="14">
        <v>5500.0</v>
      </c>
      <c r="N4034" s="14">
        <f t="shared" si="3"/>
        <v>5500</v>
      </c>
      <c r="O4034" s="9"/>
      <c r="P4034" s="9"/>
      <c r="Q4034" s="9"/>
      <c r="R4034" s="9"/>
      <c r="S4034" s="9"/>
      <c r="T4034" s="9"/>
      <c r="U4034" s="9"/>
      <c r="V4034" s="9"/>
      <c r="W4034" s="9"/>
      <c r="X4034" s="9"/>
      <c r="Y4034" s="9"/>
      <c r="Z4034" s="9"/>
      <c r="AA4034" s="9"/>
      <c r="AB4034" s="9"/>
      <c r="AC4034" s="9"/>
    </row>
    <row r="4035" ht="15.75" customHeight="1">
      <c r="A4035" s="10">
        <v>4034.0</v>
      </c>
      <c r="B4035" s="10" t="s">
        <v>15</v>
      </c>
      <c r="C4035" s="10" t="str">
        <f>VLOOKUP($E4035,'Определяем вид'!$A$2:$B$16,2,0)</f>
        <v>Услуга</v>
      </c>
      <c r="D4035" s="10" t="s">
        <v>16</v>
      </c>
      <c r="E4035" s="10" t="s">
        <v>17</v>
      </c>
      <c r="F4035" s="11">
        <v>45800.0</v>
      </c>
      <c r="G4035" s="12">
        <f t="shared" si="1"/>
        <v>5</v>
      </c>
      <c r="H4035" s="10"/>
      <c r="I4035" s="10" t="str">
        <f>IFNA(VLOOKUP($H4035,'Промокоды'!$A$2:$B$115,2,0),"")</f>
        <v/>
      </c>
      <c r="J4035" s="10" t="str">
        <f>IFNA(VLOOKUP($I4035,'Промокоды'!$E$2:$F$8,2,0),"")</f>
        <v/>
      </c>
      <c r="K4035" s="10" t="str">
        <f>IFNA(VLOOKUP($H4035,'Промокоды'!$A$2:$C$115,3,0),"")</f>
        <v/>
      </c>
      <c r="L4035" s="13">
        <f t="shared" si="2"/>
        <v>0</v>
      </c>
      <c r="M4035" s="14">
        <v>4500.0</v>
      </c>
      <c r="N4035" s="14">
        <f t="shared" si="3"/>
        <v>4500</v>
      </c>
      <c r="O4035" s="9"/>
      <c r="P4035" s="9"/>
      <c r="Q4035" s="9"/>
      <c r="R4035" s="9"/>
      <c r="S4035" s="9"/>
      <c r="T4035" s="9"/>
      <c r="U4035" s="9"/>
      <c r="V4035" s="9"/>
      <c r="W4035" s="9"/>
      <c r="X4035" s="9"/>
      <c r="Y4035" s="9"/>
      <c r="Z4035" s="9"/>
      <c r="AA4035" s="9"/>
      <c r="AB4035" s="9"/>
      <c r="AC4035" s="9"/>
    </row>
    <row r="4036" ht="15.75" customHeight="1">
      <c r="A4036" s="10">
        <v>4035.0</v>
      </c>
      <c r="B4036" s="10" t="s">
        <v>15</v>
      </c>
      <c r="C4036" s="10" t="str">
        <f>VLOOKUP($E4036,'Определяем вид'!$A$2:$B$16,2,0)</f>
        <v>Услуга</v>
      </c>
      <c r="D4036" s="10" t="s">
        <v>16</v>
      </c>
      <c r="E4036" s="10" t="s">
        <v>17</v>
      </c>
      <c r="F4036" s="11">
        <v>45800.0</v>
      </c>
      <c r="G4036" s="12">
        <f t="shared" si="1"/>
        <v>5</v>
      </c>
      <c r="H4036" s="10"/>
      <c r="I4036" s="10" t="str">
        <f>IFNA(VLOOKUP($H4036,'Промокоды'!$A$2:$B$115,2,0),"")</f>
        <v/>
      </c>
      <c r="J4036" s="10" t="str">
        <f>IFNA(VLOOKUP($I4036,'Промокоды'!$E$2:$F$8,2,0),"")</f>
        <v/>
      </c>
      <c r="K4036" s="10" t="str">
        <f>IFNA(VLOOKUP($H4036,'Промокоды'!$A$2:$C$115,3,0),"")</f>
        <v/>
      </c>
      <c r="L4036" s="13">
        <f t="shared" si="2"/>
        <v>0</v>
      </c>
      <c r="M4036" s="14">
        <v>4500.0</v>
      </c>
      <c r="N4036" s="14">
        <f t="shared" si="3"/>
        <v>4500</v>
      </c>
      <c r="O4036" s="9"/>
      <c r="P4036" s="9"/>
      <c r="Q4036" s="9"/>
      <c r="R4036" s="9"/>
      <c r="S4036" s="9"/>
      <c r="T4036" s="9"/>
      <c r="U4036" s="9"/>
      <c r="V4036" s="9"/>
      <c r="W4036" s="9"/>
      <c r="X4036" s="9"/>
      <c r="Y4036" s="9"/>
      <c r="Z4036" s="9"/>
      <c r="AA4036" s="9"/>
      <c r="AB4036" s="9"/>
      <c r="AC4036" s="9"/>
    </row>
    <row r="4037" ht="15.75" customHeight="1">
      <c r="A4037" s="10">
        <v>4036.0</v>
      </c>
      <c r="B4037" s="10" t="s">
        <v>15</v>
      </c>
      <c r="C4037" s="10" t="str">
        <f>VLOOKUP($E4037,'Определяем вид'!$A$2:$B$16,2,0)</f>
        <v>Услуга</v>
      </c>
      <c r="D4037" s="10" t="s">
        <v>16</v>
      </c>
      <c r="E4037" s="10" t="s">
        <v>21</v>
      </c>
      <c r="F4037" s="11">
        <v>45800.0</v>
      </c>
      <c r="G4037" s="12">
        <f t="shared" si="1"/>
        <v>5</v>
      </c>
      <c r="H4037" s="10"/>
      <c r="I4037" s="10" t="str">
        <f>IFNA(VLOOKUP($H4037,'Промокоды'!$A$2:$B$115,2,0),"")</f>
        <v/>
      </c>
      <c r="J4037" s="10" t="str">
        <f>IFNA(VLOOKUP($I4037,'Промокоды'!$E$2:$F$8,2,0),"")</f>
        <v/>
      </c>
      <c r="K4037" s="10" t="str">
        <f>IFNA(VLOOKUP($H4037,'Промокоды'!$A$2:$C$115,3,0),"")</f>
        <v/>
      </c>
      <c r="L4037" s="13">
        <f t="shared" si="2"/>
        <v>0</v>
      </c>
      <c r="M4037" s="14">
        <v>5500.0</v>
      </c>
      <c r="N4037" s="14">
        <f t="shared" si="3"/>
        <v>5500</v>
      </c>
      <c r="O4037" s="9"/>
      <c r="P4037" s="9"/>
      <c r="Q4037" s="9"/>
      <c r="R4037" s="9"/>
      <c r="S4037" s="9"/>
      <c r="T4037" s="9"/>
      <c r="U4037" s="9"/>
      <c r="V4037" s="9"/>
      <c r="W4037" s="9"/>
      <c r="X4037" s="9"/>
      <c r="Y4037" s="9"/>
      <c r="Z4037" s="9"/>
      <c r="AA4037" s="9"/>
      <c r="AB4037" s="9"/>
      <c r="AC4037" s="9"/>
    </row>
    <row r="4038" ht="15.75" customHeight="1">
      <c r="A4038" s="10">
        <v>4037.0</v>
      </c>
      <c r="B4038" s="10" t="s">
        <v>15</v>
      </c>
      <c r="C4038" s="10" t="str">
        <f>VLOOKUP($E4038,'Определяем вид'!$A$2:$B$16,2,0)</f>
        <v>Услуга</v>
      </c>
      <c r="D4038" s="10" t="s">
        <v>16</v>
      </c>
      <c r="E4038" s="10" t="s">
        <v>21</v>
      </c>
      <c r="F4038" s="11">
        <v>45800.0</v>
      </c>
      <c r="G4038" s="12">
        <f t="shared" si="1"/>
        <v>5</v>
      </c>
      <c r="H4038" s="10"/>
      <c r="I4038" s="10" t="str">
        <f>IFNA(VLOOKUP($H4038,'Промокоды'!$A$2:$B$115,2,0),"")</f>
        <v/>
      </c>
      <c r="J4038" s="10" t="str">
        <f>IFNA(VLOOKUP($I4038,'Промокоды'!$E$2:$F$8,2,0),"")</f>
        <v/>
      </c>
      <c r="K4038" s="10" t="str">
        <f>IFNA(VLOOKUP($H4038,'Промокоды'!$A$2:$C$115,3,0),"")</f>
        <v/>
      </c>
      <c r="L4038" s="13">
        <f t="shared" si="2"/>
        <v>0</v>
      </c>
      <c r="M4038" s="14">
        <v>5500.0</v>
      </c>
      <c r="N4038" s="14">
        <f t="shared" si="3"/>
        <v>5500</v>
      </c>
      <c r="O4038" s="9"/>
      <c r="P4038" s="9"/>
      <c r="Q4038" s="9"/>
      <c r="R4038" s="9"/>
      <c r="S4038" s="9"/>
      <c r="T4038" s="9"/>
      <c r="U4038" s="9"/>
      <c r="V4038" s="9"/>
      <c r="W4038" s="9"/>
      <c r="X4038" s="9"/>
      <c r="Y4038" s="9"/>
      <c r="Z4038" s="9"/>
      <c r="AA4038" s="9"/>
      <c r="AB4038" s="9"/>
      <c r="AC4038" s="9"/>
    </row>
    <row r="4039" ht="15.75" customHeight="1">
      <c r="A4039" s="10">
        <v>4038.0</v>
      </c>
      <c r="B4039" s="10" t="s">
        <v>15</v>
      </c>
      <c r="C4039" s="10" t="str">
        <f>VLOOKUP($E4039,'Определяем вид'!$A$2:$B$16,2,0)</f>
        <v>Услуга</v>
      </c>
      <c r="D4039" s="10" t="s">
        <v>16</v>
      </c>
      <c r="E4039" s="10" t="s">
        <v>18</v>
      </c>
      <c r="F4039" s="11">
        <v>45800.0</v>
      </c>
      <c r="G4039" s="12">
        <f t="shared" si="1"/>
        <v>5</v>
      </c>
      <c r="H4039" s="10"/>
      <c r="I4039" s="10" t="str">
        <f>IFNA(VLOOKUP($H4039,'Промокоды'!$A$2:$B$115,2,0),"")</f>
        <v/>
      </c>
      <c r="J4039" s="10" t="str">
        <f>IFNA(VLOOKUP($I4039,'Промокоды'!$E$2:$F$8,2,0),"")</f>
        <v/>
      </c>
      <c r="K4039" s="10" t="str">
        <f>IFNA(VLOOKUP($H4039,'Промокоды'!$A$2:$C$115,3,0),"")</f>
        <v/>
      </c>
      <c r="L4039" s="13">
        <f t="shared" si="2"/>
        <v>0</v>
      </c>
      <c r="M4039" s="14">
        <v>3500.0</v>
      </c>
      <c r="N4039" s="14">
        <f t="shared" si="3"/>
        <v>3500</v>
      </c>
      <c r="O4039" s="9"/>
      <c r="P4039" s="9"/>
      <c r="Q4039" s="9"/>
      <c r="R4039" s="9"/>
      <c r="S4039" s="9"/>
      <c r="T4039" s="9"/>
      <c r="U4039" s="9"/>
      <c r="V4039" s="9"/>
      <c r="W4039" s="9"/>
      <c r="X4039" s="9"/>
      <c r="Y4039" s="9"/>
      <c r="Z4039" s="9"/>
      <c r="AA4039" s="9"/>
      <c r="AB4039" s="9"/>
      <c r="AC4039" s="9"/>
    </row>
    <row r="4040" ht="15.75" customHeight="1">
      <c r="A4040" s="10">
        <v>4039.0</v>
      </c>
      <c r="B4040" s="10" t="s">
        <v>15</v>
      </c>
      <c r="C4040" s="10" t="str">
        <f>VLOOKUP($E4040,'Определяем вид'!$A$2:$B$16,2,0)</f>
        <v>Услуга</v>
      </c>
      <c r="D4040" s="10" t="s">
        <v>19</v>
      </c>
      <c r="E4040" s="10" t="s">
        <v>21</v>
      </c>
      <c r="F4040" s="11">
        <v>45800.0</v>
      </c>
      <c r="G4040" s="12">
        <f t="shared" si="1"/>
        <v>5</v>
      </c>
      <c r="H4040" s="10"/>
      <c r="I4040" s="10" t="str">
        <f>IFNA(VLOOKUP($H4040,'Промокоды'!$A$2:$B$115,2,0),"")</f>
        <v/>
      </c>
      <c r="J4040" s="10" t="str">
        <f>IFNA(VLOOKUP($I4040,'Промокоды'!$E$2:$F$8,2,0),"")</f>
        <v/>
      </c>
      <c r="K4040" s="10" t="str">
        <f>IFNA(VLOOKUP($H4040,'Промокоды'!$A$2:$C$115,3,0),"")</f>
        <v/>
      </c>
      <c r="L4040" s="13">
        <f t="shared" si="2"/>
        <v>0</v>
      </c>
      <c r="M4040" s="14">
        <v>5500.0</v>
      </c>
      <c r="N4040" s="14">
        <f t="shared" si="3"/>
        <v>5500</v>
      </c>
      <c r="O4040" s="9"/>
      <c r="P4040" s="9"/>
      <c r="Q4040" s="9"/>
      <c r="R4040" s="9"/>
      <c r="S4040" s="9"/>
      <c r="T4040" s="9"/>
      <c r="U4040" s="9"/>
      <c r="V4040" s="9"/>
      <c r="W4040" s="9"/>
      <c r="X4040" s="9"/>
      <c r="Y4040" s="9"/>
      <c r="Z4040" s="9"/>
      <c r="AA4040" s="9"/>
      <c r="AB4040" s="9"/>
      <c r="AC4040" s="9"/>
    </row>
    <row r="4041" ht="15.75" customHeight="1">
      <c r="A4041" s="10">
        <v>4040.0</v>
      </c>
      <c r="B4041" s="10" t="s">
        <v>15</v>
      </c>
      <c r="C4041" s="10" t="str">
        <f>VLOOKUP($E4041,'Определяем вид'!$A$2:$B$16,2,0)</f>
        <v>Услуга</v>
      </c>
      <c r="D4041" s="10" t="s">
        <v>16</v>
      </c>
      <c r="E4041" s="10" t="s">
        <v>17</v>
      </c>
      <c r="F4041" s="11">
        <v>45800.0</v>
      </c>
      <c r="G4041" s="12">
        <f t="shared" si="1"/>
        <v>5</v>
      </c>
      <c r="H4041" s="10" t="s">
        <v>142</v>
      </c>
      <c r="I4041" s="10">
        <f>IFNA(VLOOKUP($H4041,'Промокоды'!$A$2:$B$115,2,0),"")</f>
        <v>1</v>
      </c>
      <c r="J4041" s="10" t="str">
        <f>IFNA(VLOOKUP($I4041,'Промокоды'!$E$2:$F$8,2,0),"")</f>
        <v>Обещаем скидки</v>
      </c>
      <c r="K4041" s="10">
        <f>IFNA(VLOOKUP($H4041,'Промокоды'!$A$2:$C$115,3,0),"")</f>
        <v>0.1</v>
      </c>
      <c r="L4041" s="13">
        <f t="shared" si="2"/>
        <v>450</v>
      </c>
      <c r="M4041" s="14">
        <v>4500.0</v>
      </c>
      <c r="N4041" s="14">
        <f t="shared" si="3"/>
        <v>4050</v>
      </c>
      <c r="O4041" s="9"/>
      <c r="P4041" s="9"/>
      <c r="Q4041" s="9"/>
      <c r="R4041" s="9"/>
      <c r="S4041" s="9"/>
      <c r="T4041" s="9"/>
      <c r="U4041" s="9"/>
      <c r="V4041" s="9"/>
      <c r="W4041" s="9"/>
      <c r="X4041" s="9"/>
      <c r="Y4041" s="9"/>
      <c r="Z4041" s="9"/>
      <c r="AA4041" s="9"/>
      <c r="AB4041" s="9"/>
      <c r="AC4041" s="9"/>
    </row>
    <row r="4042" ht="15.75" customHeight="1">
      <c r="A4042" s="10">
        <v>4041.0</v>
      </c>
      <c r="B4042" s="10" t="s">
        <v>15</v>
      </c>
      <c r="C4042" s="10" t="str">
        <f>VLOOKUP($E4042,'Определяем вид'!$A$2:$B$16,2,0)</f>
        <v>Услуга</v>
      </c>
      <c r="D4042" s="10" t="s">
        <v>16</v>
      </c>
      <c r="E4042" s="10" t="s">
        <v>21</v>
      </c>
      <c r="F4042" s="11">
        <v>45800.0</v>
      </c>
      <c r="G4042" s="12">
        <f t="shared" si="1"/>
        <v>5</v>
      </c>
      <c r="H4042" s="10"/>
      <c r="I4042" s="10" t="str">
        <f>IFNA(VLOOKUP($H4042,'Промокоды'!$A$2:$B$115,2,0),"")</f>
        <v/>
      </c>
      <c r="J4042" s="10" t="str">
        <f>IFNA(VLOOKUP($I4042,'Промокоды'!$E$2:$F$8,2,0),"")</f>
        <v/>
      </c>
      <c r="K4042" s="10" t="str">
        <f>IFNA(VLOOKUP($H4042,'Промокоды'!$A$2:$C$115,3,0),"")</f>
        <v/>
      </c>
      <c r="L4042" s="13">
        <f t="shared" si="2"/>
        <v>0</v>
      </c>
      <c r="M4042" s="14">
        <v>5500.0</v>
      </c>
      <c r="N4042" s="14">
        <f t="shared" si="3"/>
        <v>5500</v>
      </c>
      <c r="O4042" s="9"/>
      <c r="P4042" s="9"/>
      <c r="Q4042" s="9"/>
      <c r="R4042" s="9"/>
      <c r="S4042" s="9"/>
      <c r="T4042" s="9"/>
      <c r="U4042" s="9"/>
      <c r="V4042" s="9"/>
      <c r="W4042" s="9"/>
      <c r="X4042" s="9"/>
      <c r="Y4042" s="9"/>
      <c r="Z4042" s="9"/>
      <c r="AA4042" s="9"/>
      <c r="AB4042" s="9"/>
      <c r="AC4042" s="9"/>
    </row>
    <row r="4043" ht="15.75" customHeight="1">
      <c r="A4043" s="10">
        <v>4042.0</v>
      </c>
      <c r="B4043" s="10" t="s">
        <v>25</v>
      </c>
      <c r="C4043" s="10" t="str">
        <f>VLOOKUP($E4043,'Определяем вид'!$A$2:$B$16,2,0)</f>
        <v>Услуга</v>
      </c>
      <c r="D4043" s="10" t="s">
        <v>16</v>
      </c>
      <c r="E4043" s="10" t="s">
        <v>26</v>
      </c>
      <c r="F4043" s="11">
        <v>45800.0</v>
      </c>
      <c r="G4043" s="12">
        <f t="shared" si="1"/>
        <v>5</v>
      </c>
      <c r="H4043" s="10"/>
      <c r="I4043" s="10" t="str">
        <f>IFNA(VLOOKUP($H4043,'Промокоды'!$A$2:$B$115,2,0),"")</f>
        <v/>
      </c>
      <c r="J4043" s="10" t="str">
        <f>IFNA(VLOOKUP($I4043,'Промокоды'!$E$2:$F$8,2,0),"")</f>
        <v/>
      </c>
      <c r="K4043" s="10" t="str">
        <f>IFNA(VLOOKUP($H4043,'Промокоды'!$A$2:$C$115,3,0),"")</f>
        <v/>
      </c>
      <c r="L4043" s="13">
        <f t="shared" si="2"/>
        <v>0</v>
      </c>
      <c r="M4043" s="14">
        <v>50000.0</v>
      </c>
      <c r="N4043" s="14">
        <f t="shared" si="3"/>
        <v>50000</v>
      </c>
      <c r="O4043" s="9"/>
      <c r="P4043" s="9"/>
      <c r="Q4043" s="9"/>
      <c r="R4043" s="9"/>
      <c r="S4043" s="9"/>
      <c r="T4043" s="9"/>
      <c r="U4043" s="9"/>
      <c r="V4043" s="9"/>
      <c r="W4043" s="9"/>
      <c r="X4043" s="9"/>
      <c r="Y4043" s="9"/>
      <c r="Z4043" s="9"/>
      <c r="AA4043" s="9"/>
      <c r="AB4043" s="9"/>
      <c r="AC4043" s="9"/>
    </row>
    <row r="4044" ht="15.75" customHeight="1">
      <c r="A4044" s="10">
        <v>4043.0</v>
      </c>
      <c r="B4044" s="10" t="s">
        <v>15</v>
      </c>
      <c r="C4044" s="10" t="str">
        <f>VLOOKUP($E4044,'Определяем вид'!$A$2:$B$16,2,0)</f>
        <v>Услуга</v>
      </c>
      <c r="D4044" s="10" t="s">
        <v>16</v>
      </c>
      <c r="E4044" s="10" t="s">
        <v>17</v>
      </c>
      <c r="F4044" s="11">
        <v>45800.0</v>
      </c>
      <c r="G4044" s="12">
        <f t="shared" si="1"/>
        <v>5</v>
      </c>
      <c r="H4044" s="10"/>
      <c r="I4044" s="10" t="str">
        <f>IFNA(VLOOKUP($H4044,'Промокоды'!$A$2:$B$115,2,0),"")</f>
        <v/>
      </c>
      <c r="J4044" s="10" t="str">
        <f>IFNA(VLOOKUP($I4044,'Промокоды'!$E$2:$F$8,2,0),"")</f>
        <v/>
      </c>
      <c r="K4044" s="10" t="str">
        <f>IFNA(VLOOKUP($H4044,'Промокоды'!$A$2:$C$115,3,0),"")</f>
        <v/>
      </c>
      <c r="L4044" s="13">
        <f t="shared" si="2"/>
        <v>0</v>
      </c>
      <c r="M4044" s="14">
        <v>4500.0</v>
      </c>
      <c r="N4044" s="14">
        <f t="shared" si="3"/>
        <v>4500</v>
      </c>
      <c r="O4044" s="9"/>
      <c r="P4044" s="9"/>
      <c r="Q4044" s="9"/>
      <c r="R4044" s="9"/>
      <c r="S4044" s="9"/>
      <c r="T4044" s="9"/>
      <c r="U4044" s="9"/>
      <c r="V4044" s="9"/>
      <c r="W4044" s="9"/>
      <c r="X4044" s="9"/>
      <c r="Y4044" s="9"/>
      <c r="Z4044" s="9"/>
      <c r="AA4044" s="9"/>
      <c r="AB4044" s="9"/>
      <c r="AC4044" s="9"/>
    </row>
    <row r="4045" ht="15.75" customHeight="1">
      <c r="A4045" s="10">
        <v>4044.0</v>
      </c>
      <c r="B4045" s="10" t="s">
        <v>15</v>
      </c>
      <c r="C4045" s="10" t="str">
        <f>VLOOKUP($E4045,'Определяем вид'!$A$2:$B$16,2,0)</f>
        <v>Услуга</v>
      </c>
      <c r="D4045" s="10" t="s">
        <v>16</v>
      </c>
      <c r="E4045" s="10" t="s">
        <v>18</v>
      </c>
      <c r="F4045" s="11">
        <v>45800.0</v>
      </c>
      <c r="G4045" s="12">
        <f t="shared" si="1"/>
        <v>5</v>
      </c>
      <c r="H4045" s="10"/>
      <c r="I4045" s="10" t="str">
        <f>IFNA(VLOOKUP($H4045,'Промокоды'!$A$2:$B$115,2,0),"")</f>
        <v/>
      </c>
      <c r="J4045" s="10" t="str">
        <f>IFNA(VLOOKUP($I4045,'Промокоды'!$E$2:$F$8,2,0),"")</f>
        <v/>
      </c>
      <c r="K4045" s="10" t="str">
        <f>IFNA(VLOOKUP($H4045,'Промокоды'!$A$2:$C$115,3,0),"")</f>
        <v/>
      </c>
      <c r="L4045" s="13">
        <f t="shared" si="2"/>
        <v>0</v>
      </c>
      <c r="M4045" s="14">
        <v>3500.0</v>
      </c>
      <c r="N4045" s="14">
        <f t="shared" si="3"/>
        <v>3500</v>
      </c>
      <c r="O4045" s="9"/>
      <c r="P4045" s="9"/>
      <c r="Q4045" s="9"/>
      <c r="R4045" s="9"/>
      <c r="S4045" s="9"/>
      <c r="T4045" s="9"/>
      <c r="U4045" s="9"/>
      <c r="V4045" s="9"/>
      <c r="W4045" s="9"/>
      <c r="X4045" s="9"/>
      <c r="Y4045" s="9"/>
      <c r="Z4045" s="9"/>
      <c r="AA4045" s="9"/>
      <c r="AB4045" s="9"/>
      <c r="AC4045" s="9"/>
    </row>
    <row r="4046" ht="15.75" customHeight="1">
      <c r="A4046" s="10">
        <v>4045.0</v>
      </c>
      <c r="B4046" s="10" t="s">
        <v>15</v>
      </c>
      <c r="C4046" s="10" t="str">
        <f>VLOOKUP($E4046,'Определяем вид'!$A$2:$B$16,2,0)</f>
        <v>Услуга</v>
      </c>
      <c r="D4046" s="10" t="s">
        <v>19</v>
      </c>
      <c r="E4046" s="10" t="s">
        <v>21</v>
      </c>
      <c r="F4046" s="11">
        <v>45800.0</v>
      </c>
      <c r="G4046" s="12">
        <f t="shared" si="1"/>
        <v>5</v>
      </c>
      <c r="H4046" s="10" t="s">
        <v>143</v>
      </c>
      <c r="I4046" s="10">
        <f>IFNA(VLOOKUP($H4046,'Промокоды'!$A$2:$B$115,2,0),"")</f>
        <v>2</v>
      </c>
      <c r="J4046" s="10" t="str">
        <f>IFNA(VLOOKUP($I4046,'Промокоды'!$E$2:$F$8,2,0),"")</f>
        <v>Поисковые запросы в Гугле</v>
      </c>
      <c r="K4046" s="10">
        <f>IFNA(VLOOKUP($H4046,'Промокоды'!$A$2:$C$115,3,0),"")</f>
        <v>0.1</v>
      </c>
      <c r="L4046" s="13">
        <f t="shared" si="2"/>
        <v>550</v>
      </c>
      <c r="M4046" s="14">
        <v>5500.0</v>
      </c>
      <c r="N4046" s="14">
        <f t="shared" si="3"/>
        <v>4950</v>
      </c>
      <c r="O4046" s="9"/>
      <c r="P4046" s="9"/>
      <c r="Q4046" s="9"/>
      <c r="R4046" s="9"/>
      <c r="S4046" s="9"/>
      <c r="T4046" s="9"/>
      <c r="U4046" s="9"/>
      <c r="V4046" s="9"/>
      <c r="W4046" s="9"/>
      <c r="X4046" s="9"/>
      <c r="Y4046" s="9"/>
      <c r="Z4046" s="9"/>
      <c r="AA4046" s="9"/>
      <c r="AB4046" s="9"/>
      <c r="AC4046" s="9"/>
    </row>
    <row r="4047" ht="15.75" customHeight="1">
      <c r="A4047" s="10">
        <v>4046.0</v>
      </c>
      <c r="B4047" s="10" t="s">
        <v>15</v>
      </c>
      <c r="C4047" s="10" t="str">
        <f>VLOOKUP($E4047,'Определяем вид'!$A$2:$B$16,2,0)</f>
        <v>Услуга</v>
      </c>
      <c r="D4047" s="10" t="s">
        <v>16</v>
      </c>
      <c r="E4047" s="10" t="s">
        <v>18</v>
      </c>
      <c r="F4047" s="11">
        <v>45800.0</v>
      </c>
      <c r="G4047" s="12">
        <f t="shared" si="1"/>
        <v>5</v>
      </c>
      <c r="H4047" s="10"/>
      <c r="I4047" s="10" t="str">
        <f>IFNA(VLOOKUP($H4047,'Промокоды'!$A$2:$B$115,2,0),"")</f>
        <v/>
      </c>
      <c r="J4047" s="10" t="str">
        <f>IFNA(VLOOKUP($I4047,'Промокоды'!$E$2:$F$8,2,0),"")</f>
        <v/>
      </c>
      <c r="K4047" s="10" t="str">
        <f>IFNA(VLOOKUP($H4047,'Промокоды'!$A$2:$C$115,3,0),"")</f>
        <v/>
      </c>
      <c r="L4047" s="13">
        <f t="shared" si="2"/>
        <v>0</v>
      </c>
      <c r="M4047" s="14">
        <v>3500.0</v>
      </c>
      <c r="N4047" s="14">
        <f t="shared" si="3"/>
        <v>3500</v>
      </c>
      <c r="O4047" s="9"/>
      <c r="P4047" s="9"/>
      <c r="Q4047" s="9"/>
      <c r="R4047" s="9"/>
      <c r="S4047" s="9"/>
      <c r="T4047" s="9"/>
      <c r="U4047" s="9"/>
      <c r="V4047" s="9"/>
      <c r="W4047" s="9"/>
      <c r="X4047" s="9"/>
      <c r="Y4047" s="9"/>
      <c r="Z4047" s="9"/>
      <c r="AA4047" s="9"/>
      <c r="AB4047" s="9"/>
      <c r="AC4047" s="9"/>
    </row>
    <row r="4048" ht="15.75" customHeight="1">
      <c r="A4048" s="10">
        <v>4047.0</v>
      </c>
      <c r="B4048" s="10" t="s">
        <v>15</v>
      </c>
      <c r="C4048" s="10" t="str">
        <f>VLOOKUP($E4048,'Определяем вид'!$A$2:$B$16,2,0)</f>
        <v>Услуга</v>
      </c>
      <c r="D4048" s="10" t="s">
        <v>16</v>
      </c>
      <c r="E4048" s="10" t="s">
        <v>18</v>
      </c>
      <c r="F4048" s="11">
        <v>45800.0</v>
      </c>
      <c r="G4048" s="12">
        <f t="shared" si="1"/>
        <v>5</v>
      </c>
      <c r="H4048" s="10"/>
      <c r="I4048" s="10" t="str">
        <f>IFNA(VLOOKUP($H4048,'Промокоды'!$A$2:$B$115,2,0),"")</f>
        <v/>
      </c>
      <c r="J4048" s="10" t="str">
        <f>IFNA(VLOOKUP($I4048,'Промокоды'!$E$2:$F$8,2,0),"")</f>
        <v/>
      </c>
      <c r="K4048" s="10" t="str">
        <f>IFNA(VLOOKUP($H4048,'Промокоды'!$A$2:$C$115,3,0),"")</f>
        <v/>
      </c>
      <c r="L4048" s="13">
        <f t="shared" si="2"/>
        <v>0</v>
      </c>
      <c r="M4048" s="14">
        <v>3500.0</v>
      </c>
      <c r="N4048" s="14">
        <f t="shared" si="3"/>
        <v>3500</v>
      </c>
      <c r="O4048" s="9"/>
      <c r="P4048" s="9"/>
      <c r="Q4048" s="9"/>
      <c r="R4048" s="9"/>
      <c r="S4048" s="9"/>
      <c r="T4048" s="9"/>
      <c r="U4048" s="9"/>
      <c r="V4048" s="9"/>
      <c r="W4048" s="9"/>
      <c r="X4048" s="9"/>
      <c r="Y4048" s="9"/>
      <c r="Z4048" s="9"/>
      <c r="AA4048" s="9"/>
      <c r="AB4048" s="9"/>
      <c r="AC4048" s="9"/>
    </row>
    <row r="4049" ht="15.75" customHeight="1">
      <c r="A4049" s="10">
        <v>4048.0</v>
      </c>
      <c r="B4049" s="10" t="s">
        <v>15</v>
      </c>
      <c r="C4049" s="10" t="str">
        <f>VLOOKUP($E4049,'Определяем вид'!$A$2:$B$16,2,0)</f>
        <v>Услуга</v>
      </c>
      <c r="D4049" s="10" t="s">
        <v>16</v>
      </c>
      <c r="E4049" s="10" t="s">
        <v>21</v>
      </c>
      <c r="F4049" s="11">
        <v>45801.0</v>
      </c>
      <c r="G4049" s="12">
        <f t="shared" si="1"/>
        <v>5</v>
      </c>
      <c r="H4049" s="10"/>
      <c r="I4049" s="10" t="str">
        <f>IFNA(VLOOKUP($H4049,'Промокоды'!$A$2:$B$115,2,0),"")</f>
        <v/>
      </c>
      <c r="J4049" s="10" t="str">
        <f>IFNA(VLOOKUP($I4049,'Промокоды'!$E$2:$F$8,2,0),"")</f>
        <v/>
      </c>
      <c r="K4049" s="10" t="str">
        <f>IFNA(VLOOKUP($H4049,'Промокоды'!$A$2:$C$115,3,0),"")</f>
        <v/>
      </c>
      <c r="L4049" s="13">
        <f t="shared" si="2"/>
        <v>0</v>
      </c>
      <c r="M4049" s="14">
        <v>5500.0</v>
      </c>
      <c r="N4049" s="14">
        <f t="shared" si="3"/>
        <v>5500</v>
      </c>
      <c r="O4049" s="9"/>
      <c r="P4049" s="9"/>
      <c r="Q4049" s="9"/>
      <c r="R4049" s="9"/>
      <c r="S4049" s="9"/>
      <c r="T4049" s="9"/>
      <c r="U4049" s="9"/>
      <c r="V4049" s="9"/>
      <c r="W4049" s="9"/>
      <c r="X4049" s="9"/>
      <c r="Y4049" s="9"/>
      <c r="Z4049" s="9"/>
      <c r="AA4049" s="9"/>
      <c r="AB4049" s="9"/>
      <c r="AC4049" s="9"/>
    </row>
    <row r="4050" ht="15.75" customHeight="1">
      <c r="A4050" s="10">
        <v>4049.0</v>
      </c>
      <c r="B4050" s="10" t="s">
        <v>15</v>
      </c>
      <c r="C4050" s="10" t="str">
        <f>VLOOKUP($E4050,'Определяем вид'!$A$2:$B$16,2,0)</f>
        <v>Услуга</v>
      </c>
      <c r="D4050" s="10" t="s">
        <v>16</v>
      </c>
      <c r="E4050" s="10" t="s">
        <v>17</v>
      </c>
      <c r="F4050" s="11">
        <v>45801.0</v>
      </c>
      <c r="G4050" s="12">
        <f t="shared" si="1"/>
        <v>5</v>
      </c>
      <c r="H4050" s="10"/>
      <c r="I4050" s="10" t="str">
        <f>IFNA(VLOOKUP($H4050,'Промокоды'!$A$2:$B$115,2,0),"")</f>
        <v/>
      </c>
      <c r="J4050" s="10" t="str">
        <f>IFNA(VLOOKUP($I4050,'Промокоды'!$E$2:$F$8,2,0),"")</f>
        <v/>
      </c>
      <c r="K4050" s="10" t="str">
        <f>IFNA(VLOOKUP($H4050,'Промокоды'!$A$2:$C$115,3,0),"")</f>
        <v/>
      </c>
      <c r="L4050" s="13">
        <f t="shared" si="2"/>
        <v>0</v>
      </c>
      <c r="M4050" s="14">
        <v>4500.0</v>
      </c>
      <c r="N4050" s="14">
        <f t="shared" si="3"/>
        <v>4500</v>
      </c>
      <c r="O4050" s="9"/>
      <c r="P4050" s="9"/>
      <c r="Q4050" s="9"/>
      <c r="R4050" s="9"/>
      <c r="S4050" s="9"/>
      <c r="T4050" s="9"/>
      <c r="U4050" s="9"/>
      <c r="V4050" s="9"/>
      <c r="W4050" s="9"/>
      <c r="X4050" s="9"/>
      <c r="Y4050" s="9"/>
      <c r="Z4050" s="9"/>
      <c r="AA4050" s="9"/>
      <c r="AB4050" s="9"/>
      <c r="AC4050" s="9"/>
    </row>
    <row r="4051" ht="15.75" customHeight="1">
      <c r="A4051" s="10">
        <v>4050.0</v>
      </c>
      <c r="B4051" s="10" t="s">
        <v>15</v>
      </c>
      <c r="C4051" s="10" t="str">
        <f>VLOOKUP($E4051,'Определяем вид'!$A$2:$B$16,2,0)</f>
        <v>Услуга</v>
      </c>
      <c r="D4051" s="10" t="s">
        <v>16</v>
      </c>
      <c r="E4051" s="10" t="s">
        <v>21</v>
      </c>
      <c r="F4051" s="11">
        <v>45801.0</v>
      </c>
      <c r="G4051" s="12">
        <f t="shared" si="1"/>
        <v>5</v>
      </c>
      <c r="H4051" s="10"/>
      <c r="I4051" s="10" t="str">
        <f>IFNA(VLOOKUP($H4051,'Промокоды'!$A$2:$B$115,2,0),"")</f>
        <v/>
      </c>
      <c r="J4051" s="10" t="str">
        <f>IFNA(VLOOKUP($I4051,'Промокоды'!$E$2:$F$8,2,0),"")</f>
        <v/>
      </c>
      <c r="K4051" s="10" t="str">
        <f>IFNA(VLOOKUP($H4051,'Промокоды'!$A$2:$C$115,3,0),"")</f>
        <v/>
      </c>
      <c r="L4051" s="13">
        <f t="shared" si="2"/>
        <v>0</v>
      </c>
      <c r="M4051" s="14">
        <v>5500.0</v>
      </c>
      <c r="N4051" s="14">
        <f t="shared" si="3"/>
        <v>5500</v>
      </c>
      <c r="O4051" s="9"/>
      <c r="P4051" s="9"/>
      <c r="Q4051" s="9"/>
      <c r="R4051" s="9"/>
      <c r="S4051" s="9"/>
      <c r="T4051" s="9"/>
      <c r="U4051" s="9"/>
      <c r="V4051" s="9"/>
      <c r="W4051" s="9"/>
      <c r="X4051" s="9"/>
      <c r="Y4051" s="9"/>
      <c r="Z4051" s="9"/>
      <c r="AA4051" s="9"/>
      <c r="AB4051" s="9"/>
      <c r="AC4051" s="9"/>
    </row>
    <row r="4052" ht="15.75" customHeight="1">
      <c r="A4052" s="10">
        <v>4051.0</v>
      </c>
      <c r="B4052" s="10" t="s">
        <v>15</v>
      </c>
      <c r="C4052" s="10" t="str">
        <f>VLOOKUP($E4052,'Определяем вид'!$A$2:$B$16,2,0)</f>
        <v>Услуга</v>
      </c>
      <c r="D4052" s="10" t="s">
        <v>19</v>
      </c>
      <c r="E4052" s="10" t="s">
        <v>17</v>
      </c>
      <c r="F4052" s="11">
        <v>45801.0</v>
      </c>
      <c r="G4052" s="12">
        <f t="shared" si="1"/>
        <v>5</v>
      </c>
      <c r="H4052" s="10"/>
      <c r="I4052" s="10" t="str">
        <f>IFNA(VLOOKUP($H4052,'Промокоды'!$A$2:$B$115,2,0),"")</f>
        <v/>
      </c>
      <c r="J4052" s="10" t="str">
        <f>IFNA(VLOOKUP($I4052,'Промокоды'!$E$2:$F$8,2,0),"")</f>
        <v/>
      </c>
      <c r="K4052" s="10" t="str">
        <f>IFNA(VLOOKUP($H4052,'Промокоды'!$A$2:$C$115,3,0),"")</f>
        <v/>
      </c>
      <c r="L4052" s="13">
        <f t="shared" si="2"/>
        <v>0</v>
      </c>
      <c r="M4052" s="14">
        <v>4500.0</v>
      </c>
      <c r="N4052" s="14">
        <f t="shared" si="3"/>
        <v>4500</v>
      </c>
      <c r="O4052" s="9"/>
      <c r="P4052" s="9"/>
      <c r="Q4052" s="9"/>
      <c r="R4052" s="9"/>
      <c r="S4052" s="9"/>
      <c r="T4052" s="9"/>
      <c r="U4052" s="9"/>
      <c r="V4052" s="9"/>
      <c r="W4052" s="9"/>
      <c r="X4052" s="9"/>
      <c r="Y4052" s="9"/>
      <c r="Z4052" s="9"/>
      <c r="AA4052" s="9"/>
      <c r="AB4052" s="9"/>
      <c r="AC4052" s="9"/>
    </row>
    <row r="4053" ht="15.75" customHeight="1">
      <c r="A4053" s="10">
        <v>4052.0</v>
      </c>
      <c r="B4053" s="10" t="s">
        <v>15</v>
      </c>
      <c r="C4053" s="10" t="str">
        <f>VLOOKUP($E4053,'Определяем вид'!$A$2:$B$16,2,0)</f>
        <v>Услуга</v>
      </c>
      <c r="D4053" s="10" t="s">
        <v>19</v>
      </c>
      <c r="E4053" s="10" t="s">
        <v>17</v>
      </c>
      <c r="F4053" s="11">
        <v>45801.0</v>
      </c>
      <c r="G4053" s="12">
        <f t="shared" si="1"/>
        <v>5</v>
      </c>
      <c r="H4053" s="10"/>
      <c r="I4053" s="10" t="str">
        <f>IFNA(VLOOKUP($H4053,'Промокоды'!$A$2:$B$115,2,0),"")</f>
        <v/>
      </c>
      <c r="J4053" s="10" t="str">
        <f>IFNA(VLOOKUP($I4053,'Промокоды'!$E$2:$F$8,2,0),"")</f>
        <v/>
      </c>
      <c r="K4053" s="10" t="str">
        <f>IFNA(VLOOKUP($H4053,'Промокоды'!$A$2:$C$115,3,0),"")</f>
        <v/>
      </c>
      <c r="L4053" s="13">
        <f t="shared" si="2"/>
        <v>0</v>
      </c>
      <c r="M4053" s="14">
        <v>4500.0</v>
      </c>
      <c r="N4053" s="14">
        <f t="shared" si="3"/>
        <v>4500</v>
      </c>
      <c r="O4053" s="9"/>
      <c r="P4053" s="9"/>
      <c r="Q4053" s="9"/>
      <c r="R4053" s="9"/>
      <c r="S4053" s="9"/>
      <c r="T4053" s="9"/>
      <c r="U4053" s="9"/>
      <c r="V4053" s="9"/>
      <c r="W4053" s="9"/>
      <c r="X4053" s="9"/>
      <c r="Y4053" s="9"/>
      <c r="Z4053" s="9"/>
      <c r="AA4053" s="9"/>
      <c r="AB4053" s="9"/>
      <c r="AC4053" s="9"/>
    </row>
    <row r="4054" ht="15.75" customHeight="1">
      <c r="A4054" s="10">
        <v>4053.0</v>
      </c>
      <c r="B4054" s="10" t="s">
        <v>15</v>
      </c>
      <c r="C4054" s="10" t="str">
        <f>VLOOKUP($E4054,'Определяем вид'!$A$2:$B$16,2,0)</f>
        <v>Услуга</v>
      </c>
      <c r="D4054" s="10" t="s">
        <v>16</v>
      </c>
      <c r="E4054" s="10" t="s">
        <v>18</v>
      </c>
      <c r="F4054" s="11">
        <v>45801.0</v>
      </c>
      <c r="G4054" s="12">
        <f t="shared" si="1"/>
        <v>5</v>
      </c>
      <c r="H4054" s="10"/>
      <c r="I4054" s="10" t="str">
        <f>IFNA(VLOOKUP($H4054,'Промокоды'!$A$2:$B$115,2,0),"")</f>
        <v/>
      </c>
      <c r="J4054" s="10" t="str">
        <f>IFNA(VLOOKUP($I4054,'Промокоды'!$E$2:$F$8,2,0),"")</f>
        <v/>
      </c>
      <c r="K4054" s="10" t="str">
        <f>IFNA(VLOOKUP($H4054,'Промокоды'!$A$2:$C$115,3,0),"")</f>
        <v/>
      </c>
      <c r="L4054" s="13">
        <f t="shared" si="2"/>
        <v>0</v>
      </c>
      <c r="M4054" s="14">
        <v>3500.0</v>
      </c>
      <c r="N4054" s="14">
        <f t="shared" si="3"/>
        <v>3500</v>
      </c>
      <c r="O4054" s="9"/>
      <c r="P4054" s="9"/>
      <c r="Q4054" s="9"/>
      <c r="R4054" s="9"/>
      <c r="S4054" s="9"/>
      <c r="T4054" s="9"/>
      <c r="U4054" s="9"/>
      <c r="V4054" s="9"/>
      <c r="W4054" s="9"/>
      <c r="X4054" s="9"/>
      <c r="Y4054" s="9"/>
      <c r="Z4054" s="9"/>
      <c r="AA4054" s="9"/>
      <c r="AB4054" s="9"/>
      <c r="AC4054" s="9"/>
    </row>
    <row r="4055" ht="15.75" customHeight="1">
      <c r="A4055" s="10">
        <v>4054.0</v>
      </c>
      <c r="B4055" s="10" t="s">
        <v>15</v>
      </c>
      <c r="C4055" s="10" t="str">
        <f>VLOOKUP($E4055,'Определяем вид'!$A$2:$B$16,2,0)</f>
        <v>Услуга</v>
      </c>
      <c r="D4055" s="10" t="s">
        <v>16</v>
      </c>
      <c r="E4055" s="10" t="s">
        <v>21</v>
      </c>
      <c r="F4055" s="11">
        <v>45801.0</v>
      </c>
      <c r="G4055" s="12">
        <f t="shared" si="1"/>
        <v>5</v>
      </c>
      <c r="H4055" s="10"/>
      <c r="I4055" s="10" t="str">
        <f>IFNA(VLOOKUP($H4055,'Промокоды'!$A$2:$B$115,2,0),"")</f>
        <v/>
      </c>
      <c r="J4055" s="10" t="str">
        <f>IFNA(VLOOKUP($I4055,'Промокоды'!$E$2:$F$8,2,0),"")</f>
        <v/>
      </c>
      <c r="K4055" s="10" t="str">
        <f>IFNA(VLOOKUP($H4055,'Промокоды'!$A$2:$C$115,3,0),"")</f>
        <v/>
      </c>
      <c r="L4055" s="13">
        <f t="shared" si="2"/>
        <v>0</v>
      </c>
      <c r="M4055" s="14">
        <v>5500.0</v>
      </c>
      <c r="N4055" s="14">
        <f t="shared" si="3"/>
        <v>5500</v>
      </c>
      <c r="O4055" s="9"/>
      <c r="P4055" s="9"/>
      <c r="Q4055" s="9"/>
      <c r="R4055" s="9"/>
      <c r="S4055" s="9"/>
      <c r="T4055" s="9"/>
      <c r="U4055" s="9"/>
      <c r="V4055" s="9"/>
      <c r="W4055" s="9"/>
      <c r="X4055" s="9"/>
      <c r="Y4055" s="9"/>
      <c r="Z4055" s="9"/>
      <c r="AA4055" s="9"/>
      <c r="AB4055" s="9"/>
      <c r="AC4055" s="9"/>
    </row>
    <row r="4056" ht="15.75" customHeight="1">
      <c r="A4056" s="10">
        <v>4055.0</v>
      </c>
      <c r="B4056" s="10" t="s">
        <v>15</v>
      </c>
      <c r="C4056" s="10" t="str">
        <f>VLOOKUP($E4056,'Определяем вид'!$A$2:$B$16,2,0)</f>
        <v>Услуга</v>
      </c>
      <c r="D4056" s="10" t="s">
        <v>19</v>
      </c>
      <c r="E4056" s="10" t="s">
        <v>18</v>
      </c>
      <c r="F4056" s="11">
        <v>45801.0</v>
      </c>
      <c r="G4056" s="12">
        <f t="shared" si="1"/>
        <v>5</v>
      </c>
      <c r="H4056" s="10"/>
      <c r="I4056" s="10" t="str">
        <f>IFNA(VLOOKUP($H4056,'Промокоды'!$A$2:$B$115,2,0),"")</f>
        <v/>
      </c>
      <c r="J4056" s="10" t="str">
        <f>IFNA(VLOOKUP($I4056,'Промокоды'!$E$2:$F$8,2,0),"")</f>
        <v/>
      </c>
      <c r="K4056" s="10" t="str">
        <f>IFNA(VLOOKUP($H4056,'Промокоды'!$A$2:$C$115,3,0),"")</f>
        <v/>
      </c>
      <c r="L4056" s="13">
        <f t="shared" si="2"/>
        <v>0</v>
      </c>
      <c r="M4056" s="14">
        <v>3500.0</v>
      </c>
      <c r="N4056" s="14">
        <f t="shared" si="3"/>
        <v>3500</v>
      </c>
      <c r="O4056" s="9"/>
      <c r="P4056" s="9"/>
      <c r="Q4056" s="9"/>
      <c r="R4056" s="9"/>
      <c r="S4056" s="9"/>
      <c r="T4056" s="9"/>
      <c r="U4056" s="9"/>
      <c r="V4056" s="9"/>
      <c r="W4056" s="9"/>
      <c r="X4056" s="9"/>
      <c r="Y4056" s="9"/>
      <c r="Z4056" s="9"/>
      <c r="AA4056" s="9"/>
      <c r="AB4056" s="9"/>
      <c r="AC4056" s="9"/>
    </row>
    <row r="4057" ht="15.75" customHeight="1">
      <c r="A4057" s="10">
        <v>4056.0</v>
      </c>
      <c r="B4057" s="10" t="s">
        <v>25</v>
      </c>
      <c r="C4057" s="10" t="str">
        <f>VLOOKUP($E4057,'Определяем вид'!$A$2:$B$16,2,0)</f>
        <v>Товар</v>
      </c>
      <c r="D4057" s="10" t="s">
        <v>16</v>
      </c>
      <c r="E4057" s="10" t="s">
        <v>33</v>
      </c>
      <c r="F4057" s="11">
        <v>45801.0</v>
      </c>
      <c r="G4057" s="12">
        <f t="shared" si="1"/>
        <v>5</v>
      </c>
      <c r="H4057" s="10"/>
      <c r="I4057" s="10" t="str">
        <f>IFNA(VLOOKUP($H4057,'Промокоды'!$A$2:$B$115,2,0),"")</f>
        <v/>
      </c>
      <c r="J4057" s="10" t="str">
        <f>IFNA(VLOOKUP($I4057,'Промокоды'!$E$2:$F$8,2,0),"")</f>
        <v/>
      </c>
      <c r="K4057" s="10" t="str">
        <f>IFNA(VLOOKUP($H4057,'Промокоды'!$A$2:$C$115,3,0),"")</f>
        <v/>
      </c>
      <c r="L4057" s="13">
        <f t="shared" si="2"/>
        <v>0</v>
      </c>
      <c r="M4057" s="14">
        <v>1000.0</v>
      </c>
      <c r="N4057" s="14">
        <f t="shared" si="3"/>
        <v>1000</v>
      </c>
      <c r="O4057" s="9"/>
      <c r="P4057" s="9"/>
      <c r="Q4057" s="9"/>
      <c r="R4057" s="9"/>
      <c r="S4057" s="9"/>
      <c r="T4057" s="9"/>
      <c r="U4057" s="9"/>
      <c r="V4057" s="9"/>
      <c r="W4057" s="9"/>
      <c r="X4057" s="9"/>
      <c r="Y4057" s="9"/>
      <c r="Z4057" s="9"/>
      <c r="AA4057" s="9"/>
      <c r="AB4057" s="9"/>
      <c r="AC4057" s="9"/>
    </row>
    <row r="4058" ht="15.75" customHeight="1">
      <c r="A4058" s="10">
        <v>4057.0</v>
      </c>
      <c r="B4058" s="10" t="s">
        <v>25</v>
      </c>
      <c r="C4058" s="10" t="str">
        <f>VLOOKUP($E4058,'Определяем вид'!$A$2:$B$16,2,0)</f>
        <v>Товар</v>
      </c>
      <c r="D4058" s="10" t="s">
        <v>16</v>
      </c>
      <c r="E4058" s="10" t="s">
        <v>33</v>
      </c>
      <c r="F4058" s="11">
        <v>45801.0</v>
      </c>
      <c r="G4058" s="12">
        <f t="shared" si="1"/>
        <v>5</v>
      </c>
      <c r="H4058" s="10"/>
      <c r="I4058" s="10" t="str">
        <f>IFNA(VLOOKUP($H4058,'Промокоды'!$A$2:$B$115,2,0),"")</f>
        <v/>
      </c>
      <c r="J4058" s="10" t="str">
        <f>IFNA(VLOOKUP($I4058,'Промокоды'!$E$2:$F$8,2,0),"")</f>
        <v/>
      </c>
      <c r="K4058" s="10" t="str">
        <f>IFNA(VLOOKUP($H4058,'Промокоды'!$A$2:$C$115,3,0),"")</f>
        <v/>
      </c>
      <c r="L4058" s="13">
        <f t="shared" si="2"/>
        <v>0</v>
      </c>
      <c r="M4058" s="14">
        <v>1000.0</v>
      </c>
      <c r="N4058" s="14">
        <f t="shared" si="3"/>
        <v>1000</v>
      </c>
      <c r="O4058" s="9"/>
      <c r="P4058" s="9"/>
      <c r="Q4058" s="9"/>
      <c r="R4058" s="9"/>
      <c r="S4058" s="9"/>
      <c r="T4058" s="9"/>
      <c r="U4058" s="9"/>
      <c r="V4058" s="9"/>
      <c r="W4058" s="9"/>
      <c r="X4058" s="9"/>
      <c r="Y4058" s="9"/>
      <c r="Z4058" s="9"/>
      <c r="AA4058" s="9"/>
      <c r="AB4058" s="9"/>
      <c r="AC4058" s="9"/>
    </row>
    <row r="4059" ht="15.75" customHeight="1">
      <c r="A4059" s="10">
        <v>4058.0</v>
      </c>
      <c r="B4059" s="10" t="s">
        <v>15</v>
      </c>
      <c r="C4059" s="10" t="str">
        <f>VLOOKUP($E4059,'Определяем вид'!$A$2:$B$16,2,0)</f>
        <v>Услуга</v>
      </c>
      <c r="D4059" s="10" t="s">
        <v>16</v>
      </c>
      <c r="E4059" s="10" t="s">
        <v>18</v>
      </c>
      <c r="F4059" s="11">
        <v>45801.0</v>
      </c>
      <c r="G4059" s="12">
        <f t="shared" si="1"/>
        <v>5</v>
      </c>
      <c r="H4059" s="10"/>
      <c r="I4059" s="10" t="str">
        <f>IFNA(VLOOKUP($H4059,'Промокоды'!$A$2:$B$115,2,0),"")</f>
        <v/>
      </c>
      <c r="J4059" s="10" t="str">
        <f>IFNA(VLOOKUP($I4059,'Промокоды'!$E$2:$F$8,2,0),"")</f>
        <v/>
      </c>
      <c r="K4059" s="10" t="str">
        <f>IFNA(VLOOKUP($H4059,'Промокоды'!$A$2:$C$115,3,0),"")</f>
        <v/>
      </c>
      <c r="L4059" s="13">
        <f t="shared" si="2"/>
        <v>0</v>
      </c>
      <c r="M4059" s="14">
        <v>3500.0</v>
      </c>
      <c r="N4059" s="14">
        <f t="shared" si="3"/>
        <v>3500</v>
      </c>
      <c r="O4059" s="9"/>
      <c r="P4059" s="9"/>
      <c r="Q4059" s="9"/>
      <c r="R4059" s="9"/>
      <c r="S4059" s="9"/>
      <c r="T4059" s="9"/>
      <c r="U4059" s="9"/>
      <c r="V4059" s="9"/>
      <c r="W4059" s="9"/>
      <c r="X4059" s="9"/>
      <c r="Y4059" s="9"/>
      <c r="Z4059" s="9"/>
      <c r="AA4059" s="9"/>
      <c r="AB4059" s="9"/>
      <c r="AC4059" s="9"/>
    </row>
    <row r="4060" ht="15.75" customHeight="1">
      <c r="A4060" s="10">
        <v>4059.0</v>
      </c>
      <c r="B4060" s="10" t="s">
        <v>15</v>
      </c>
      <c r="C4060" s="10" t="str">
        <f>VLOOKUP($E4060,'Определяем вид'!$A$2:$B$16,2,0)</f>
        <v>Услуга</v>
      </c>
      <c r="D4060" s="10" t="s">
        <v>19</v>
      </c>
      <c r="E4060" s="10" t="s">
        <v>21</v>
      </c>
      <c r="F4060" s="11">
        <v>45801.0</v>
      </c>
      <c r="G4060" s="12">
        <f t="shared" si="1"/>
        <v>5</v>
      </c>
      <c r="H4060" s="10" t="s">
        <v>144</v>
      </c>
      <c r="I4060" s="10">
        <f>IFNA(VLOOKUP($H4060,'Промокоды'!$A$2:$B$115,2,0),"")</f>
        <v>5</v>
      </c>
      <c r="J4060" s="10" t="str">
        <f>IFNA(VLOOKUP($I4060,'Промокоды'!$E$2:$F$8,2,0),"")</f>
        <v>Посты в VK</v>
      </c>
      <c r="K4060" s="10">
        <f>IFNA(VLOOKUP($H4060,'Промокоды'!$A$2:$C$115,3,0),"")</f>
        <v>0.15</v>
      </c>
      <c r="L4060" s="13">
        <f t="shared" si="2"/>
        <v>825</v>
      </c>
      <c r="M4060" s="14">
        <v>5500.0</v>
      </c>
      <c r="N4060" s="14">
        <f t="shared" si="3"/>
        <v>4675</v>
      </c>
      <c r="O4060" s="9"/>
      <c r="P4060" s="9"/>
      <c r="Q4060" s="9"/>
      <c r="R4060" s="9"/>
      <c r="S4060" s="9"/>
      <c r="T4060" s="9"/>
      <c r="U4060" s="9"/>
      <c r="V4060" s="9"/>
      <c r="W4060" s="9"/>
      <c r="X4060" s="9"/>
      <c r="Y4060" s="9"/>
      <c r="Z4060" s="9"/>
      <c r="AA4060" s="9"/>
      <c r="AB4060" s="9"/>
      <c r="AC4060" s="9"/>
    </row>
    <row r="4061" ht="15.75" customHeight="1">
      <c r="A4061" s="10">
        <v>4060.0</v>
      </c>
      <c r="B4061" s="10" t="s">
        <v>15</v>
      </c>
      <c r="C4061" s="10" t="str">
        <f>VLOOKUP($E4061,'Определяем вид'!$A$2:$B$16,2,0)</f>
        <v>Услуга</v>
      </c>
      <c r="D4061" s="10" t="s">
        <v>16</v>
      </c>
      <c r="E4061" s="10" t="s">
        <v>18</v>
      </c>
      <c r="F4061" s="11">
        <v>45801.0</v>
      </c>
      <c r="G4061" s="12">
        <f t="shared" si="1"/>
        <v>5</v>
      </c>
      <c r="H4061" s="10" t="s">
        <v>145</v>
      </c>
      <c r="I4061" s="10">
        <f>IFNA(VLOOKUP($H4061,'Промокоды'!$A$2:$B$115,2,0),"")</f>
        <v>4</v>
      </c>
      <c r="J4061" s="10" t="str">
        <f>IFNA(VLOOKUP($I4061,'Промокоды'!$E$2:$F$8,2,0),"")</f>
        <v>Посты в Telegram</v>
      </c>
      <c r="K4061" s="10">
        <f>IFNA(VLOOKUP($H4061,'Промокоды'!$A$2:$C$115,3,0),"")</f>
        <v>0.5</v>
      </c>
      <c r="L4061" s="13">
        <f t="shared" si="2"/>
        <v>1750</v>
      </c>
      <c r="M4061" s="14">
        <v>3500.0</v>
      </c>
      <c r="N4061" s="14">
        <f t="shared" si="3"/>
        <v>1750</v>
      </c>
      <c r="O4061" s="9"/>
      <c r="P4061" s="9"/>
      <c r="Q4061" s="9"/>
      <c r="R4061" s="9"/>
      <c r="S4061" s="9"/>
      <c r="T4061" s="9"/>
      <c r="U4061" s="9"/>
      <c r="V4061" s="9"/>
      <c r="W4061" s="9"/>
      <c r="X4061" s="9"/>
      <c r="Y4061" s="9"/>
      <c r="Z4061" s="9"/>
      <c r="AA4061" s="9"/>
      <c r="AB4061" s="9"/>
      <c r="AC4061" s="9"/>
    </row>
    <row r="4062" ht="15.75" customHeight="1">
      <c r="A4062" s="10">
        <v>4061.0</v>
      </c>
      <c r="B4062" s="10" t="s">
        <v>15</v>
      </c>
      <c r="C4062" s="10" t="str">
        <f>VLOOKUP($E4062,'Определяем вид'!$A$2:$B$16,2,0)</f>
        <v>Услуга</v>
      </c>
      <c r="D4062" s="10" t="s">
        <v>16</v>
      </c>
      <c r="E4062" s="10" t="s">
        <v>21</v>
      </c>
      <c r="F4062" s="11">
        <v>45801.0</v>
      </c>
      <c r="G4062" s="12">
        <f t="shared" si="1"/>
        <v>5</v>
      </c>
      <c r="H4062" s="10"/>
      <c r="I4062" s="10" t="str">
        <f>IFNA(VLOOKUP($H4062,'Промокоды'!$A$2:$B$115,2,0),"")</f>
        <v/>
      </c>
      <c r="J4062" s="10" t="str">
        <f>IFNA(VLOOKUP($I4062,'Промокоды'!$E$2:$F$8,2,0),"")</f>
        <v/>
      </c>
      <c r="K4062" s="10" t="str">
        <f>IFNA(VLOOKUP($H4062,'Промокоды'!$A$2:$C$115,3,0),"")</f>
        <v/>
      </c>
      <c r="L4062" s="13">
        <f t="shared" si="2"/>
        <v>0</v>
      </c>
      <c r="M4062" s="14">
        <v>5500.0</v>
      </c>
      <c r="N4062" s="14">
        <f t="shared" si="3"/>
        <v>5500</v>
      </c>
      <c r="O4062" s="9"/>
      <c r="P4062" s="9"/>
      <c r="Q4062" s="9"/>
      <c r="R4062" s="9"/>
      <c r="S4062" s="9"/>
      <c r="T4062" s="9"/>
      <c r="U4062" s="9"/>
      <c r="V4062" s="9"/>
      <c r="W4062" s="9"/>
      <c r="X4062" s="9"/>
      <c r="Y4062" s="9"/>
      <c r="Z4062" s="9"/>
      <c r="AA4062" s="9"/>
      <c r="AB4062" s="9"/>
      <c r="AC4062" s="9"/>
    </row>
    <row r="4063" ht="15.75" customHeight="1">
      <c r="A4063" s="10">
        <v>4062.0</v>
      </c>
      <c r="B4063" s="10" t="s">
        <v>15</v>
      </c>
      <c r="C4063" s="10" t="str">
        <f>VLOOKUP($E4063,'Определяем вид'!$A$2:$B$16,2,0)</f>
        <v>Товар</v>
      </c>
      <c r="D4063" s="10" t="s">
        <v>16</v>
      </c>
      <c r="E4063" s="10" t="s">
        <v>23</v>
      </c>
      <c r="F4063" s="11">
        <v>45801.0</v>
      </c>
      <c r="G4063" s="12">
        <f t="shared" si="1"/>
        <v>5</v>
      </c>
      <c r="H4063" s="10"/>
      <c r="I4063" s="10" t="str">
        <f>IFNA(VLOOKUP($H4063,'Промокоды'!$A$2:$B$115,2,0),"")</f>
        <v/>
      </c>
      <c r="J4063" s="10" t="str">
        <f>IFNA(VLOOKUP($I4063,'Промокоды'!$E$2:$F$8,2,0),"")</f>
        <v/>
      </c>
      <c r="K4063" s="10" t="str">
        <f>IFNA(VLOOKUP($H4063,'Промокоды'!$A$2:$C$115,3,0),"")</f>
        <v/>
      </c>
      <c r="L4063" s="13">
        <f t="shared" si="2"/>
        <v>0</v>
      </c>
      <c r="M4063" s="14">
        <v>1000.0</v>
      </c>
      <c r="N4063" s="14">
        <f t="shared" si="3"/>
        <v>1000</v>
      </c>
      <c r="O4063" s="9"/>
      <c r="P4063" s="9"/>
      <c r="Q4063" s="9"/>
      <c r="R4063" s="9"/>
      <c r="S4063" s="9"/>
      <c r="T4063" s="9"/>
      <c r="U4063" s="9"/>
      <c r="V4063" s="9"/>
      <c r="W4063" s="9"/>
      <c r="X4063" s="9"/>
      <c r="Y4063" s="9"/>
      <c r="Z4063" s="9"/>
      <c r="AA4063" s="9"/>
      <c r="AB4063" s="9"/>
      <c r="AC4063" s="9"/>
    </row>
    <row r="4064" ht="15.75" customHeight="1">
      <c r="A4064" s="10">
        <v>4063.0</v>
      </c>
      <c r="B4064" s="10" t="s">
        <v>15</v>
      </c>
      <c r="C4064" s="10" t="str">
        <f>VLOOKUP($E4064,'Определяем вид'!$A$2:$B$16,2,0)</f>
        <v>Услуга</v>
      </c>
      <c r="D4064" s="10" t="s">
        <v>19</v>
      </c>
      <c r="E4064" s="10" t="s">
        <v>18</v>
      </c>
      <c r="F4064" s="11">
        <v>45801.0</v>
      </c>
      <c r="G4064" s="12">
        <f t="shared" si="1"/>
        <v>5</v>
      </c>
      <c r="H4064" s="10"/>
      <c r="I4064" s="10" t="str">
        <f>IFNA(VLOOKUP($H4064,'Промокоды'!$A$2:$B$115,2,0),"")</f>
        <v/>
      </c>
      <c r="J4064" s="10" t="str">
        <f>IFNA(VLOOKUP($I4064,'Промокоды'!$E$2:$F$8,2,0),"")</f>
        <v/>
      </c>
      <c r="K4064" s="10" t="str">
        <f>IFNA(VLOOKUP($H4064,'Промокоды'!$A$2:$C$115,3,0),"")</f>
        <v/>
      </c>
      <c r="L4064" s="13">
        <f t="shared" si="2"/>
        <v>0</v>
      </c>
      <c r="M4064" s="14">
        <v>3500.0</v>
      </c>
      <c r="N4064" s="14">
        <f t="shared" si="3"/>
        <v>3500</v>
      </c>
      <c r="O4064" s="9"/>
      <c r="P4064" s="9"/>
      <c r="Q4064" s="9"/>
      <c r="R4064" s="9"/>
      <c r="S4064" s="9"/>
      <c r="T4064" s="9"/>
      <c r="U4064" s="9"/>
      <c r="V4064" s="9"/>
      <c r="W4064" s="9"/>
      <c r="X4064" s="9"/>
      <c r="Y4064" s="9"/>
      <c r="Z4064" s="9"/>
      <c r="AA4064" s="9"/>
      <c r="AB4064" s="9"/>
      <c r="AC4064" s="9"/>
    </row>
    <row r="4065" ht="15.75" customHeight="1">
      <c r="A4065" s="10">
        <v>4064.0</v>
      </c>
      <c r="B4065" s="10" t="s">
        <v>15</v>
      </c>
      <c r="C4065" s="10" t="str">
        <f>VLOOKUP($E4065,'Определяем вид'!$A$2:$B$16,2,0)</f>
        <v>Услуга</v>
      </c>
      <c r="D4065" s="10" t="s">
        <v>16</v>
      </c>
      <c r="E4065" s="10" t="s">
        <v>18</v>
      </c>
      <c r="F4065" s="11">
        <v>45801.0</v>
      </c>
      <c r="G4065" s="12">
        <f t="shared" si="1"/>
        <v>5</v>
      </c>
      <c r="H4065" s="10"/>
      <c r="I4065" s="10" t="str">
        <f>IFNA(VLOOKUP($H4065,'Промокоды'!$A$2:$B$115,2,0),"")</f>
        <v/>
      </c>
      <c r="J4065" s="10" t="str">
        <f>IFNA(VLOOKUP($I4065,'Промокоды'!$E$2:$F$8,2,0),"")</f>
        <v/>
      </c>
      <c r="K4065" s="10" t="str">
        <f>IFNA(VLOOKUP($H4065,'Промокоды'!$A$2:$C$115,3,0),"")</f>
        <v/>
      </c>
      <c r="L4065" s="13">
        <f t="shared" si="2"/>
        <v>0</v>
      </c>
      <c r="M4065" s="14">
        <v>3500.0</v>
      </c>
      <c r="N4065" s="14">
        <f t="shared" si="3"/>
        <v>3500</v>
      </c>
      <c r="O4065" s="9"/>
      <c r="P4065" s="9"/>
      <c r="Q4065" s="9"/>
      <c r="R4065" s="9"/>
      <c r="S4065" s="9"/>
      <c r="T4065" s="9"/>
      <c r="U4065" s="9"/>
      <c r="V4065" s="9"/>
      <c r="W4065" s="9"/>
      <c r="X4065" s="9"/>
      <c r="Y4065" s="9"/>
      <c r="Z4065" s="9"/>
      <c r="AA4065" s="9"/>
      <c r="AB4065" s="9"/>
      <c r="AC4065" s="9"/>
    </row>
    <row r="4066" ht="15.75" customHeight="1">
      <c r="A4066" s="10">
        <v>4065.0</v>
      </c>
      <c r="B4066" s="10" t="s">
        <v>15</v>
      </c>
      <c r="C4066" s="10" t="str">
        <f>VLOOKUP($E4066,'Определяем вид'!$A$2:$B$16,2,0)</f>
        <v>Услуга</v>
      </c>
      <c r="D4066" s="10" t="s">
        <v>16</v>
      </c>
      <c r="E4066" s="10" t="s">
        <v>18</v>
      </c>
      <c r="F4066" s="11">
        <v>45801.0</v>
      </c>
      <c r="G4066" s="12">
        <f t="shared" si="1"/>
        <v>5</v>
      </c>
      <c r="H4066" s="10"/>
      <c r="I4066" s="10" t="str">
        <f>IFNA(VLOOKUP($H4066,'Промокоды'!$A$2:$B$115,2,0),"")</f>
        <v/>
      </c>
      <c r="J4066" s="10" t="str">
        <f>IFNA(VLOOKUP($I4066,'Промокоды'!$E$2:$F$8,2,0),"")</f>
        <v/>
      </c>
      <c r="K4066" s="10" t="str">
        <f>IFNA(VLOOKUP($H4066,'Промокоды'!$A$2:$C$115,3,0),"")</f>
        <v/>
      </c>
      <c r="L4066" s="13">
        <f t="shared" si="2"/>
        <v>0</v>
      </c>
      <c r="M4066" s="14">
        <v>3500.0</v>
      </c>
      <c r="N4066" s="14">
        <f t="shared" si="3"/>
        <v>3500</v>
      </c>
      <c r="O4066" s="9"/>
      <c r="P4066" s="9"/>
      <c r="Q4066" s="9"/>
      <c r="R4066" s="9"/>
      <c r="S4066" s="9"/>
      <c r="T4066" s="9"/>
      <c r="U4066" s="9"/>
      <c r="V4066" s="9"/>
      <c r="W4066" s="9"/>
      <c r="X4066" s="9"/>
      <c r="Y4066" s="9"/>
      <c r="Z4066" s="9"/>
      <c r="AA4066" s="9"/>
      <c r="AB4066" s="9"/>
      <c r="AC4066" s="9"/>
    </row>
    <row r="4067" ht="15.75" customHeight="1">
      <c r="A4067" s="10">
        <v>4066.0</v>
      </c>
      <c r="B4067" s="10" t="s">
        <v>15</v>
      </c>
      <c r="C4067" s="10" t="str">
        <f>VLOOKUP($E4067,'Определяем вид'!$A$2:$B$16,2,0)</f>
        <v>Услуга</v>
      </c>
      <c r="D4067" s="10" t="s">
        <v>16</v>
      </c>
      <c r="E4067" s="10" t="s">
        <v>21</v>
      </c>
      <c r="F4067" s="11">
        <v>45801.0</v>
      </c>
      <c r="G4067" s="12">
        <f t="shared" si="1"/>
        <v>5</v>
      </c>
      <c r="H4067" s="10"/>
      <c r="I4067" s="10" t="str">
        <f>IFNA(VLOOKUP($H4067,'Промокоды'!$A$2:$B$115,2,0),"")</f>
        <v/>
      </c>
      <c r="J4067" s="10" t="str">
        <f>IFNA(VLOOKUP($I4067,'Промокоды'!$E$2:$F$8,2,0),"")</f>
        <v/>
      </c>
      <c r="K4067" s="10" t="str">
        <f>IFNA(VLOOKUP($H4067,'Промокоды'!$A$2:$C$115,3,0),"")</f>
        <v/>
      </c>
      <c r="L4067" s="13">
        <f t="shared" si="2"/>
        <v>0</v>
      </c>
      <c r="M4067" s="14">
        <v>5500.0</v>
      </c>
      <c r="N4067" s="14">
        <f t="shared" si="3"/>
        <v>5500</v>
      </c>
      <c r="O4067" s="9"/>
      <c r="P4067" s="9"/>
      <c r="Q4067" s="9"/>
      <c r="R4067" s="9"/>
      <c r="S4067" s="9"/>
      <c r="T4067" s="9"/>
      <c r="U4067" s="9"/>
      <c r="V4067" s="9"/>
      <c r="W4067" s="9"/>
      <c r="X4067" s="9"/>
      <c r="Y4067" s="9"/>
      <c r="Z4067" s="9"/>
      <c r="AA4067" s="9"/>
      <c r="AB4067" s="9"/>
      <c r="AC4067" s="9"/>
    </row>
    <row r="4068" ht="15.75" customHeight="1">
      <c r="A4068" s="10">
        <v>4067.0</v>
      </c>
      <c r="B4068" s="10" t="s">
        <v>15</v>
      </c>
      <c r="C4068" s="10" t="str">
        <f>VLOOKUP($E4068,'Определяем вид'!$A$2:$B$16,2,0)</f>
        <v>Услуга</v>
      </c>
      <c r="D4068" s="10" t="s">
        <v>16</v>
      </c>
      <c r="E4068" s="10" t="s">
        <v>18</v>
      </c>
      <c r="F4068" s="11">
        <v>45801.0</v>
      </c>
      <c r="G4068" s="12">
        <f t="shared" si="1"/>
        <v>5</v>
      </c>
      <c r="H4068" s="10"/>
      <c r="I4068" s="10" t="str">
        <f>IFNA(VLOOKUP($H4068,'Промокоды'!$A$2:$B$115,2,0),"")</f>
        <v/>
      </c>
      <c r="J4068" s="10" t="str">
        <f>IFNA(VLOOKUP($I4068,'Промокоды'!$E$2:$F$8,2,0),"")</f>
        <v/>
      </c>
      <c r="K4068" s="10" t="str">
        <f>IFNA(VLOOKUP($H4068,'Промокоды'!$A$2:$C$115,3,0),"")</f>
        <v/>
      </c>
      <c r="L4068" s="13">
        <f t="shared" si="2"/>
        <v>0</v>
      </c>
      <c r="M4068" s="14">
        <v>3500.0</v>
      </c>
      <c r="N4068" s="14">
        <f t="shared" si="3"/>
        <v>3500</v>
      </c>
      <c r="O4068" s="9"/>
      <c r="P4068" s="9"/>
      <c r="Q4068" s="9"/>
      <c r="R4068" s="9"/>
      <c r="S4068" s="9"/>
      <c r="T4068" s="9"/>
      <c r="U4068" s="9"/>
      <c r="V4068" s="9"/>
      <c r="W4068" s="9"/>
      <c r="X4068" s="9"/>
      <c r="Y4068" s="9"/>
      <c r="Z4068" s="9"/>
      <c r="AA4068" s="9"/>
      <c r="AB4068" s="9"/>
      <c r="AC4068" s="9"/>
    </row>
    <row r="4069" ht="15.75" customHeight="1">
      <c r="A4069" s="10">
        <v>4068.0</v>
      </c>
      <c r="B4069" s="10" t="s">
        <v>15</v>
      </c>
      <c r="C4069" s="10" t="str">
        <f>VLOOKUP($E4069,'Определяем вид'!$A$2:$B$16,2,0)</f>
        <v>Услуга</v>
      </c>
      <c r="D4069" s="10" t="s">
        <v>16</v>
      </c>
      <c r="E4069" s="10" t="s">
        <v>18</v>
      </c>
      <c r="F4069" s="11">
        <v>45801.0</v>
      </c>
      <c r="G4069" s="12">
        <f t="shared" si="1"/>
        <v>5</v>
      </c>
      <c r="H4069" s="10"/>
      <c r="I4069" s="10" t="str">
        <f>IFNA(VLOOKUP($H4069,'Промокоды'!$A$2:$B$115,2,0),"")</f>
        <v/>
      </c>
      <c r="J4069" s="10" t="str">
        <f>IFNA(VLOOKUP($I4069,'Промокоды'!$E$2:$F$8,2,0),"")</f>
        <v/>
      </c>
      <c r="K4069" s="10" t="str">
        <f>IFNA(VLOOKUP($H4069,'Промокоды'!$A$2:$C$115,3,0),"")</f>
        <v/>
      </c>
      <c r="L4069" s="13">
        <f t="shared" si="2"/>
        <v>0</v>
      </c>
      <c r="M4069" s="14">
        <v>3500.0</v>
      </c>
      <c r="N4069" s="14">
        <f t="shared" si="3"/>
        <v>3500</v>
      </c>
      <c r="O4069" s="9"/>
      <c r="P4069" s="9"/>
      <c r="Q4069" s="9"/>
      <c r="R4069" s="9"/>
      <c r="S4069" s="9"/>
      <c r="T4069" s="9"/>
      <c r="U4069" s="9"/>
      <c r="V4069" s="9"/>
      <c r="W4069" s="9"/>
      <c r="X4069" s="9"/>
      <c r="Y4069" s="9"/>
      <c r="Z4069" s="9"/>
      <c r="AA4069" s="9"/>
      <c r="AB4069" s="9"/>
      <c r="AC4069" s="9"/>
    </row>
    <row r="4070" ht="15.75" customHeight="1">
      <c r="A4070" s="10">
        <v>4069.0</v>
      </c>
      <c r="B4070" s="10" t="s">
        <v>25</v>
      </c>
      <c r="C4070" s="10" t="str">
        <f>VLOOKUP($E4070,'Определяем вид'!$A$2:$B$16,2,0)</f>
        <v>Товар</v>
      </c>
      <c r="D4070" s="10" t="s">
        <v>16</v>
      </c>
      <c r="E4070" s="10" t="s">
        <v>33</v>
      </c>
      <c r="F4070" s="11">
        <v>45801.0</v>
      </c>
      <c r="G4070" s="12">
        <f t="shared" si="1"/>
        <v>5</v>
      </c>
      <c r="H4070" s="10"/>
      <c r="I4070" s="10" t="str">
        <f>IFNA(VLOOKUP($H4070,'Промокоды'!$A$2:$B$115,2,0),"")</f>
        <v/>
      </c>
      <c r="J4070" s="10" t="str">
        <f>IFNA(VLOOKUP($I4070,'Промокоды'!$E$2:$F$8,2,0),"")</f>
        <v/>
      </c>
      <c r="K4070" s="10" t="str">
        <f>IFNA(VLOOKUP($H4070,'Промокоды'!$A$2:$C$115,3,0),"")</f>
        <v/>
      </c>
      <c r="L4070" s="13">
        <f t="shared" si="2"/>
        <v>0</v>
      </c>
      <c r="M4070" s="14">
        <v>1000.0</v>
      </c>
      <c r="N4070" s="14">
        <f t="shared" si="3"/>
        <v>1000</v>
      </c>
      <c r="O4070" s="9"/>
      <c r="P4070" s="9"/>
      <c r="Q4070" s="9"/>
      <c r="R4070" s="9"/>
      <c r="S4070" s="9"/>
      <c r="T4070" s="9"/>
      <c r="U4070" s="9"/>
      <c r="V4070" s="9"/>
      <c r="W4070" s="9"/>
      <c r="X4070" s="9"/>
      <c r="Y4070" s="9"/>
      <c r="Z4070" s="9"/>
      <c r="AA4070" s="9"/>
      <c r="AB4070" s="9"/>
      <c r="AC4070" s="9"/>
    </row>
    <row r="4071" ht="15.75" customHeight="1">
      <c r="A4071" s="10">
        <v>4070.0</v>
      </c>
      <c r="B4071" s="10" t="s">
        <v>15</v>
      </c>
      <c r="C4071" s="10" t="str">
        <f>VLOOKUP($E4071,'Определяем вид'!$A$2:$B$16,2,0)</f>
        <v>Услуга</v>
      </c>
      <c r="D4071" s="10" t="s">
        <v>16</v>
      </c>
      <c r="E4071" s="10" t="s">
        <v>21</v>
      </c>
      <c r="F4071" s="11">
        <v>45801.0</v>
      </c>
      <c r="G4071" s="12">
        <f t="shared" si="1"/>
        <v>5</v>
      </c>
      <c r="H4071" s="10"/>
      <c r="I4071" s="10" t="str">
        <f>IFNA(VLOOKUP($H4071,'Промокоды'!$A$2:$B$115,2,0),"")</f>
        <v/>
      </c>
      <c r="J4071" s="10" t="str">
        <f>IFNA(VLOOKUP($I4071,'Промокоды'!$E$2:$F$8,2,0),"")</f>
        <v/>
      </c>
      <c r="K4071" s="10" t="str">
        <f>IFNA(VLOOKUP($H4071,'Промокоды'!$A$2:$C$115,3,0),"")</f>
        <v/>
      </c>
      <c r="L4071" s="13">
        <f t="shared" si="2"/>
        <v>0</v>
      </c>
      <c r="M4071" s="14">
        <v>5500.0</v>
      </c>
      <c r="N4071" s="14">
        <f t="shared" si="3"/>
        <v>5500</v>
      </c>
      <c r="O4071" s="9"/>
      <c r="P4071" s="9"/>
      <c r="Q4071" s="9"/>
      <c r="R4071" s="9"/>
      <c r="S4071" s="9"/>
      <c r="T4071" s="9"/>
      <c r="U4071" s="9"/>
      <c r="V4071" s="9"/>
      <c r="W4071" s="9"/>
      <c r="X4071" s="9"/>
      <c r="Y4071" s="9"/>
      <c r="Z4071" s="9"/>
      <c r="AA4071" s="9"/>
      <c r="AB4071" s="9"/>
      <c r="AC4071" s="9"/>
    </row>
    <row r="4072" ht="15.75" customHeight="1">
      <c r="A4072" s="10">
        <v>4071.0</v>
      </c>
      <c r="B4072" s="10" t="s">
        <v>15</v>
      </c>
      <c r="C4072" s="10" t="str">
        <f>VLOOKUP($E4072,'Определяем вид'!$A$2:$B$16,2,0)</f>
        <v>Услуга</v>
      </c>
      <c r="D4072" s="10" t="s">
        <v>16</v>
      </c>
      <c r="E4072" s="10" t="s">
        <v>17</v>
      </c>
      <c r="F4072" s="11">
        <v>45801.0</v>
      </c>
      <c r="G4072" s="12">
        <f t="shared" si="1"/>
        <v>5</v>
      </c>
      <c r="H4072" s="10" t="s">
        <v>146</v>
      </c>
      <c r="I4072" s="10">
        <f>IFNA(VLOOKUP($H4072,'Промокоды'!$A$2:$B$115,2,0),"")</f>
        <v>6</v>
      </c>
      <c r="J4072" s="10" t="str">
        <f>IFNA(VLOOKUP($I4072,'Промокоды'!$E$2:$F$8,2,0),"")</f>
        <v>Реклама в VK</v>
      </c>
      <c r="K4072" s="10">
        <f>IFNA(VLOOKUP($H4072,'Промокоды'!$A$2:$C$115,3,0),"")</f>
        <v>0.2</v>
      </c>
      <c r="L4072" s="13">
        <f t="shared" si="2"/>
        <v>900</v>
      </c>
      <c r="M4072" s="14">
        <v>4500.0</v>
      </c>
      <c r="N4072" s="14">
        <f t="shared" si="3"/>
        <v>3600</v>
      </c>
      <c r="O4072" s="9"/>
      <c r="P4072" s="9"/>
      <c r="Q4072" s="9"/>
      <c r="R4072" s="9"/>
      <c r="S4072" s="9"/>
      <c r="T4072" s="9"/>
      <c r="U4072" s="9"/>
      <c r="V4072" s="9"/>
      <c r="W4072" s="9"/>
      <c r="X4072" s="9"/>
      <c r="Y4072" s="9"/>
      <c r="Z4072" s="9"/>
      <c r="AA4072" s="9"/>
      <c r="AB4072" s="9"/>
      <c r="AC4072" s="9"/>
    </row>
    <row r="4073" ht="15.75" customHeight="1">
      <c r="A4073" s="10">
        <v>4072.0</v>
      </c>
      <c r="B4073" s="10" t="s">
        <v>15</v>
      </c>
      <c r="C4073" s="10" t="str">
        <f>VLOOKUP($E4073,'Определяем вид'!$A$2:$B$16,2,0)</f>
        <v>Услуга</v>
      </c>
      <c r="D4073" s="10" t="s">
        <v>16</v>
      </c>
      <c r="E4073" s="10" t="s">
        <v>17</v>
      </c>
      <c r="F4073" s="11">
        <v>45801.0</v>
      </c>
      <c r="G4073" s="12">
        <f t="shared" si="1"/>
        <v>5</v>
      </c>
      <c r="H4073" s="10"/>
      <c r="I4073" s="10" t="str">
        <f>IFNA(VLOOKUP($H4073,'Промокоды'!$A$2:$B$115,2,0),"")</f>
        <v/>
      </c>
      <c r="J4073" s="10" t="str">
        <f>IFNA(VLOOKUP($I4073,'Промокоды'!$E$2:$F$8,2,0),"")</f>
        <v/>
      </c>
      <c r="K4073" s="10" t="str">
        <f>IFNA(VLOOKUP($H4073,'Промокоды'!$A$2:$C$115,3,0),"")</f>
        <v/>
      </c>
      <c r="L4073" s="13">
        <f t="shared" si="2"/>
        <v>0</v>
      </c>
      <c r="M4073" s="14">
        <v>4500.0</v>
      </c>
      <c r="N4073" s="14">
        <f t="shared" si="3"/>
        <v>4500</v>
      </c>
      <c r="O4073" s="9"/>
      <c r="P4073" s="9"/>
      <c r="Q4073" s="9"/>
      <c r="R4073" s="9"/>
      <c r="S4073" s="9"/>
      <c r="T4073" s="9"/>
      <c r="U4073" s="9"/>
      <c r="V4073" s="9"/>
      <c r="W4073" s="9"/>
      <c r="X4073" s="9"/>
      <c r="Y4073" s="9"/>
      <c r="Z4073" s="9"/>
      <c r="AA4073" s="9"/>
      <c r="AB4073" s="9"/>
      <c r="AC4073" s="9"/>
    </row>
    <row r="4074" ht="15.75" customHeight="1">
      <c r="A4074" s="10">
        <v>4073.0</v>
      </c>
      <c r="B4074" s="10" t="s">
        <v>15</v>
      </c>
      <c r="C4074" s="10" t="str">
        <f>VLOOKUP($E4074,'Определяем вид'!$A$2:$B$16,2,0)</f>
        <v>Услуга</v>
      </c>
      <c r="D4074" s="10" t="s">
        <v>16</v>
      </c>
      <c r="E4074" s="10" t="s">
        <v>17</v>
      </c>
      <c r="F4074" s="11">
        <v>45801.0</v>
      </c>
      <c r="G4074" s="12">
        <f t="shared" si="1"/>
        <v>5</v>
      </c>
      <c r="H4074" s="10" t="s">
        <v>147</v>
      </c>
      <c r="I4074" s="10">
        <f>IFNA(VLOOKUP($H4074,'Промокоды'!$A$2:$B$115,2,0),"")</f>
        <v>3</v>
      </c>
      <c r="J4074" s="10" t="str">
        <f>IFNA(VLOOKUP($I4074,'Промокоды'!$E$2:$F$8,2,0),"")</f>
        <v>Поисковые запросы в Яндексе</v>
      </c>
      <c r="K4074" s="10">
        <f>IFNA(VLOOKUP($H4074,'Промокоды'!$A$2:$C$115,3,0),"")</f>
        <v>0.05</v>
      </c>
      <c r="L4074" s="13">
        <f t="shared" si="2"/>
        <v>225</v>
      </c>
      <c r="M4074" s="14">
        <v>4500.0</v>
      </c>
      <c r="N4074" s="14">
        <f t="shared" si="3"/>
        <v>4275</v>
      </c>
      <c r="O4074" s="9"/>
      <c r="P4074" s="9"/>
      <c r="Q4074" s="9"/>
      <c r="R4074" s="9"/>
      <c r="S4074" s="9"/>
      <c r="T4074" s="9"/>
      <c r="U4074" s="9"/>
      <c r="V4074" s="9"/>
      <c r="W4074" s="9"/>
      <c r="X4074" s="9"/>
      <c r="Y4074" s="9"/>
      <c r="Z4074" s="9"/>
      <c r="AA4074" s="9"/>
      <c r="AB4074" s="9"/>
      <c r="AC4074" s="9"/>
    </row>
    <row r="4075" ht="15.75" customHeight="1">
      <c r="A4075" s="10">
        <v>4074.0</v>
      </c>
      <c r="B4075" s="10" t="s">
        <v>15</v>
      </c>
      <c r="C4075" s="10" t="str">
        <f>VLOOKUP($E4075,'Определяем вид'!$A$2:$B$16,2,0)</f>
        <v>Услуга</v>
      </c>
      <c r="D4075" s="10" t="s">
        <v>16</v>
      </c>
      <c r="E4075" s="10" t="s">
        <v>17</v>
      </c>
      <c r="F4075" s="11">
        <v>45802.0</v>
      </c>
      <c r="G4075" s="12">
        <f t="shared" si="1"/>
        <v>5</v>
      </c>
      <c r="H4075" s="10"/>
      <c r="I4075" s="10" t="str">
        <f>IFNA(VLOOKUP($H4075,'Промокоды'!$A$2:$B$115,2,0),"")</f>
        <v/>
      </c>
      <c r="J4075" s="10" t="str">
        <f>IFNA(VLOOKUP($I4075,'Промокоды'!$E$2:$F$8,2,0),"")</f>
        <v/>
      </c>
      <c r="K4075" s="10" t="str">
        <f>IFNA(VLOOKUP($H4075,'Промокоды'!$A$2:$C$115,3,0),"")</f>
        <v/>
      </c>
      <c r="L4075" s="13">
        <f t="shared" si="2"/>
        <v>0</v>
      </c>
      <c r="M4075" s="14">
        <v>4500.0</v>
      </c>
      <c r="N4075" s="14">
        <f t="shared" si="3"/>
        <v>4500</v>
      </c>
      <c r="O4075" s="9"/>
      <c r="P4075" s="9"/>
      <c r="Q4075" s="9"/>
      <c r="R4075" s="9"/>
      <c r="S4075" s="9"/>
      <c r="T4075" s="9"/>
      <c r="U4075" s="9"/>
      <c r="V4075" s="9"/>
      <c r="W4075" s="9"/>
      <c r="X4075" s="9"/>
      <c r="Y4075" s="9"/>
      <c r="Z4075" s="9"/>
      <c r="AA4075" s="9"/>
      <c r="AB4075" s="9"/>
      <c r="AC4075" s="9"/>
    </row>
    <row r="4076" ht="15.75" customHeight="1">
      <c r="A4076" s="10">
        <v>4075.0</v>
      </c>
      <c r="B4076" s="10" t="s">
        <v>25</v>
      </c>
      <c r="C4076" s="10" t="str">
        <f>VLOOKUP($E4076,'Определяем вид'!$A$2:$B$16,2,0)</f>
        <v>Товар</v>
      </c>
      <c r="D4076" s="10" t="s">
        <v>16</v>
      </c>
      <c r="E4076" s="10" t="s">
        <v>33</v>
      </c>
      <c r="F4076" s="11">
        <v>45802.0</v>
      </c>
      <c r="G4076" s="12">
        <f t="shared" si="1"/>
        <v>5</v>
      </c>
      <c r="H4076" s="10"/>
      <c r="I4076" s="10" t="str">
        <f>IFNA(VLOOKUP($H4076,'Промокоды'!$A$2:$B$115,2,0),"")</f>
        <v/>
      </c>
      <c r="J4076" s="10" t="str">
        <f>IFNA(VLOOKUP($I4076,'Промокоды'!$E$2:$F$8,2,0),"")</f>
        <v/>
      </c>
      <c r="K4076" s="10" t="str">
        <f>IFNA(VLOOKUP($H4076,'Промокоды'!$A$2:$C$115,3,0),"")</f>
        <v/>
      </c>
      <c r="L4076" s="13">
        <f t="shared" si="2"/>
        <v>0</v>
      </c>
      <c r="M4076" s="14">
        <v>1000.0</v>
      </c>
      <c r="N4076" s="14">
        <f t="shared" si="3"/>
        <v>1000</v>
      </c>
      <c r="O4076" s="9"/>
      <c r="P4076" s="9"/>
      <c r="Q4076" s="9"/>
      <c r="R4076" s="9"/>
      <c r="S4076" s="9"/>
      <c r="T4076" s="9"/>
      <c r="U4076" s="9"/>
      <c r="V4076" s="9"/>
      <c r="W4076" s="9"/>
      <c r="X4076" s="9"/>
      <c r="Y4076" s="9"/>
      <c r="Z4076" s="9"/>
      <c r="AA4076" s="9"/>
      <c r="AB4076" s="9"/>
      <c r="AC4076" s="9"/>
    </row>
    <row r="4077" ht="15.75" customHeight="1">
      <c r="A4077" s="10">
        <v>4076.0</v>
      </c>
      <c r="B4077" s="10" t="s">
        <v>15</v>
      </c>
      <c r="C4077" s="10" t="str">
        <f>VLOOKUP($E4077,'Определяем вид'!$A$2:$B$16,2,0)</f>
        <v>Услуга</v>
      </c>
      <c r="D4077" s="10" t="s">
        <v>16</v>
      </c>
      <c r="E4077" s="10" t="s">
        <v>17</v>
      </c>
      <c r="F4077" s="11">
        <v>45802.0</v>
      </c>
      <c r="G4077" s="12">
        <f t="shared" si="1"/>
        <v>5</v>
      </c>
      <c r="H4077" s="10" t="s">
        <v>34</v>
      </c>
      <c r="I4077" s="10">
        <f>IFNA(VLOOKUP($H4077,'Промокоды'!$A$2:$B$115,2,0),"")</f>
        <v>7</v>
      </c>
      <c r="J4077" s="10" t="str">
        <f>IFNA(VLOOKUP($I4077,'Промокоды'!$E$2:$F$8,2,0),"")</f>
        <v>Сторис в VK</v>
      </c>
      <c r="K4077" s="10">
        <f>IFNA(VLOOKUP($H4077,'Промокоды'!$A$2:$C$115,3,0),"")</f>
        <v>0.15</v>
      </c>
      <c r="L4077" s="13">
        <f t="shared" si="2"/>
        <v>675</v>
      </c>
      <c r="M4077" s="14">
        <v>4500.0</v>
      </c>
      <c r="N4077" s="14">
        <f t="shared" si="3"/>
        <v>3825</v>
      </c>
      <c r="O4077" s="9"/>
      <c r="P4077" s="9"/>
      <c r="Q4077" s="9"/>
      <c r="R4077" s="9"/>
      <c r="S4077" s="9"/>
      <c r="T4077" s="9"/>
      <c r="U4077" s="9"/>
      <c r="V4077" s="9"/>
      <c r="W4077" s="9"/>
      <c r="X4077" s="9"/>
      <c r="Y4077" s="9"/>
      <c r="Z4077" s="9"/>
      <c r="AA4077" s="9"/>
      <c r="AB4077" s="9"/>
      <c r="AC4077" s="9"/>
    </row>
    <row r="4078" ht="15.75" customHeight="1">
      <c r="A4078" s="10">
        <v>4077.0</v>
      </c>
      <c r="B4078" s="10" t="s">
        <v>15</v>
      </c>
      <c r="C4078" s="10" t="str">
        <f>VLOOKUP($E4078,'Определяем вид'!$A$2:$B$16,2,0)</f>
        <v>Товар</v>
      </c>
      <c r="D4078" s="10" t="s">
        <v>16</v>
      </c>
      <c r="E4078" s="10" t="s">
        <v>20</v>
      </c>
      <c r="F4078" s="11">
        <v>45802.0</v>
      </c>
      <c r="G4078" s="12">
        <f t="shared" si="1"/>
        <v>5</v>
      </c>
      <c r="H4078" s="10"/>
      <c r="I4078" s="10" t="str">
        <f>IFNA(VLOOKUP($H4078,'Промокоды'!$A$2:$B$115,2,0),"")</f>
        <v/>
      </c>
      <c r="J4078" s="10" t="str">
        <f>IFNA(VLOOKUP($I4078,'Промокоды'!$E$2:$F$8,2,0),"")</f>
        <v/>
      </c>
      <c r="K4078" s="10" t="str">
        <f>IFNA(VLOOKUP($H4078,'Промокоды'!$A$2:$C$115,3,0),"")</f>
        <v/>
      </c>
      <c r="L4078" s="13">
        <f t="shared" si="2"/>
        <v>0</v>
      </c>
      <c r="M4078" s="14">
        <v>500.0</v>
      </c>
      <c r="N4078" s="14">
        <f t="shared" si="3"/>
        <v>500</v>
      </c>
      <c r="O4078" s="9"/>
      <c r="P4078" s="9"/>
      <c r="Q4078" s="9"/>
      <c r="R4078" s="9"/>
      <c r="S4078" s="9"/>
      <c r="T4078" s="9"/>
      <c r="U4078" s="9"/>
      <c r="V4078" s="9"/>
      <c r="W4078" s="9"/>
      <c r="X4078" s="9"/>
      <c r="Y4078" s="9"/>
      <c r="Z4078" s="9"/>
      <c r="AA4078" s="9"/>
      <c r="AB4078" s="9"/>
      <c r="AC4078" s="9"/>
    </row>
    <row r="4079" ht="15.75" customHeight="1">
      <c r="A4079" s="10">
        <v>4078.0</v>
      </c>
      <c r="B4079" s="10" t="s">
        <v>15</v>
      </c>
      <c r="C4079" s="10" t="str">
        <f>VLOOKUP($E4079,'Определяем вид'!$A$2:$B$16,2,0)</f>
        <v>Услуга</v>
      </c>
      <c r="D4079" s="10" t="s">
        <v>19</v>
      </c>
      <c r="E4079" s="10" t="s">
        <v>17</v>
      </c>
      <c r="F4079" s="11">
        <v>45802.0</v>
      </c>
      <c r="G4079" s="12">
        <f t="shared" si="1"/>
        <v>5</v>
      </c>
      <c r="H4079" s="10"/>
      <c r="I4079" s="10" t="str">
        <f>IFNA(VLOOKUP($H4079,'Промокоды'!$A$2:$B$115,2,0),"")</f>
        <v/>
      </c>
      <c r="J4079" s="10" t="str">
        <f>IFNA(VLOOKUP($I4079,'Промокоды'!$E$2:$F$8,2,0),"")</f>
        <v/>
      </c>
      <c r="K4079" s="10" t="str">
        <f>IFNA(VLOOKUP($H4079,'Промокоды'!$A$2:$C$115,3,0),"")</f>
        <v/>
      </c>
      <c r="L4079" s="13">
        <f t="shared" si="2"/>
        <v>0</v>
      </c>
      <c r="M4079" s="14">
        <v>4500.0</v>
      </c>
      <c r="N4079" s="14">
        <f t="shared" si="3"/>
        <v>4500</v>
      </c>
      <c r="O4079" s="9"/>
      <c r="P4079" s="9"/>
      <c r="Q4079" s="9"/>
      <c r="R4079" s="9"/>
      <c r="S4079" s="9"/>
      <c r="T4079" s="9"/>
      <c r="U4079" s="9"/>
      <c r="V4079" s="9"/>
      <c r="W4079" s="9"/>
      <c r="X4079" s="9"/>
      <c r="Y4079" s="9"/>
      <c r="Z4079" s="9"/>
      <c r="AA4079" s="9"/>
      <c r="AB4079" s="9"/>
      <c r="AC4079" s="9"/>
    </row>
    <row r="4080" ht="15.75" customHeight="1">
      <c r="A4080" s="10">
        <v>4079.0</v>
      </c>
      <c r="B4080" s="10" t="s">
        <v>15</v>
      </c>
      <c r="C4080" s="10" t="str">
        <f>VLOOKUP($E4080,'Определяем вид'!$A$2:$B$16,2,0)</f>
        <v>Услуга</v>
      </c>
      <c r="D4080" s="10" t="s">
        <v>16</v>
      </c>
      <c r="E4080" s="10" t="s">
        <v>21</v>
      </c>
      <c r="F4080" s="11">
        <v>45802.0</v>
      </c>
      <c r="G4080" s="12">
        <f t="shared" si="1"/>
        <v>5</v>
      </c>
      <c r="H4080" s="10"/>
      <c r="I4080" s="10" t="str">
        <f>IFNA(VLOOKUP($H4080,'Промокоды'!$A$2:$B$115,2,0),"")</f>
        <v/>
      </c>
      <c r="J4080" s="10" t="str">
        <f>IFNA(VLOOKUP($I4080,'Промокоды'!$E$2:$F$8,2,0),"")</f>
        <v/>
      </c>
      <c r="K4080" s="10" t="str">
        <f>IFNA(VLOOKUP($H4080,'Промокоды'!$A$2:$C$115,3,0),"")</f>
        <v/>
      </c>
      <c r="L4080" s="13">
        <f t="shared" si="2"/>
        <v>0</v>
      </c>
      <c r="M4080" s="14">
        <v>5500.0</v>
      </c>
      <c r="N4080" s="14">
        <f t="shared" si="3"/>
        <v>5500</v>
      </c>
      <c r="O4080" s="9"/>
      <c r="P4080" s="9"/>
      <c r="Q4080" s="9"/>
      <c r="R4080" s="9"/>
      <c r="S4080" s="9"/>
      <c r="T4080" s="9"/>
      <c r="U4080" s="9"/>
      <c r="V4080" s="9"/>
      <c r="W4080" s="9"/>
      <c r="X4080" s="9"/>
      <c r="Y4080" s="9"/>
      <c r="Z4080" s="9"/>
      <c r="AA4080" s="9"/>
      <c r="AB4080" s="9"/>
      <c r="AC4080" s="9"/>
    </row>
    <row r="4081" ht="15.75" customHeight="1">
      <c r="A4081" s="10">
        <v>4080.0</v>
      </c>
      <c r="B4081" s="10" t="s">
        <v>15</v>
      </c>
      <c r="C4081" s="10" t="str">
        <f>VLOOKUP($E4081,'Определяем вид'!$A$2:$B$16,2,0)</f>
        <v>Товар</v>
      </c>
      <c r="D4081" s="10" t="s">
        <v>16</v>
      </c>
      <c r="E4081" s="10" t="s">
        <v>23</v>
      </c>
      <c r="F4081" s="11">
        <v>45802.0</v>
      </c>
      <c r="G4081" s="12">
        <f t="shared" si="1"/>
        <v>5</v>
      </c>
      <c r="H4081" s="10"/>
      <c r="I4081" s="10" t="str">
        <f>IFNA(VLOOKUP($H4081,'Промокоды'!$A$2:$B$115,2,0),"")</f>
        <v/>
      </c>
      <c r="J4081" s="10" t="str">
        <f>IFNA(VLOOKUP($I4081,'Промокоды'!$E$2:$F$8,2,0),"")</f>
        <v/>
      </c>
      <c r="K4081" s="10" t="str">
        <f>IFNA(VLOOKUP($H4081,'Промокоды'!$A$2:$C$115,3,0),"")</f>
        <v/>
      </c>
      <c r="L4081" s="13">
        <f t="shared" si="2"/>
        <v>0</v>
      </c>
      <c r="M4081" s="14">
        <v>1000.0</v>
      </c>
      <c r="N4081" s="14">
        <f t="shared" si="3"/>
        <v>1000</v>
      </c>
      <c r="O4081" s="9"/>
      <c r="P4081" s="9"/>
      <c r="Q4081" s="9"/>
      <c r="R4081" s="9"/>
      <c r="S4081" s="9"/>
      <c r="T4081" s="9"/>
      <c r="U4081" s="9"/>
      <c r="V4081" s="9"/>
      <c r="W4081" s="9"/>
      <c r="X4081" s="9"/>
      <c r="Y4081" s="9"/>
      <c r="Z4081" s="9"/>
      <c r="AA4081" s="9"/>
      <c r="AB4081" s="9"/>
      <c r="AC4081" s="9"/>
    </row>
    <row r="4082" ht="15.75" customHeight="1">
      <c r="A4082" s="10">
        <v>4081.0</v>
      </c>
      <c r="B4082" s="10" t="s">
        <v>15</v>
      </c>
      <c r="C4082" s="10" t="str">
        <f>VLOOKUP($E4082,'Определяем вид'!$A$2:$B$16,2,0)</f>
        <v>Услуга</v>
      </c>
      <c r="D4082" s="10" t="s">
        <v>16</v>
      </c>
      <c r="E4082" s="10" t="s">
        <v>18</v>
      </c>
      <c r="F4082" s="11">
        <v>45802.0</v>
      </c>
      <c r="G4082" s="12">
        <f t="shared" si="1"/>
        <v>5</v>
      </c>
      <c r="H4082" s="10"/>
      <c r="I4082" s="10" t="str">
        <f>IFNA(VLOOKUP($H4082,'Промокоды'!$A$2:$B$115,2,0),"")</f>
        <v/>
      </c>
      <c r="J4082" s="10" t="str">
        <f>IFNA(VLOOKUP($I4082,'Промокоды'!$E$2:$F$8,2,0),"")</f>
        <v/>
      </c>
      <c r="K4082" s="10" t="str">
        <f>IFNA(VLOOKUP($H4082,'Промокоды'!$A$2:$C$115,3,0),"")</f>
        <v/>
      </c>
      <c r="L4082" s="13">
        <f t="shared" si="2"/>
        <v>0</v>
      </c>
      <c r="M4082" s="14">
        <v>3500.0</v>
      </c>
      <c r="N4082" s="14">
        <f t="shared" si="3"/>
        <v>3500</v>
      </c>
      <c r="O4082" s="9"/>
      <c r="P4082" s="9"/>
      <c r="Q4082" s="9"/>
      <c r="R4082" s="9"/>
      <c r="S4082" s="9"/>
      <c r="T4082" s="9"/>
      <c r="U4082" s="9"/>
      <c r="V4082" s="9"/>
      <c r="W4082" s="9"/>
      <c r="X4082" s="9"/>
      <c r="Y4082" s="9"/>
      <c r="Z4082" s="9"/>
      <c r="AA4082" s="9"/>
      <c r="AB4082" s="9"/>
      <c r="AC4082" s="9"/>
    </row>
    <row r="4083" ht="15.75" customHeight="1">
      <c r="A4083" s="10">
        <v>4082.0</v>
      </c>
      <c r="B4083" s="10" t="s">
        <v>15</v>
      </c>
      <c r="C4083" s="10" t="str">
        <f>VLOOKUP($E4083,'Определяем вид'!$A$2:$B$16,2,0)</f>
        <v>Услуга</v>
      </c>
      <c r="D4083" s="10" t="s">
        <v>16</v>
      </c>
      <c r="E4083" s="10" t="s">
        <v>17</v>
      </c>
      <c r="F4083" s="11">
        <v>45802.0</v>
      </c>
      <c r="G4083" s="12">
        <f t="shared" si="1"/>
        <v>5</v>
      </c>
      <c r="H4083" s="10"/>
      <c r="I4083" s="10" t="str">
        <f>IFNA(VLOOKUP($H4083,'Промокоды'!$A$2:$B$115,2,0),"")</f>
        <v/>
      </c>
      <c r="J4083" s="10" t="str">
        <f>IFNA(VLOOKUP($I4083,'Промокоды'!$E$2:$F$8,2,0),"")</f>
        <v/>
      </c>
      <c r="K4083" s="10" t="str">
        <f>IFNA(VLOOKUP($H4083,'Промокоды'!$A$2:$C$115,3,0),"")</f>
        <v/>
      </c>
      <c r="L4083" s="13">
        <f t="shared" si="2"/>
        <v>0</v>
      </c>
      <c r="M4083" s="14">
        <v>4500.0</v>
      </c>
      <c r="N4083" s="14">
        <f t="shared" si="3"/>
        <v>4500</v>
      </c>
      <c r="O4083" s="9"/>
      <c r="P4083" s="9"/>
      <c r="Q4083" s="9"/>
      <c r="R4083" s="9"/>
      <c r="S4083" s="9"/>
      <c r="T4083" s="9"/>
      <c r="U4083" s="9"/>
      <c r="V4083" s="9"/>
      <c r="W4083" s="9"/>
      <c r="X4083" s="9"/>
      <c r="Y4083" s="9"/>
      <c r="Z4083" s="9"/>
      <c r="AA4083" s="9"/>
      <c r="AB4083" s="9"/>
      <c r="AC4083" s="9"/>
    </row>
    <row r="4084" ht="15.75" customHeight="1">
      <c r="A4084" s="10">
        <v>4083.0</v>
      </c>
      <c r="B4084" s="10" t="s">
        <v>25</v>
      </c>
      <c r="C4084" s="10" t="str">
        <f>VLOOKUP($E4084,'Определяем вид'!$A$2:$B$16,2,0)</f>
        <v>Товар</v>
      </c>
      <c r="D4084" s="10" t="s">
        <v>16</v>
      </c>
      <c r="E4084" s="10" t="s">
        <v>30</v>
      </c>
      <c r="F4084" s="11">
        <v>45802.0</v>
      </c>
      <c r="G4084" s="12">
        <f t="shared" si="1"/>
        <v>5</v>
      </c>
      <c r="H4084" s="10"/>
      <c r="I4084" s="10" t="str">
        <f>IFNA(VLOOKUP($H4084,'Промокоды'!$A$2:$B$115,2,0),"")</f>
        <v/>
      </c>
      <c r="J4084" s="10" t="str">
        <f>IFNA(VLOOKUP($I4084,'Промокоды'!$E$2:$F$8,2,0),"")</f>
        <v/>
      </c>
      <c r="K4084" s="10" t="str">
        <f>IFNA(VLOOKUP($H4084,'Промокоды'!$A$2:$C$115,3,0),"")</f>
        <v/>
      </c>
      <c r="L4084" s="13">
        <f t="shared" si="2"/>
        <v>0</v>
      </c>
      <c r="M4084" s="14">
        <v>300.0</v>
      </c>
      <c r="N4084" s="14">
        <f t="shared" si="3"/>
        <v>300</v>
      </c>
      <c r="O4084" s="9"/>
      <c r="P4084" s="9"/>
      <c r="Q4084" s="9"/>
      <c r="R4084" s="9"/>
      <c r="S4084" s="9"/>
      <c r="T4084" s="9"/>
      <c r="U4084" s="9"/>
      <c r="V4084" s="9"/>
      <c r="W4084" s="9"/>
      <c r="X4084" s="9"/>
      <c r="Y4084" s="9"/>
      <c r="Z4084" s="9"/>
      <c r="AA4084" s="9"/>
      <c r="AB4084" s="9"/>
      <c r="AC4084" s="9"/>
    </row>
    <row r="4085" ht="15.75" customHeight="1">
      <c r="A4085" s="10">
        <v>4084.0</v>
      </c>
      <c r="B4085" s="10" t="s">
        <v>15</v>
      </c>
      <c r="C4085" s="10" t="str">
        <f>VLOOKUP($E4085,'Определяем вид'!$A$2:$B$16,2,0)</f>
        <v>Услуга</v>
      </c>
      <c r="D4085" s="10" t="s">
        <v>16</v>
      </c>
      <c r="E4085" s="10" t="s">
        <v>21</v>
      </c>
      <c r="F4085" s="11">
        <v>45802.0</v>
      </c>
      <c r="G4085" s="12">
        <f t="shared" si="1"/>
        <v>5</v>
      </c>
      <c r="H4085" s="10"/>
      <c r="I4085" s="10" t="str">
        <f>IFNA(VLOOKUP($H4085,'Промокоды'!$A$2:$B$115,2,0),"")</f>
        <v/>
      </c>
      <c r="J4085" s="10" t="str">
        <f>IFNA(VLOOKUP($I4085,'Промокоды'!$E$2:$F$8,2,0),"")</f>
        <v/>
      </c>
      <c r="K4085" s="10" t="str">
        <f>IFNA(VLOOKUP($H4085,'Промокоды'!$A$2:$C$115,3,0),"")</f>
        <v/>
      </c>
      <c r="L4085" s="13">
        <f t="shared" si="2"/>
        <v>0</v>
      </c>
      <c r="M4085" s="14">
        <v>5500.0</v>
      </c>
      <c r="N4085" s="14">
        <f t="shared" si="3"/>
        <v>5500</v>
      </c>
      <c r="O4085" s="9"/>
      <c r="P4085" s="9"/>
      <c r="Q4085" s="9"/>
      <c r="R4085" s="9"/>
      <c r="S4085" s="9"/>
      <c r="T4085" s="9"/>
      <c r="U4085" s="9"/>
      <c r="V4085" s="9"/>
      <c r="W4085" s="9"/>
      <c r="X4085" s="9"/>
      <c r="Y4085" s="9"/>
      <c r="Z4085" s="9"/>
      <c r="AA4085" s="9"/>
      <c r="AB4085" s="9"/>
      <c r="AC4085" s="9"/>
    </row>
    <row r="4086" ht="15.75" customHeight="1">
      <c r="A4086" s="10">
        <v>4085.0</v>
      </c>
      <c r="B4086" s="10" t="s">
        <v>15</v>
      </c>
      <c r="C4086" s="10" t="str">
        <f>VLOOKUP($E4086,'Определяем вид'!$A$2:$B$16,2,0)</f>
        <v>Услуга</v>
      </c>
      <c r="D4086" s="10" t="s">
        <v>16</v>
      </c>
      <c r="E4086" s="10" t="s">
        <v>17</v>
      </c>
      <c r="F4086" s="11">
        <v>45802.0</v>
      </c>
      <c r="G4086" s="12">
        <f t="shared" si="1"/>
        <v>5</v>
      </c>
      <c r="H4086" s="10"/>
      <c r="I4086" s="10" t="str">
        <f>IFNA(VLOOKUP($H4086,'Промокоды'!$A$2:$B$115,2,0),"")</f>
        <v/>
      </c>
      <c r="J4086" s="10" t="str">
        <f>IFNA(VLOOKUP($I4086,'Промокоды'!$E$2:$F$8,2,0),"")</f>
        <v/>
      </c>
      <c r="K4086" s="10" t="str">
        <f>IFNA(VLOOKUP($H4086,'Промокоды'!$A$2:$C$115,3,0),"")</f>
        <v/>
      </c>
      <c r="L4086" s="13">
        <f t="shared" si="2"/>
        <v>0</v>
      </c>
      <c r="M4086" s="14">
        <v>4500.0</v>
      </c>
      <c r="N4086" s="14">
        <f t="shared" si="3"/>
        <v>4500</v>
      </c>
      <c r="O4086" s="9"/>
      <c r="P4086" s="9"/>
      <c r="Q4086" s="9"/>
      <c r="R4086" s="9"/>
      <c r="S4086" s="9"/>
      <c r="T4086" s="9"/>
      <c r="U4086" s="9"/>
      <c r="V4086" s="9"/>
      <c r="W4086" s="9"/>
      <c r="X4086" s="9"/>
      <c r="Y4086" s="9"/>
      <c r="Z4086" s="9"/>
      <c r="AA4086" s="9"/>
      <c r="AB4086" s="9"/>
      <c r="AC4086" s="9"/>
    </row>
    <row r="4087" ht="15.75" customHeight="1">
      <c r="A4087" s="10">
        <v>4086.0</v>
      </c>
      <c r="B4087" s="10" t="s">
        <v>25</v>
      </c>
      <c r="C4087" s="10" t="str">
        <f>VLOOKUP($E4087,'Определяем вид'!$A$2:$B$16,2,0)</f>
        <v>Товар</v>
      </c>
      <c r="D4087" s="10" t="s">
        <v>16</v>
      </c>
      <c r="E4087" s="10" t="s">
        <v>33</v>
      </c>
      <c r="F4087" s="11">
        <v>45802.0</v>
      </c>
      <c r="G4087" s="12">
        <f t="shared" si="1"/>
        <v>5</v>
      </c>
      <c r="H4087" s="10"/>
      <c r="I4087" s="10" t="str">
        <f>IFNA(VLOOKUP($H4087,'Промокоды'!$A$2:$B$115,2,0),"")</f>
        <v/>
      </c>
      <c r="J4087" s="10" t="str">
        <f>IFNA(VLOOKUP($I4087,'Промокоды'!$E$2:$F$8,2,0),"")</f>
        <v/>
      </c>
      <c r="K4087" s="10" t="str">
        <f>IFNA(VLOOKUP($H4087,'Промокоды'!$A$2:$C$115,3,0),"")</f>
        <v/>
      </c>
      <c r="L4087" s="13">
        <f t="shared" si="2"/>
        <v>0</v>
      </c>
      <c r="M4087" s="14">
        <v>1000.0</v>
      </c>
      <c r="N4087" s="14">
        <f t="shared" si="3"/>
        <v>1000</v>
      </c>
      <c r="O4087" s="9"/>
      <c r="P4087" s="9"/>
      <c r="Q4087" s="9"/>
      <c r="R4087" s="9"/>
      <c r="S4087" s="9"/>
      <c r="T4087" s="9"/>
      <c r="U4087" s="9"/>
      <c r="V4087" s="9"/>
      <c r="W4087" s="9"/>
      <c r="X4087" s="9"/>
      <c r="Y4087" s="9"/>
      <c r="Z4087" s="9"/>
      <c r="AA4087" s="9"/>
      <c r="AB4087" s="9"/>
      <c r="AC4087" s="9"/>
    </row>
    <row r="4088" ht="15.75" customHeight="1">
      <c r="A4088" s="10">
        <v>4087.0</v>
      </c>
      <c r="B4088" s="10" t="s">
        <v>15</v>
      </c>
      <c r="C4088" s="10" t="str">
        <f>VLOOKUP($E4088,'Определяем вид'!$A$2:$B$16,2,0)</f>
        <v>Услуга</v>
      </c>
      <c r="D4088" s="10" t="s">
        <v>16</v>
      </c>
      <c r="E4088" s="10" t="s">
        <v>21</v>
      </c>
      <c r="F4088" s="11">
        <v>45802.0</v>
      </c>
      <c r="G4088" s="12">
        <f t="shared" si="1"/>
        <v>5</v>
      </c>
      <c r="H4088" s="10"/>
      <c r="I4088" s="10" t="str">
        <f>IFNA(VLOOKUP($H4088,'Промокоды'!$A$2:$B$115,2,0),"")</f>
        <v/>
      </c>
      <c r="J4088" s="10" t="str">
        <f>IFNA(VLOOKUP($I4088,'Промокоды'!$E$2:$F$8,2,0),"")</f>
        <v/>
      </c>
      <c r="K4088" s="10" t="str">
        <f>IFNA(VLOOKUP($H4088,'Промокоды'!$A$2:$C$115,3,0),"")</f>
        <v/>
      </c>
      <c r="L4088" s="13">
        <f t="shared" si="2"/>
        <v>0</v>
      </c>
      <c r="M4088" s="14">
        <v>5500.0</v>
      </c>
      <c r="N4088" s="14">
        <f t="shared" si="3"/>
        <v>5500</v>
      </c>
      <c r="O4088" s="9"/>
      <c r="P4088" s="9"/>
      <c r="Q4088" s="9"/>
      <c r="R4088" s="9"/>
      <c r="S4088" s="9"/>
      <c r="T4088" s="9"/>
      <c r="U4088" s="9"/>
      <c r="V4088" s="9"/>
      <c r="W4088" s="9"/>
      <c r="X4088" s="9"/>
      <c r="Y4088" s="9"/>
      <c r="Z4088" s="9"/>
      <c r="AA4088" s="9"/>
      <c r="AB4088" s="9"/>
      <c r="AC4088" s="9"/>
    </row>
    <row r="4089" ht="15.75" customHeight="1">
      <c r="A4089" s="10">
        <v>4088.0</v>
      </c>
      <c r="B4089" s="10" t="s">
        <v>15</v>
      </c>
      <c r="C4089" s="10" t="str">
        <f>VLOOKUP($E4089,'Определяем вид'!$A$2:$B$16,2,0)</f>
        <v>Услуга</v>
      </c>
      <c r="D4089" s="10" t="s">
        <v>19</v>
      </c>
      <c r="E4089" s="10" t="s">
        <v>17</v>
      </c>
      <c r="F4089" s="11">
        <v>45802.0</v>
      </c>
      <c r="G4089" s="12">
        <f t="shared" si="1"/>
        <v>5</v>
      </c>
      <c r="H4089" s="10"/>
      <c r="I4089" s="10" t="str">
        <f>IFNA(VLOOKUP($H4089,'Промокоды'!$A$2:$B$115,2,0),"")</f>
        <v/>
      </c>
      <c r="J4089" s="10" t="str">
        <f>IFNA(VLOOKUP($I4089,'Промокоды'!$E$2:$F$8,2,0),"")</f>
        <v/>
      </c>
      <c r="K4089" s="10" t="str">
        <f>IFNA(VLOOKUP($H4089,'Промокоды'!$A$2:$C$115,3,0),"")</f>
        <v/>
      </c>
      <c r="L4089" s="13">
        <f t="shared" si="2"/>
        <v>0</v>
      </c>
      <c r="M4089" s="14">
        <v>4500.0</v>
      </c>
      <c r="N4089" s="14">
        <f t="shared" si="3"/>
        <v>4500</v>
      </c>
      <c r="O4089" s="9"/>
      <c r="P4089" s="9"/>
      <c r="Q4089" s="9"/>
      <c r="R4089" s="9"/>
      <c r="S4089" s="9"/>
      <c r="T4089" s="9"/>
      <c r="U4089" s="9"/>
      <c r="V4089" s="9"/>
      <c r="W4089" s="9"/>
      <c r="X4089" s="9"/>
      <c r="Y4089" s="9"/>
      <c r="Z4089" s="9"/>
      <c r="AA4089" s="9"/>
      <c r="AB4089" s="9"/>
      <c r="AC4089" s="9"/>
    </row>
    <row r="4090" ht="15.75" customHeight="1">
      <c r="A4090" s="10">
        <v>4089.0</v>
      </c>
      <c r="B4090" s="10" t="s">
        <v>15</v>
      </c>
      <c r="C4090" s="10" t="str">
        <f>VLOOKUP($E4090,'Определяем вид'!$A$2:$B$16,2,0)</f>
        <v>Услуга</v>
      </c>
      <c r="D4090" s="10" t="s">
        <v>16</v>
      </c>
      <c r="E4090" s="10" t="s">
        <v>17</v>
      </c>
      <c r="F4090" s="11">
        <v>45802.0</v>
      </c>
      <c r="G4090" s="12">
        <f t="shared" si="1"/>
        <v>5</v>
      </c>
      <c r="H4090" s="10"/>
      <c r="I4090" s="10" t="str">
        <f>IFNA(VLOOKUP($H4090,'Промокоды'!$A$2:$B$115,2,0),"")</f>
        <v/>
      </c>
      <c r="J4090" s="10" t="str">
        <f>IFNA(VLOOKUP($I4090,'Промокоды'!$E$2:$F$8,2,0),"")</f>
        <v/>
      </c>
      <c r="K4090" s="10" t="str">
        <f>IFNA(VLOOKUP($H4090,'Промокоды'!$A$2:$C$115,3,0),"")</f>
        <v/>
      </c>
      <c r="L4090" s="13">
        <f t="shared" si="2"/>
        <v>0</v>
      </c>
      <c r="M4090" s="14">
        <v>4500.0</v>
      </c>
      <c r="N4090" s="14">
        <f t="shared" si="3"/>
        <v>4500</v>
      </c>
      <c r="O4090" s="9"/>
      <c r="P4090" s="9"/>
      <c r="Q4090" s="9"/>
      <c r="R4090" s="9"/>
      <c r="S4090" s="9"/>
      <c r="T4090" s="9"/>
      <c r="U4090" s="9"/>
      <c r="V4090" s="9"/>
      <c r="W4090" s="9"/>
      <c r="X4090" s="9"/>
      <c r="Y4090" s="9"/>
      <c r="Z4090" s="9"/>
      <c r="AA4090" s="9"/>
      <c r="AB4090" s="9"/>
      <c r="AC4090" s="9"/>
    </row>
    <row r="4091" ht="15.75" customHeight="1">
      <c r="A4091" s="10">
        <v>4090.0</v>
      </c>
      <c r="B4091" s="10" t="s">
        <v>15</v>
      </c>
      <c r="C4091" s="10" t="str">
        <f>VLOOKUP($E4091,'Определяем вид'!$A$2:$B$16,2,0)</f>
        <v>Услуга</v>
      </c>
      <c r="D4091" s="10" t="s">
        <v>16</v>
      </c>
      <c r="E4091" s="10" t="s">
        <v>17</v>
      </c>
      <c r="F4091" s="11">
        <v>45802.0</v>
      </c>
      <c r="G4091" s="12">
        <f t="shared" si="1"/>
        <v>5</v>
      </c>
      <c r="H4091" s="10"/>
      <c r="I4091" s="10" t="str">
        <f>IFNA(VLOOKUP($H4091,'Промокоды'!$A$2:$B$115,2,0),"")</f>
        <v/>
      </c>
      <c r="J4091" s="10" t="str">
        <f>IFNA(VLOOKUP($I4091,'Промокоды'!$E$2:$F$8,2,0),"")</f>
        <v/>
      </c>
      <c r="K4091" s="10" t="str">
        <f>IFNA(VLOOKUP($H4091,'Промокоды'!$A$2:$C$115,3,0),"")</f>
        <v/>
      </c>
      <c r="L4091" s="13">
        <f t="shared" si="2"/>
        <v>0</v>
      </c>
      <c r="M4091" s="14">
        <v>4500.0</v>
      </c>
      <c r="N4091" s="14">
        <f t="shared" si="3"/>
        <v>4500</v>
      </c>
      <c r="O4091" s="9"/>
      <c r="P4091" s="9"/>
      <c r="Q4091" s="9"/>
      <c r="R4091" s="9"/>
      <c r="S4091" s="9"/>
      <c r="T4091" s="9"/>
      <c r="U4091" s="9"/>
      <c r="V4091" s="9"/>
      <c r="W4091" s="9"/>
      <c r="X4091" s="9"/>
      <c r="Y4091" s="9"/>
      <c r="Z4091" s="9"/>
      <c r="AA4091" s="9"/>
      <c r="AB4091" s="9"/>
      <c r="AC4091" s="9"/>
    </row>
    <row r="4092" ht="15.75" customHeight="1">
      <c r="A4092" s="10">
        <v>4091.0</v>
      </c>
      <c r="B4092" s="10" t="s">
        <v>15</v>
      </c>
      <c r="C4092" s="10" t="str">
        <f>VLOOKUP($E4092,'Определяем вид'!$A$2:$B$16,2,0)</f>
        <v>Услуга</v>
      </c>
      <c r="D4092" s="10" t="s">
        <v>19</v>
      </c>
      <c r="E4092" s="10" t="s">
        <v>21</v>
      </c>
      <c r="F4092" s="11">
        <v>45802.0</v>
      </c>
      <c r="G4092" s="12">
        <f t="shared" si="1"/>
        <v>5</v>
      </c>
      <c r="H4092" s="10"/>
      <c r="I4092" s="10" t="str">
        <f>IFNA(VLOOKUP($H4092,'Промокоды'!$A$2:$B$115,2,0),"")</f>
        <v/>
      </c>
      <c r="J4092" s="10" t="str">
        <f>IFNA(VLOOKUP($I4092,'Промокоды'!$E$2:$F$8,2,0),"")</f>
        <v/>
      </c>
      <c r="K4092" s="10" t="str">
        <f>IFNA(VLOOKUP($H4092,'Промокоды'!$A$2:$C$115,3,0),"")</f>
        <v/>
      </c>
      <c r="L4092" s="13">
        <f t="shared" si="2"/>
        <v>0</v>
      </c>
      <c r="M4092" s="14">
        <v>5500.0</v>
      </c>
      <c r="N4092" s="14">
        <f t="shared" si="3"/>
        <v>5500</v>
      </c>
      <c r="O4092" s="9"/>
      <c r="P4092" s="9"/>
      <c r="Q4092" s="9"/>
      <c r="R4092" s="9"/>
      <c r="S4092" s="9"/>
      <c r="T4092" s="9"/>
      <c r="U4092" s="9"/>
      <c r="V4092" s="9"/>
      <c r="W4092" s="9"/>
      <c r="X4092" s="9"/>
      <c r="Y4092" s="9"/>
      <c r="Z4092" s="9"/>
      <c r="AA4092" s="9"/>
      <c r="AB4092" s="9"/>
      <c r="AC4092" s="9"/>
    </row>
    <row r="4093" ht="15.75" customHeight="1">
      <c r="A4093" s="10">
        <v>4092.0</v>
      </c>
      <c r="B4093" s="10" t="s">
        <v>15</v>
      </c>
      <c r="C4093" s="10" t="str">
        <f>VLOOKUP($E4093,'Определяем вид'!$A$2:$B$16,2,0)</f>
        <v>Услуга</v>
      </c>
      <c r="D4093" s="10" t="s">
        <v>19</v>
      </c>
      <c r="E4093" s="10" t="s">
        <v>18</v>
      </c>
      <c r="F4093" s="11">
        <v>45802.0</v>
      </c>
      <c r="G4093" s="12">
        <f t="shared" si="1"/>
        <v>5</v>
      </c>
      <c r="H4093" s="10" t="s">
        <v>36</v>
      </c>
      <c r="I4093" s="10">
        <f>IFNA(VLOOKUP($H4093,'Промокоды'!$A$2:$B$115,2,0),"")</f>
        <v>7</v>
      </c>
      <c r="J4093" s="10" t="str">
        <f>IFNA(VLOOKUP($I4093,'Промокоды'!$E$2:$F$8,2,0),"")</f>
        <v>Сторис в VK</v>
      </c>
      <c r="K4093" s="10">
        <f>IFNA(VLOOKUP($H4093,'Промокоды'!$A$2:$C$115,3,0),"")</f>
        <v>0.15</v>
      </c>
      <c r="L4093" s="13">
        <f t="shared" si="2"/>
        <v>525</v>
      </c>
      <c r="M4093" s="14">
        <v>3500.0</v>
      </c>
      <c r="N4093" s="14">
        <f t="shared" si="3"/>
        <v>2975</v>
      </c>
      <c r="O4093" s="9"/>
      <c r="P4093" s="9"/>
      <c r="Q4093" s="9"/>
      <c r="R4093" s="9"/>
      <c r="S4093" s="9"/>
      <c r="T4093" s="9"/>
      <c r="U4093" s="9"/>
      <c r="V4093" s="9"/>
      <c r="W4093" s="9"/>
      <c r="X4093" s="9"/>
      <c r="Y4093" s="9"/>
      <c r="Z4093" s="9"/>
      <c r="AA4093" s="9"/>
      <c r="AB4093" s="9"/>
      <c r="AC4093" s="9"/>
    </row>
    <row r="4094" ht="15.75" customHeight="1">
      <c r="A4094" s="10">
        <v>4093.0</v>
      </c>
      <c r="B4094" s="10" t="s">
        <v>15</v>
      </c>
      <c r="C4094" s="10" t="str">
        <f>VLOOKUP($E4094,'Определяем вид'!$A$2:$B$16,2,0)</f>
        <v>Услуга</v>
      </c>
      <c r="D4094" s="10" t="s">
        <v>16</v>
      </c>
      <c r="E4094" s="10" t="s">
        <v>21</v>
      </c>
      <c r="F4094" s="11">
        <v>45802.0</v>
      </c>
      <c r="G4094" s="12">
        <f t="shared" si="1"/>
        <v>5</v>
      </c>
      <c r="H4094" s="10"/>
      <c r="I4094" s="10" t="str">
        <f>IFNA(VLOOKUP($H4094,'Промокоды'!$A$2:$B$115,2,0),"")</f>
        <v/>
      </c>
      <c r="J4094" s="10" t="str">
        <f>IFNA(VLOOKUP($I4094,'Промокоды'!$E$2:$F$8,2,0),"")</f>
        <v/>
      </c>
      <c r="K4094" s="10" t="str">
        <f>IFNA(VLOOKUP($H4094,'Промокоды'!$A$2:$C$115,3,0),"")</f>
        <v/>
      </c>
      <c r="L4094" s="13">
        <f t="shared" si="2"/>
        <v>0</v>
      </c>
      <c r="M4094" s="14">
        <v>5500.0</v>
      </c>
      <c r="N4094" s="14">
        <f t="shared" si="3"/>
        <v>5500</v>
      </c>
      <c r="O4094" s="9"/>
      <c r="P4094" s="9"/>
      <c r="Q4094" s="9"/>
      <c r="R4094" s="9"/>
      <c r="S4094" s="9"/>
      <c r="T4094" s="9"/>
      <c r="U4094" s="9"/>
      <c r="V4094" s="9"/>
      <c r="W4094" s="9"/>
      <c r="X4094" s="9"/>
      <c r="Y4094" s="9"/>
      <c r="Z4094" s="9"/>
      <c r="AA4094" s="9"/>
      <c r="AB4094" s="9"/>
      <c r="AC4094" s="9"/>
    </row>
    <row r="4095" ht="15.75" customHeight="1">
      <c r="A4095" s="10">
        <v>4094.0</v>
      </c>
      <c r="B4095" s="10" t="s">
        <v>15</v>
      </c>
      <c r="C4095" s="10" t="str">
        <f>VLOOKUP($E4095,'Определяем вид'!$A$2:$B$16,2,0)</f>
        <v>Товар</v>
      </c>
      <c r="D4095" s="10" t="s">
        <v>19</v>
      </c>
      <c r="E4095" s="10" t="s">
        <v>23</v>
      </c>
      <c r="F4095" s="11">
        <v>45802.0</v>
      </c>
      <c r="G4095" s="12">
        <f t="shared" si="1"/>
        <v>5</v>
      </c>
      <c r="H4095" s="10"/>
      <c r="I4095" s="10" t="str">
        <f>IFNA(VLOOKUP($H4095,'Промокоды'!$A$2:$B$115,2,0),"")</f>
        <v/>
      </c>
      <c r="J4095" s="10" t="str">
        <f>IFNA(VLOOKUP($I4095,'Промокоды'!$E$2:$F$8,2,0),"")</f>
        <v/>
      </c>
      <c r="K4095" s="10" t="str">
        <f>IFNA(VLOOKUP($H4095,'Промокоды'!$A$2:$C$115,3,0),"")</f>
        <v/>
      </c>
      <c r="L4095" s="13">
        <f t="shared" si="2"/>
        <v>0</v>
      </c>
      <c r="M4095" s="14">
        <v>1000.0</v>
      </c>
      <c r="N4095" s="14">
        <f t="shared" si="3"/>
        <v>1000</v>
      </c>
      <c r="O4095" s="9"/>
      <c r="P4095" s="9"/>
      <c r="Q4095" s="9"/>
      <c r="R4095" s="9"/>
      <c r="S4095" s="9"/>
      <c r="T4095" s="9"/>
      <c r="U4095" s="9"/>
      <c r="V4095" s="9"/>
      <c r="W4095" s="9"/>
      <c r="X4095" s="9"/>
      <c r="Y4095" s="9"/>
      <c r="Z4095" s="9"/>
      <c r="AA4095" s="9"/>
      <c r="AB4095" s="9"/>
      <c r="AC4095" s="9"/>
    </row>
    <row r="4096" ht="15.75" customHeight="1">
      <c r="A4096" s="10">
        <v>4095.0</v>
      </c>
      <c r="B4096" s="10" t="s">
        <v>25</v>
      </c>
      <c r="C4096" s="10" t="str">
        <f>VLOOKUP($E4096,'Определяем вид'!$A$2:$B$16,2,0)</f>
        <v>Товар</v>
      </c>
      <c r="D4096" s="10" t="s">
        <v>16</v>
      </c>
      <c r="E4096" s="10" t="s">
        <v>35</v>
      </c>
      <c r="F4096" s="11">
        <v>45802.0</v>
      </c>
      <c r="G4096" s="12">
        <f t="shared" si="1"/>
        <v>5</v>
      </c>
      <c r="H4096" s="10"/>
      <c r="I4096" s="10" t="str">
        <f>IFNA(VLOOKUP($H4096,'Промокоды'!$A$2:$B$115,2,0),"")</f>
        <v/>
      </c>
      <c r="J4096" s="10" t="str">
        <f>IFNA(VLOOKUP($I4096,'Промокоды'!$E$2:$F$8,2,0),"")</f>
        <v/>
      </c>
      <c r="K4096" s="10" t="str">
        <f>IFNA(VLOOKUP($H4096,'Промокоды'!$A$2:$C$115,3,0),"")</f>
        <v/>
      </c>
      <c r="L4096" s="13">
        <f t="shared" si="2"/>
        <v>0</v>
      </c>
      <c r="M4096" s="14">
        <v>500.0</v>
      </c>
      <c r="N4096" s="14">
        <f t="shared" si="3"/>
        <v>500</v>
      </c>
      <c r="O4096" s="9"/>
      <c r="P4096" s="9"/>
      <c r="Q4096" s="9"/>
      <c r="R4096" s="9"/>
      <c r="S4096" s="9"/>
      <c r="T4096" s="9"/>
      <c r="U4096" s="9"/>
      <c r="V4096" s="9"/>
      <c r="W4096" s="9"/>
      <c r="X4096" s="9"/>
      <c r="Y4096" s="9"/>
      <c r="Z4096" s="9"/>
      <c r="AA4096" s="9"/>
      <c r="AB4096" s="9"/>
      <c r="AC4096" s="9"/>
    </row>
    <row r="4097" ht="15.75" customHeight="1">
      <c r="A4097" s="10">
        <v>4096.0</v>
      </c>
      <c r="B4097" s="10" t="s">
        <v>25</v>
      </c>
      <c r="C4097" s="10" t="str">
        <f>VLOOKUP($E4097,'Определяем вид'!$A$2:$B$16,2,0)</f>
        <v>Товар</v>
      </c>
      <c r="D4097" s="10" t="s">
        <v>16</v>
      </c>
      <c r="E4097" s="10" t="s">
        <v>30</v>
      </c>
      <c r="F4097" s="11">
        <v>45802.0</v>
      </c>
      <c r="G4097" s="12">
        <f t="shared" si="1"/>
        <v>5</v>
      </c>
      <c r="H4097" s="10"/>
      <c r="I4097" s="10" t="str">
        <f>IFNA(VLOOKUP($H4097,'Промокоды'!$A$2:$B$115,2,0),"")</f>
        <v/>
      </c>
      <c r="J4097" s="10" t="str">
        <f>IFNA(VLOOKUP($I4097,'Промокоды'!$E$2:$F$8,2,0),"")</f>
        <v/>
      </c>
      <c r="K4097" s="10" t="str">
        <f>IFNA(VLOOKUP($H4097,'Промокоды'!$A$2:$C$115,3,0),"")</f>
        <v/>
      </c>
      <c r="L4097" s="13">
        <f t="shared" si="2"/>
        <v>0</v>
      </c>
      <c r="M4097" s="14">
        <v>300.0</v>
      </c>
      <c r="N4097" s="14">
        <f t="shared" si="3"/>
        <v>300</v>
      </c>
      <c r="O4097" s="9"/>
      <c r="P4097" s="9"/>
      <c r="Q4097" s="9"/>
      <c r="R4097" s="9"/>
      <c r="S4097" s="9"/>
      <c r="T4097" s="9"/>
      <c r="U4097" s="9"/>
      <c r="V4097" s="9"/>
      <c r="W4097" s="9"/>
      <c r="X4097" s="9"/>
      <c r="Y4097" s="9"/>
      <c r="Z4097" s="9"/>
      <c r="AA4097" s="9"/>
      <c r="AB4097" s="9"/>
      <c r="AC4097" s="9"/>
    </row>
    <row r="4098" ht="15.75" customHeight="1">
      <c r="A4098" s="10">
        <v>4097.0</v>
      </c>
      <c r="B4098" s="10" t="s">
        <v>15</v>
      </c>
      <c r="C4098" s="10" t="str">
        <f>VLOOKUP($E4098,'Определяем вид'!$A$2:$B$16,2,0)</f>
        <v>Услуга</v>
      </c>
      <c r="D4098" s="10" t="s">
        <v>16</v>
      </c>
      <c r="E4098" s="10" t="s">
        <v>21</v>
      </c>
      <c r="F4098" s="11">
        <v>45802.0</v>
      </c>
      <c r="G4098" s="12">
        <f t="shared" si="1"/>
        <v>5</v>
      </c>
      <c r="H4098" s="10"/>
      <c r="I4098" s="10" t="str">
        <f>IFNA(VLOOKUP($H4098,'Промокоды'!$A$2:$B$115,2,0),"")</f>
        <v/>
      </c>
      <c r="J4098" s="10" t="str">
        <f>IFNA(VLOOKUP($I4098,'Промокоды'!$E$2:$F$8,2,0),"")</f>
        <v/>
      </c>
      <c r="K4098" s="10" t="str">
        <f>IFNA(VLOOKUP($H4098,'Промокоды'!$A$2:$C$115,3,0),"")</f>
        <v/>
      </c>
      <c r="L4098" s="13">
        <f t="shared" si="2"/>
        <v>0</v>
      </c>
      <c r="M4098" s="14">
        <v>5500.0</v>
      </c>
      <c r="N4098" s="14">
        <f t="shared" si="3"/>
        <v>5500</v>
      </c>
      <c r="O4098" s="9"/>
      <c r="P4098" s="9"/>
      <c r="Q4098" s="9"/>
      <c r="R4098" s="9"/>
      <c r="S4098" s="9"/>
      <c r="T4098" s="9"/>
      <c r="U4098" s="9"/>
      <c r="V4098" s="9"/>
      <c r="W4098" s="9"/>
      <c r="X4098" s="9"/>
      <c r="Y4098" s="9"/>
      <c r="Z4098" s="9"/>
      <c r="AA4098" s="9"/>
      <c r="AB4098" s="9"/>
      <c r="AC4098" s="9"/>
    </row>
    <row r="4099" ht="15.75" customHeight="1">
      <c r="A4099" s="10">
        <v>4098.0</v>
      </c>
      <c r="B4099" s="10" t="s">
        <v>15</v>
      </c>
      <c r="C4099" s="10" t="str">
        <f>VLOOKUP($E4099,'Определяем вид'!$A$2:$B$16,2,0)</f>
        <v>Услуга</v>
      </c>
      <c r="D4099" s="10" t="s">
        <v>16</v>
      </c>
      <c r="E4099" s="10" t="s">
        <v>18</v>
      </c>
      <c r="F4099" s="11">
        <v>45802.0</v>
      </c>
      <c r="G4099" s="12">
        <f t="shared" si="1"/>
        <v>5</v>
      </c>
      <c r="H4099" s="10"/>
      <c r="I4099" s="10" t="str">
        <f>IFNA(VLOOKUP($H4099,'Промокоды'!$A$2:$B$115,2,0),"")</f>
        <v/>
      </c>
      <c r="J4099" s="10" t="str">
        <f>IFNA(VLOOKUP($I4099,'Промокоды'!$E$2:$F$8,2,0),"")</f>
        <v/>
      </c>
      <c r="K4099" s="10" t="str">
        <f>IFNA(VLOOKUP($H4099,'Промокоды'!$A$2:$C$115,3,0),"")</f>
        <v/>
      </c>
      <c r="L4099" s="13">
        <f t="shared" si="2"/>
        <v>0</v>
      </c>
      <c r="M4099" s="14">
        <v>3500.0</v>
      </c>
      <c r="N4099" s="14">
        <f t="shared" si="3"/>
        <v>3500</v>
      </c>
      <c r="O4099" s="9"/>
      <c r="P4099" s="9"/>
      <c r="Q4099" s="9"/>
      <c r="R4099" s="9"/>
      <c r="S4099" s="9"/>
      <c r="T4099" s="9"/>
      <c r="U4099" s="9"/>
      <c r="V4099" s="9"/>
      <c r="W4099" s="9"/>
      <c r="X4099" s="9"/>
      <c r="Y4099" s="9"/>
      <c r="Z4099" s="9"/>
      <c r="AA4099" s="9"/>
      <c r="AB4099" s="9"/>
      <c r="AC4099" s="9"/>
    </row>
    <row r="4100" ht="15.75" customHeight="1">
      <c r="A4100" s="10">
        <v>4099.0</v>
      </c>
      <c r="B4100" s="10" t="s">
        <v>15</v>
      </c>
      <c r="C4100" s="10" t="str">
        <f>VLOOKUP($E4100,'Определяем вид'!$A$2:$B$16,2,0)</f>
        <v>Товар</v>
      </c>
      <c r="D4100" s="10" t="s">
        <v>16</v>
      </c>
      <c r="E4100" s="10" t="s">
        <v>23</v>
      </c>
      <c r="F4100" s="11">
        <v>45802.0</v>
      </c>
      <c r="G4100" s="12">
        <f t="shared" si="1"/>
        <v>5</v>
      </c>
      <c r="H4100" s="10"/>
      <c r="I4100" s="10" t="str">
        <f>IFNA(VLOOKUP($H4100,'Промокоды'!$A$2:$B$115,2,0),"")</f>
        <v/>
      </c>
      <c r="J4100" s="10" t="str">
        <f>IFNA(VLOOKUP($I4100,'Промокоды'!$E$2:$F$8,2,0),"")</f>
        <v/>
      </c>
      <c r="K4100" s="10" t="str">
        <f>IFNA(VLOOKUP($H4100,'Промокоды'!$A$2:$C$115,3,0),"")</f>
        <v/>
      </c>
      <c r="L4100" s="13">
        <f t="shared" si="2"/>
        <v>0</v>
      </c>
      <c r="M4100" s="14">
        <v>1000.0</v>
      </c>
      <c r="N4100" s="14">
        <f t="shared" si="3"/>
        <v>1000</v>
      </c>
      <c r="O4100" s="9"/>
      <c r="P4100" s="9"/>
      <c r="Q4100" s="9"/>
      <c r="R4100" s="9"/>
      <c r="S4100" s="9"/>
      <c r="T4100" s="9"/>
      <c r="U4100" s="9"/>
      <c r="V4100" s="9"/>
      <c r="W4100" s="9"/>
      <c r="X4100" s="9"/>
      <c r="Y4100" s="9"/>
      <c r="Z4100" s="9"/>
      <c r="AA4100" s="9"/>
      <c r="AB4100" s="9"/>
      <c r="AC4100" s="9"/>
    </row>
    <row r="4101" ht="15.75" customHeight="1">
      <c r="A4101" s="10">
        <v>4100.0</v>
      </c>
      <c r="B4101" s="10" t="s">
        <v>15</v>
      </c>
      <c r="C4101" s="10" t="str">
        <f>VLOOKUP($E4101,'Определяем вид'!$A$2:$B$16,2,0)</f>
        <v>Услуга</v>
      </c>
      <c r="D4101" s="10" t="s">
        <v>16</v>
      </c>
      <c r="E4101" s="10" t="s">
        <v>21</v>
      </c>
      <c r="F4101" s="11">
        <v>45803.0</v>
      </c>
      <c r="G4101" s="12">
        <f t="shared" si="1"/>
        <v>5</v>
      </c>
      <c r="H4101" s="10"/>
      <c r="I4101" s="10" t="str">
        <f>IFNA(VLOOKUP($H4101,'Промокоды'!$A$2:$B$115,2,0),"")</f>
        <v/>
      </c>
      <c r="J4101" s="10" t="str">
        <f>IFNA(VLOOKUP($I4101,'Промокоды'!$E$2:$F$8,2,0),"")</f>
        <v/>
      </c>
      <c r="K4101" s="10" t="str">
        <f>IFNA(VLOOKUP($H4101,'Промокоды'!$A$2:$C$115,3,0),"")</f>
        <v/>
      </c>
      <c r="L4101" s="13">
        <f t="shared" si="2"/>
        <v>0</v>
      </c>
      <c r="M4101" s="14">
        <v>5500.0</v>
      </c>
      <c r="N4101" s="14">
        <f t="shared" si="3"/>
        <v>5500</v>
      </c>
      <c r="O4101" s="9"/>
      <c r="P4101" s="9"/>
      <c r="Q4101" s="9"/>
      <c r="R4101" s="9"/>
      <c r="S4101" s="9"/>
      <c r="T4101" s="9"/>
      <c r="U4101" s="9"/>
      <c r="V4101" s="9"/>
      <c r="W4101" s="9"/>
      <c r="X4101" s="9"/>
      <c r="Y4101" s="9"/>
      <c r="Z4101" s="9"/>
      <c r="AA4101" s="9"/>
      <c r="AB4101" s="9"/>
      <c r="AC4101" s="9"/>
    </row>
    <row r="4102" ht="15.75" customHeight="1">
      <c r="A4102" s="10">
        <v>4101.0</v>
      </c>
      <c r="B4102" s="10" t="s">
        <v>15</v>
      </c>
      <c r="C4102" s="10" t="str">
        <f>VLOOKUP($E4102,'Определяем вид'!$A$2:$B$16,2,0)</f>
        <v>Услуга</v>
      </c>
      <c r="D4102" s="10" t="s">
        <v>16</v>
      </c>
      <c r="E4102" s="10" t="s">
        <v>18</v>
      </c>
      <c r="F4102" s="11">
        <v>45803.0</v>
      </c>
      <c r="G4102" s="12">
        <f t="shared" si="1"/>
        <v>5</v>
      </c>
      <c r="H4102" s="10"/>
      <c r="I4102" s="10" t="str">
        <f>IFNA(VLOOKUP($H4102,'Промокоды'!$A$2:$B$115,2,0),"")</f>
        <v/>
      </c>
      <c r="J4102" s="10" t="str">
        <f>IFNA(VLOOKUP($I4102,'Промокоды'!$E$2:$F$8,2,0),"")</f>
        <v/>
      </c>
      <c r="K4102" s="10" t="str">
        <f>IFNA(VLOOKUP($H4102,'Промокоды'!$A$2:$C$115,3,0),"")</f>
        <v/>
      </c>
      <c r="L4102" s="13">
        <f t="shared" si="2"/>
        <v>0</v>
      </c>
      <c r="M4102" s="14">
        <v>3500.0</v>
      </c>
      <c r="N4102" s="14">
        <f t="shared" si="3"/>
        <v>3500</v>
      </c>
      <c r="O4102" s="9"/>
      <c r="P4102" s="9"/>
      <c r="Q4102" s="9"/>
      <c r="R4102" s="9"/>
      <c r="S4102" s="9"/>
      <c r="T4102" s="9"/>
      <c r="U4102" s="9"/>
      <c r="V4102" s="9"/>
      <c r="W4102" s="9"/>
      <c r="X4102" s="9"/>
      <c r="Y4102" s="9"/>
      <c r="Z4102" s="9"/>
      <c r="AA4102" s="9"/>
      <c r="AB4102" s="9"/>
      <c r="AC4102" s="9"/>
    </row>
    <row r="4103" ht="15.75" customHeight="1">
      <c r="A4103" s="10">
        <v>4102.0</v>
      </c>
      <c r="B4103" s="10" t="s">
        <v>15</v>
      </c>
      <c r="C4103" s="10" t="str">
        <f>VLOOKUP($E4103,'Определяем вид'!$A$2:$B$16,2,0)</f>
        <v>Услуга</v>
      </c>
      <c r="D4103" s="10" t="s">
        <v>16</v>
      </c>
      <c r="E4103" s="10" t="s">
        <v>21</v>
      </c>
      <c r="F4103" s="11">
        <v>45803.0</v>
      </c>
      <c r="G4103" s="12">
        <f t="shared" si="1"/>
        <v>5</v>
      </c>
      <c r="H4103" s="10"/>
      <c r="I4103" s="10" t="str">
        <f>IFNA(VLOOKUP($H4103,'Промокоды'!$A$2:$B$115,2,0),"")</f>
        <v/>
      </c>
      <c r="J4103" s="10" t="str">
        <f>IFNA(VLOOKUP($I4103,'Промокоды'!$E$2:$F$8,2,0),"")</f>
        <v/>
      </c>
      <c r="K4103" s="10" t="str">
        <f>IFNA(VLOOKUP($H4103,'Промокоды'!$A$2:$C$115,3,0),"")</f>
        <v/>
      </c>
      <c r="L4103" s="13">
        <f t="shared" si="2"/>
        <v>0</v>
      </c>
      <c r="M4103" s="14">
        <v>5500.0</v>
      </c>
      <c r="N4103" s="14">
        <f t="shared" si="3"/>
        <v>5500</v>
      </c>
      <c r="O4103" s="9"/>
      <c r="P4103" s="9"/>
      <c r="Q4103" s="9"/>
      <c r="R4103" s="9"/>
      <c r="S4103" s="9"/>
      <c r="T4103" s="9"/>
      <c r="U4103" s="9"/>
      <c r="V4103" s="9"/>
      <c r="W4103" s="9"/>
      <c r="X4103" s="9"/>
      <c r="Y4103" s="9"/>
      <c r="Z4103" s="9"/>
      <c r="AA4103" s="9"/>
      <c r="AB4103" s="9"/>
      <c r="AC4103" s="9"/>
    </row>
    <row r="4104" ht="15.75" customHeight="1">
      <c r="A4104" s="10">
        <v>4103.0</v>
      </c>
      <c r="B4104" s="10" t="s">
        <v>15</v>
      </c>
      <c r="C4104" s="10" t="str">
        <f>VLOOKUP($E4104,'Определяем вид'!$A$2:$B$16,2,0)</f>
        <v>Товар</v>
      </c>
      <c r="D4104" s="10" t="s">
        <v>16</v>
      </c>
      <c r="E4104" s="10" t="s">
        <v>28</v>
      </c>
      <c r="F4104" s="11">
        <v>45803.0</v>
      </c>
      <c r="G4104" s="12">
        <f t="shared" si="1"/>
        <v>5</v>
      </c>
      <c r="H4104" s="10" t="s">
        <v>37</v>
      </c>
      <c r="I4104" s="10">
        <f>IFNA(VLOOKUP($H4104,'Промокоды'!$A$2:$B$115,2,0),"")</f>
        <v>6</v>
      </c>
      <c r="J4104" s="10" t="str">
        <f>IFNA(VLOOKUP($I4104,'Промокоды'!$E$2:$F$8,2,0),"")</f>
        <v>Реклама в VK</v>
      </c>
      <c r="K4104" s="10">
        <f>IFNA(VLOOKUP($H4104,'Промокоды'!$A$2:$C$115,3,0),"")</f>
        <v>0.2</v>
      </c>
      <c r="L4104" s="13">
        <f t="shared" si="2"/>
        <v>60</v>
      </c>
      <c r="M4104" s="14">
        <v>300.0</v>
      </c>
      <c r="N4104" s="14">
        <f t="shared" si="3"/>
        <v>240</v>
      </c>
      <c r="O4104" s="9"/>
      <c r="P4104" s="9"/>
      <c r="Q4104" s="9"/>
      <c r="R4104" s="9"/>
      <c r="S4104" s="9"/>
      <c r="T4104" s="9"/>
      <c r="U4104" s="9"/>
      <c r="V4104" s="9"/>
      <c r="W4104" s="9"/>
      <c r="X4104" s="9"/>
      <c r="Y4104" s="9"/>
      <c r="Z4104" s="9"/>
      <c r="AA4104" s="9"/>
      <c r="AB4104" s="9"/>
      <c r="AC4104" s="9"/>
    </row>
    <row r="4105" ht="15.75" customHeight="1">
      <c r="A4105" s="10">
        <v>4104.0</v>
      </c>
      <c r="B4105" s="10" t="s">
        <v>15</v>
      </c>
      <c r="C4105" s="10" t="str">
        <f>VLOOKUP($E4105,'Определяем вид'!$A$2:$B$16,2,0)</f>
        <v>Услуга</v>
      </c>
      <c r="D4105" s="10" t="s">
        <v>16</v>
      </c>
      <c r="E4105" s="10" t="s">
        <v>18</v>
      </c>
      <c r="F4105" s="11">
        <v>45803.0</v>
      </c>
      <c r="G4105" s="12">
        <f t="shared" si="1"/>
        <v>5</v>
      </c>
      <c r="H4105" s="10" t="s">
        <v>38</v>
      </c>
      <c r="I4105" s="10">
        <f>IFNA(VLOOKUP($H4105,'Промокоды'!$A$2:$B$115,2,0),"")</f>
        <v>6</v>
      </c>
      <c r="J4105" s="10" t="str">
        <f>IFNA(VLOOKUP($I4105,'Промокоды'!$E$2:$F$8,2,0),"")</f>
        <v>Реклама в VK</v>
      </c>
      <c r="K4105" s="10">
        <f>IFNA(VLOOKUP($H4105,'Промокоды'!$A$2:$C$115,3,0),"")</f>
        <v>0.2</v>
      </c>
      <c r="L4105" s="13">
        <f t="shared" si="2"/>
        <v>700</v>
      </c>
      <c r="M4105" s="14">
        <v>3500.0</v>
      </c>
      <c r="N4105" s="14">
        <f t="shared" si="3"/>
        <v>2800</v>
      </c>
      <c r="O4105" s="9"/>
      <c r="P4105" s="9"/>
      <c r="Q4105" s="9"/>
      <c r="R4105" s="9"/>
      <c r="S4105" s="9"/>
      <c r="T4105" s="9"/>
      <c r="U4105" s="9"/>
      <c r="V4105" s="9"/>
      <c r="W4105" s="9"/>
      <c r="X4105" s="9"/>
      <c r="Y4105" s="9"/>
      <c r="Z4105" s="9"/>
      <c r="AA4105" s="9"/>
      <c r="AB4105" s="9"/>
      <c r="AC4105" s="9"/>
    </row>
    <row r="4106" ht="15.75" customHeight="1">
      <c r="A4106" s="10">
        <v>4105.0</v>
      </c>
      <c r="B4106" s="10" t="s">
        <v>15</v>
      </c>
      <c r="C4106" s="10" t="str">
        <f>VLOOKUP($E4106,'Определяем вид'!$A$2:$B$16,2,0)</f>
        <v>Услуга</v>
      </c>
      <c r="D4106" s="10" t="s">
        <v>16</v>
      </c>
      <c r="E4106" s="10" t="s">
        <v>17</v>
      </c>
      <c r="F4106" s="11">
        <v>45803.0</v>
      </c>
      <c r="G4106" s="12">
        <f t="shared" si="1"/>
        <v>5</v>
      </c>
      <c r="H4106" s="10" t="s">
        <v>39</v>
      </c>
      <c r="I4106" s="10">
        <f>IFNA(VLOOKUP($H4106,'Промокоды'!$A$2:$B$115,2,0),"")</f>
        <v>2</v>
      </c>
      <c r="J4106" s="10" t="str">
        <f>IFNA(VLOOKUP($I4106,'Промокоды'!$E$2:$F$8,2,0),"")</f>
        <v>Поисковые запросы в Гугле</v>
      </c>
      <c r="K4106" s="10">
        <f>IFNA(VLOOKUP($H4106,'Промокоды'!$A$2:$C$115,3,0),"")</f>
        <v>0.1</v>
      </c>
      <c r="L4106" s="13">
        <f t="shared" si="2"/>
        <v>450</v>
      </c>
      <c r="M4106" s="14">
        <v>4500.0</v>
      </c>
      <c r="N4106" s="14">
        <f t="shared" si="3"/>
        <v>4050</v>
      </c>
      <c r="O4106" s="9"/>
      <c r="P4106" s="9"/>
      <c r="Q4106" s="9"/>
      <c r="R4106" s="9"/>
      <c r="S4106" s="9"/>
      <c r="T4106" s="9"/>
      <c r="U4106" s="9"/>
      <c r="V4106" s="9"/>
      <c r="W4106" s="9"/>
      <c r="X4106" s="9"/>
      <c r="Y4106" s="9"/>
      <c r="Z4106" s="9"/>
      <c r="AA4106" s="9"/>
      <c r="AB4106" s="9"/>
      <c r="AC4106" s="9"/>
    </row>
    <row r="4107" ht="15.75" customHeight="1">
      <c r="A4107" s="10">
        <v>4106.0</v>
      </c>
      <c r="B4107" s="10" t="s">
        <v>15</v>
      </c>
      <c r="C4107" s="10" t="str">
        <f>VLOOKUP($E4107,'Определяем вид'!$A$2:$B$16,2,0)</f>
        <v>Услуга</v>
      </c>
      <c r="D4107" s="10" t="s">
        <v>16</v>
      </c>
      <c r="E4107" s="10" t="s">
        <v>18</v>
      </c>
      <c r="F4107" s="11">
        <v>45803.0</v>
      </c>
      <c r="G4107" s="12">
        <f t="shared" si="1"/>
        <v>5</v>
      </c>
      <c r="H4107" s="10"/>
      <c r="I4107" s="10" t="str">
        <f>IFNA(VLOOKUP($H4107,'Промокоды'!$A$2:$B$115,2,0),"")</f>
        <v/>
      </c>
      <c r="J4107" s="10" t="str">
        <f>IFNA(VLOOKUP($I4107,'Промокоды'!$E$2:$F$8,2,0),"")</f>
        <v/>
      </c>
      <c r="K4107" s="10" t="str">
        <f>IFNA(VLOOKUP($H4107,'Промокоды'!$A$2:$C$115,3,0),"")</f>
        <v/>
      </c>
      <c r="L4107" s="13">
        <f t="shared" si="2"/>
        <v>0</v>
      </c>
      <c r="M4107" s="14">
        <v>3500.0</v>
      </c>
      <c r="N4107" s="14">
        <f t="shared" si="3"/>
        <v>3500</v>
      </c>
      <c r="O4107" s="9"/>
      <c r="P4107" s="9"/>
      <c r="Q4107" s="9"/>
      <c r="R4107" s="9"/>
      <c r="S4107" s="9"/>
      <c r="T4107" s="9"/>
      <c r="U4107" s="9"/>
      <c r="V4107" s="9"/>
      <c r="W4107" s="9"/>
      <c r="X4107" s="9"/>
      <c r="Y4107" s="9"/>
      <c r="Z4107" s="9"/>
      <c r="AA4107" s="9"/>
      <c r="AB4107" s="9"/>
      <c r="AC4107" s="9"/>
    </row>
    <row r="4108" ht="15.75" customHeight="1">
      <c r="A4108" s="10">
        <v>4107.0</v>
      </c>
      <c r="B4108" s="10" t="s">
        <v>15</v>
      </c>
      <c r="C4108" s="10" t="str">
        <f>VLOOKUP($E4108,'Определяем вид'!$A$2:$B$16,2,0)</f>
        <v>Услуга</v>
      </c>
      <c r="D4108" s="10" t="s">
        <v>19</v>
      </c>
      <c r="E4108" s="10" t="s">
        <v>21</v>
      </c>
      <c r="F4108" s="11">
        <v>45803.0</v>
      </c>
      <c r="G4108" s="12">
        <f t="shared" si="1"/>
        <v>5</v>
      </c>
      <c r="H4108" s="10"/>
      <c r="I4108" s="10" t="str">
        <f>IFNA(VLOOKUP($H4108,'Промокоды'!$A$2:$B$115,2,0),"")</f>
        <v/>
      </c>
      <c r="J4108" s="10" t="str">
        <f>IFNA(VLOOKUP($I4108,'Промокоды'!$E$2:$F$8,2,0),"")</f>
        <v/>
      </c>
      <c r="K4108" s="10" t="str">
        <f>IFNA(VLOOKUP($H4108,'Промокоды'!$A$2:$C$115,3,0),"")</f>
        <v/>
      </c>
      <c r="L4108" s="13">
        <f t="shared" si="2"/>
        <v>0</v>
      </c>
      <c r="M4108" s="14">
        <v>5500.0</v>
      </c>
      <c r="N4108" s="14">
        <f t="shared" si="3"/>
        <v>5500</v>
      </c>
      <c r="O4108" s="9"/>
      <c r="P4108" s="9"/>
      <c r="Q4108" s="9"/>
      <c r="R4108" s="9"/>
      <c r="S4108" s="9"/>
      <c r="T4108" s="9"/>
      <c r="U4108" s="9"/>
      <c r="V4108" s="9"/>
      <c r="W4108" s="9"/>
      <c r="X4108" s="9"/>
      <c r="Y4108" s="9"/>
      <c r="Z4108" s="9"/>
      <c r="AA4108" s="9"/>
      <c r="AB4108" s="9"/>
      <c r="AC4108" s="9"/>
    </row>
    <row r="4109" ht="15.75" customHeight="1">
      <c r="A4109" s="10">
        <v>4108.0</v>
      </c>
      <c r="B4109" s="10" t="s">
        <v>25</v>
      </c>
      <c r="C4109" s="10" t="str">
        <f>VLOOKUP($E4109,'Определяем вид'!$A$2:$B$16,2,0)</f>
        <v>Товар</v>
      </c>
      <c r="D4109" s="10" t="s">
        <v>16</v>
      </c>
      <c r="E4109" s="10" t="s">
        <v>30</v>
      </c>
      <c r="F4109" s="11">
        <v>45803.0</v>
      </c>
      <c r="G4109" s="12">
        <f t="shared" si="1"/>
        <v>5</v>
      </c>
      <c r="H4109" s="10"/>
      <c r="I4109" s="10" t="str">
        <f>IFNA(VLOOKUP($H4109,'Промокоды'!$A$2:$B$115,2,0),"")</f>
        <v/>
      </c>
      <c r="J4109" s="10" t="str">
        <f>IFNA(VLOOKUP($I4109,'Промокоды'!$E$2:$F$8,2,0),"")</f>
        <v/>
      </c>
      <c r="K4109" s="10" t="str">
        <f>IFNA(VLOOKUP($H4109,'Промокоды'!$A$2:$C$115,3,0),"")</f>
        <v/>
      </c>
      <c r="L4109" s="13">
        <f t="shared" si="2"/>
        <v>0</v>
      </c>
      <c r="M4109" s="14">
        <v>300.0</v>
      </c>
      <c r="N4109" s="14">
        <f t="shared" si="3"/>
        <v>300</v>
      </c>
      <c r="O4109" s="9"/>
      <c r="P4109" s="9"/>
      <c r="Q4109" s="9"/>
      <c r="R4109" s="9"/>
      <c r="S4109" s="9"/>
      <c r="T4109" s="9"/>
      <c r="U4109" s="9"/>
      <c r="V4109" s="9"/>
      <c r="W4109" s="9"/>
      <c r="X4109" s="9"/>
      <c r="Y4109" s="9"/>
      <c r="Z4109" s="9"/>
      <c r="AA4109" s="9"/>
      <c r="AB4109" s="9"/>
      <c r="AC4109" s="9"/>
    </row>
    <row r="4110" ht="15.75" customHeight="1">
      <c r="A4110" s="10">
        <v>4109.0</v>
      </c>
      <c r="B4110" s="10" t="s">
        <v>15</v>
      </c>
      <c r="C4110" s="10" t="str">
        <f>VLOOKUP($E4110,'Определяем вид'!$A$2:$B$16,2,0)</f>
        <v>Услуга</v>
      </c>
      <c r="D4110" s="10" t="s">
        <v>19</v>
      </c>
      <c r="E4110" s="10" t="s">
        <v>21</v>
      </c>
      <c r="F4110" s="11">
        <v>45803.0</v>
      </c>
      <c r="G4110" s="12">
        <f t="shared" si="1"/>
        <v>5</v>
      </c>
      <c r="H4110" s="10" t="s">
        <v>40</v>
      </c>
      <c r="I4110" s="10">
        <f>IFNA(VLOOKUP($H4110,'Промокоды'!$A$2:$B$115,2,0),"")</f>
        <v>6</v>
      </c>
      <c r="J4110" s="10" t="str">
        <f>IFNA(VLOOKUP($I4110,'Промокоды'!$E$2:$F$8,2,0),"")</f>
        <v>Реклама в VK</v>
      </c>
      <c r="K4110" s="10">
        <f>IFNA(VLOOKUP($H4110,'Промокоды'!$A$2:$C$115,3,0),"")</f>
        <v>0.2</v>
      </c>
      <c r="L4110" s="13">
        <f t="shared" si="2"/>
        <v>1100</v>
      </c>
      <c r="M4110" s="14">
        <v>5500.0</v>
      </c>
      <c r="N4110" s="14">
        <f t="shared" si="3"/>
        <v>4400</v>
      </c>
      <c r="O4110" s="9"/>
      <c r="P4110" s="9"/>
      <c r="Q4110" s="9"/>
      <c r="R4110" s="9"/>
      <c r="S4110" s="9"/>
      <c r="T4110" s="9"/>
      <c r="U4110" s="9"/>
      <c r="V4110" s="9"/>
      <c r="W4110" s="9"/>
      <c r="X4110" s="9"/>
      <c r="Y4110" s="9"/>
      <c r="Z4110" s="9"/>
      <c r="AA4110" s="9"/>
      <c r="AB4110" s="9"/>
      <c r="AC4110" s="9"/>
    </row>
    <row r="4111" ht="15.75" customHeight="1">
      <c r="A4111" s="10">
        <v>4110.0</v>
      </c>
      <c r="B4111" s="10" t="s">
        <v>15</v>
      </c>
      <c r="C4111" s="10" t="str">
        <f>VLOOKUP($E4111,'Определяем вид'!$A$2:$B$16,2,0)</f>
        <v>Услуга</v>
      </c>
      <c r="D4111" s="10" t="s">
        <v>19</v>
      </c>
      <c r="E4111" s="10" t="s">
        <v>18</v>
      </c>
      <c r="F4111" s="11">
        <v>45803.0</v>
      </c>
      <c r="G4111" s="12">
        <f t="shared" si="1"/>
        <v>5</v>
      </c>
      <c r="H4111" s="10"/>
      <c r="I4111" s="10" t="str">
        <f>IFNA(VLOOKUP($H4111,'Промокоды'!$A$2:$B$115,2,0),"")</f>
        <v/>
      </c>
      <c r="J4111" s="10" t="str">
        <f>IFNA(VLOOKUP($I4111,'Промокоды'!$E$2:$F$8,2,0),"")</f>
        <v/>
      </c>
      <c r="K4111" s="10" t="str">
        <f>IFNA(VLOOKUP($H4111,'Промокоды'!$A$2:$C$115,3,0),"")</f>
        <v/>
      </c>
      <c r="L4111" s="13">
        <f t="shared" si="2"/>
        <v>0</v>
      </c>
      <c r="M4111" s="14">
        <v>3500.0</v>
      </c>
      <c r="N4111" s="14">
        <f t="shared" si="3"/>
        <v>3500</v>
      </c>
      <c r="O4111" s="9"/>
      <c r="P4111" s="9"/>
      <c r="Q4111" s="9"/>
      <c r="R4111" s="9"/>
      <c r="S4111" s="9"/>
      <c r="T4111" s="9"/>
      <c r="U4111" s="9"/>
      <c r="V4111" s="9"/>
      <c r="W4111" s="9"/>
      <c r="X4111" s="9"/>
      <c r="Y4111" s="9"/>
      <c r="Z4111" s="9"/>
      <c r="AA4111" s="9"/>
      <c r="AB4111" s="9"/>
      <c r="AC4111" s="9"/>
    </row>
    <row r="4112" ht="15.75" customHeight="1">
      <c r="A4112" s="10">
        <v>4111.0</v>
      </c>
      <c r="B4112" s="10" t="s">
        <v>15</v>
      </c>
      <c r="C4112" s="10" t="str">
        <f>VLOOKUP($E4112,'Определяем вид'!$A$2:$B$16,2,0)</f>
        <v>Товар</v>
      </c>
      <c r="D4112" s="10" t="s">
        <v>19</v>
      </c>
      <c r="E4112" s="10" t="s">
        <v>23</v>
      </c>
      <c r="F4112" s="11">
        <v>45803.0</v>
      </c>
      <c r="G4112" s="12">
        <f t="shared" si="1"/>
        <v>5</v>
      </c>
      <c r="H4112" s="10" t="s">
        <v>41</v>
      </c>
      <c r="I4112" s="10">
        <f>IFNA(VLOOKUP($H4112,'Промокоды'!$A$2:$B$115,2,0),"")</f>
        <v>3</v>
      </c>
      <c r="J4112" s="10" t="str">
        <f>IFNA(VLOOKUP($I4112,'Промокоды'!$E$2:$F$8,2,0),"")</f>
        <v>Поисковые запросы в Яндексе</v>
      </c>
      <c r="K4112" s="10">
        <f>IFNA(VLOOKUP($H4112,'Промокоды'!$A$2:$C$115,3,0),"")</f>
        <v>0.05</v>
      </c>
      <c r="L4112" s="13">
        <f t="shared" si="2"/>
        <v>50</v>
      </c>
      <c r="M4112" s="14">
        <v>1000.0</v>
      </c>
      <c r="N4112" s="14">
        <f t="shared" si="3"/>
        <v>950</v>
      </c>
      <c r="O4112" s="9"/>
      <c r="P4112" s="9"/>
      <c r="Q4112" s="9"/>
      <c r="R4112" s="9"/>
      <c r="S4112" s="9"/>
      <c r="T4112" s="9"/>
      <c r="U4112" s="9"/>
      <c r="V4112" s="9"/>
      <c r="W4112" s="9"/>
      <c r="X4112" s="9"/>
      <c r="Y4112" s="9"/>
      <c r="Z4112" s="9"/>
      <c r="AA4112" s="9"/>
      <c r="AB4112" s="9"/>
      <c r="AC4112" s="9"/>
    </row>
    <row r="4113" ht="15.75" customHeight="1">
      <c r="A4113" s="10">
        <v>4112.0</v>
      </c>
      <c r="B4113" s="10" t="s">
        <v>15</v>
      </c>
      <c r="C4113" s="10" t="str">
        <f>VLOOKUP($E4113,'Определяем вид'!$A$2:$B$16,2,0)</f>
        <v>Услуга</v>
      </c>
      <c r="D4113" s="10" t="s">
        <v>16</v>
      </c>
      <c r="E4113" s="10" t="s">
        <v>21</v>
      </c>
      <c r="F4113" s="11">
        <v>45803.0</v>
      </c>
      <c r="G4113" s="12">
        <f t="shared" si="1"/>
        <v>5</v>
      </c>
      <c r="H4113" s="10"/>
      <c r="I4113" s="10" t="str">
        <f>IFNA(VLOOKUP($H4113,'Промокоды'!$A$2:$B$115,2,0),"")</f>
        <v/>
      </c>
      <c r="J4113" s="10" t="str">
        <f>IFNA(VLOOKUP($I4113,'Промокоды'!$E$2:$F$8,2,0),"")</f>
        <v/>
      </c>
      <c r="K4113" s="10" t="str">
        <f>IFNA(VLOOKUP($H4113,'Промокоды'!$A$2:$C$115,3,0),"")</f>
        <v/>
      </c>
      <c r="L4113" s="13">
        <f t="shared" si="2"/>
        <v>0</v>
      </c>
      <c r="M4113" s="14">
        <v>5500.0</v>
      </c>
      <c r="N4113" s="14">
        <f t="shared" si="3"/>
        <v>5500</v>
      </c>
      <c r="O4113" s="9"/>
      <c r="P4113" s="9"/>
      <c r="Q4113" s="9"/>
      <c r="R4113" s="9"/>
      <c r="S4113" s="9"/>
      <c r="T4113" s="9"/>
      <c r="U4113" s="9"/>
      <c r="V4113" s="9"/>
      <c r="W4113" s="9"/>
      <c r="X4113" s="9"/>
      <c r="Y4113" s="9"/>
      <c r="Z4113" s="9"/>
      <c r="AA4113" s="9"/>
      <c r="AB4113" s="9"/>
      <c r="AC4113" s="9"/>
    </row>
    <row r="4114" ht="15.75" customHeight="1">
      <c r="A4114" s="10">
        <v>4113.0</v>
      </c>
      <c r="B4114" s="10" t="s">
        <v>15</v>
      </c>
      <c r="C4114" s="10" t="str">
        <f>VLOOKUP($E4114,'Определяем вид'!$A$2:$B$16,2,0)</f>
        <v>Услуга</v>
      </c>
      <c r="D4114" s="10" t="s">
        <v>16</v>
      </c>
      <c r="E4114" s="10" t="s">
        <v>17</v>
      </c>
      <c r="F4114" s="11">
        <v>45803.0</v>
      </c>
      <c r="G4114" s="12">
        <f t="shared" si="1"/>
        <v>5</v>
      </c>
      <c r="H4114" s="10"/>
      <c r="I4114" s="10" t="str">
        <f>IFNA(VLOOKUP($H4114,'Промокоды'!$A$2:$B$115,2,0),"")</f>
        <v/>
      </c>
      <c r="J4114" s="10" t="str">
        <f>IFNA(VLOOKUP($I4114,'Промокоды'!$E$2:$F$8,2,0),"")</f>
        <v/>
      </c>
      <c r="K4114" s="10" t="str">
        <f>IFNA(VLOOKUP($H4114,'Промокоды'!$A$2:$C$115,3,0),"")</f>
        <v/>
      </c>
      <c r="L4114" s="13">
        <f t="shared" si="2"/>
        <v>0</v>
      </c>
      <c r="M4114" s="14">
        <v>4500.0</v>
      </c>
      <c r="N4114" s="14">
        <f t="shared" si="3"/>
        <v>4500</v>
      </c>
      <c r="O4114" s="9"/>
      <c r="P4114" s="9"/>
      <c r="Q4114" s="9"/>
      <c r="R4114" s="9"/>
      <c r="S4114" s="9"/>
      <c r="T4114" s="9"/>
      <c r="U4114" s="9"/>
      <c r="V4114" s="9"/>
      <c r="W4114" s="9"/>
      <c r="X4114" s="9"/>
      <c r="Y4114" s="9"/>
      <c r="Z4114" s="9"/>
      <c r="AA4114" s="9"/>
      <c r="AB4114" s="9"/>
      <c r="AC4114" s="9"/>
    </row>
    <row r="4115" ht="15.75" customHeight="1">
      <c r="A4115" s="10">
        <v>4114.0</v>
      </c>
      <c r="B4115" s="10" t="s">
        <v>15</v>
      </c>
      <c r="C4115" s="10" t="str">
        <f>VLOOKUP($E4115,'Определяем вид'!$A$2:$B$16,2,0)</f>
        <v>Услуга</v>
      </c>
      <c r="D4115" s="10" t="s">
        <v>19</v>
      </c>
      <c r="E4115" s="10" t="s">
        <v>17</v>
      </c>
      <c r="F4115" s="11">
        <v>45803.0</v>
      </c>
      <c r="G4115" s="12">
        <f t="shared" si="1"/>
        <v>5</v>
      </c>
      <c r="H4115" s="10"/>
      <c r="I4115" s="10" t="str">
        <f>IFNA(VLOOKUP($H4115,'Промокоды'!$A$2:$B$115,2,0),"")</f>
        <v/>
      </c>
      <c r="J4115" s="10" t="str">
        <f>IFNA(VLOOKUP($I4115,'Промокоды'!$E$2:$F$8,2,0),"")</f>
        <v/>
      </c>
      <c r="K4115" s="10" t="str">
        <f>IFNA(VLOOKUP($H4115,'Промокоды'!$A$2:$C$115,3,0),"")</f>
        <v/>
      </c>
      <c r="L4115" s="13">
        <f t="shared" si="2"/>
        <v>0</v>
      </c>
      <c r="M4115" s="14">
        <v>4500.0</v>
      </c>
      <c r="N4115" s="14">
        <f t="shared" si="3"/>
        <v>4500</v>
      </c>
      <c r="O4115" s="9"/>
      <c r="P4115" s="9"/>
      <c r="Q4115" s="9"/>
      <c r="R4115" s="9"/>
      <c r="S4115" s="9"/>
      <c r="T4115" s="9"/>
      <c r="U4115" s="9"/>
      <c r="V4115" s="9"/>
      <c r="W4115" s="9"/>
      <c r="X4115" s="9"/>
      <c r="Y4115" s="9"/>
      <c r="Z4115" s="9"/>
      <c r="AA4115" s="9"/>
      <c r="AB4115" s="9"/>
      <c r="AC4115" s="9"/>
    </row>
    <row r="4116" ht="15.75" customHeight="1">
      <c r="A4116" s="10">
        <v>4115.0</v>
      </c>
      <c r="B4116" s="10" t="s">
        <v>25</v>
      </c>
      <c r="C4116" s="10" t="str">
        <f>VLOOKUP($E4116,'Определяем вид'!$A$2:$B$16,2,0)</f>
        <v>Товар</v>
      </c>
      <c r="D4116" s="10" t="s">
        <v>16</v>
      </c>
      <c r="E4116" s="10" t="s">
        <v>35</v>
      </c>
      <c r="F4116" s="11">
        <v>45803.0</v>
      </c>
      <c r="G4116" s="12">
        <f t="shared" si="1"/>
        <v>5</v>
      </c>
      <c r="H4116" s="10"/>
      <c r="I4116" s="10" t="str">
        <f>IFNA(VLOOKUP($H4116,'Промокоды'!$A$2:$B$115,2,0),"")</f>
        <v/>
      </c>
      <c r="J4116" s="10" t="str">
        <f>IFNA(VLOOKUP($I4116,'Промокоды'!$E$2:$F$8,2,0),"")</f>
        <v/>
      </c>
      <c r="K4116" s="10" t="str">
        <f>IFNA(VLOOKUP($H4116,'Промокоды'!$A$2:$C$115,3,0),"")</f>
        <v/>
      </c>
      <c r="L4116" s="13">
        <f t="shared" si="2"/>
        <v>0</v>
      </c>
      <c r="M4116" s="14">
        <v>500.0</v>
      </c>
      <c r="N4116" s="14">
        <f t="shared" si="3"/>
        <v>500</v>
      </c>
      <c r="O4116" s="9"/>
      <c r="P4116" s="9"/>
      <c r="Q4116" s="9"/>
      <c r="R4116" s="9"/>
      <c r="S4116" s="9"/>
      <c r="T4116" s="9"/>
      <c r="U4116" s="9"/>
      <c r="V4116" s="9"/>
      <c r="W4116" s="9"/>
      <c r="X4116" s="9"/>
      <c r="Y4116" s="9"/>
      <c r="Z4116" s="9"/>
      <c r="AA4116" s="9"/>
      <c r="AB4116" s="9"/>
      <c r="AC4116" s="9"/>
    </row>
    <row r="4117" ht="15.75" customHeight="1">
      <c r="A4117" s="10">
        <v>4116.0</v>
      </c>
      <c r="B4117" s="10" t="s">
        <v>15</v>
      </c>
      <c r="C4117" s="10" t="str">
        <f>VLOOKUP($E4117,'Определяем вид'!$A$2:$B$16,2,0)</f>
        <v>Услуга</v>
      </c>
      <c r="D4117" s="10" t="s">
        <v>16</v>
      </c>
      <c r="E4117" s="10" t="s">
        <v>18</v>
      </c>
      <c r="F4117" s="11">
        <v>45803.0</v>
      </c>
      <c r="G4117" s="12">
        <f t="shared" si="1"/>
        <v>5</v>
      </c>
      <c r="H4117" s="10"/>
      <c r="I4117" s="10" t="str">
        <f>IFNA(VLOOKUP($H4117,'Промокоды'!$A$2:$B$115,2,0),"")</f>
        <v/>
      </c>
      <c r="J4117" s="10" t="str">
        <f>IFNA(VLOOKUP($I4117,'Промокоды'!$E$2:$F$8,2,0),"")</f>
        <v/>
      </c>
      <c r="K4117" s="10" t="str">
        <f>IFNA(VLOOKUP($H4117,'Промокоды'!$A$2:$C$115,3,0),"")</f>
        <v/>
      </c>
      <c r="L4117" s="13">
        <f t="shared" si="2"/>
        <v>0</v>
      </c>
      <c r="M4117" s="14">
        <v>3500.0</v>
      </c>
      <c r="N4117" s="14">
        <f t="shared" si="3"/>
        <v>3500</v>
      </c>
      <c r="O4117" s="9"/>
      <c r="P4117" s="9"/>
      <c r="Q4117" s="9"/>
      <c r="R4117" s="9"/>
      <c r="S4117" s="9"/>
      <c r="T4117" s="9"/>
      <c r="U4117" s="9"/>
      <c r="V4117" s="9"/>
      <c r="W4117" s="9"/>
      <c r="X4117" s="9"/>
      <c r="Y4117" s="9"/>
      <c r="Z4117" s="9"/>
      <c r="AA4117" s="9"/>
      <c r="AB4117" s="9"/>
      <c r="AC4117" s="9"/>
    </row>
    <row r="4118" ht="15.75" customHeight="1">
      <c r="A4118" s="10">
        <v>4117.0</v>
      </c>
      <c r="B4118" s="10" t="s">
        <v>15</v>
      </c>
      <c r="C4118" s="10" t="str">
        <f>VLOOKUP($E4118,'Определяем вид'!$A$2:$B$16,2,0)</f>
        <v>Услуга</v>
      </c>
      <c r="D4118" s="10" t="s">
        <v>16</v>
      </c>
      <c r="E4118" s="10" t="s">
        <v>17</v>
      </c>
      <c r="F4118" s="11">
        <v>45803.0</v>
      </c>
      <c r="G4118" s="12">
        <f t="shared" si="1"/>
        <v>5</v>
      </c>
      <c r="H4118" s="10"/>
      <c r="I4118" s="10" t="str">
        <f>IFNA(VLOOKUP($H4118,'Промокоды'!$A$2:$B$115,2,0),"")</f>
        <v/>
      </c>
      <c r="J4118" s="10" t="str">
        <f>IFNA(VLOOKUP($I4118,'Промокоды'!$E$2:$F$8,2,0),"")</f>
        <v/>
      </c>
      <c r="K4118" s="10" t="str">
        <f>IFNA(VLOOKUP($H4118,'Промокоды'!$A$2:$C$115,3,0),"")</f>
        <v/>
      </c>
      <c r="L4118" s="13">
        <f t="shared" si="2"/>
        <v>0</v>
      </c>
      <c r="M4118" s="14">
        <v>4500.0</v>
      </c>
      <c r="N4118" s="14">
        <f t="shared" si="3"/>
        <v>4500</v>
      </c>
      <c r="O4118" s="9"/>
      <c r="P4118" s="9"/>
      <c r="Q4118" s="9"/>
      <c r="R4118" s="9"/>
      <c r="S4118" s="9"/>
      <c r="T4118" s="9"/>
      <c r="U4118" s="9"/>
      <c r="V4118" s="9"/>
      <c r="W4118" s="9"/>
      <c r="X4118" s="9"/>
      <c r="Y4118" s="9"/>
      <c r="Z4118" s="9"/>
      <c r="AA4118" s="9"/>
      <c r="AB4118" s="9"/>
      <c r="AC4118" s="9"/>
    </row>
    <row r="4119" ht="15.75" customHeight="1">
      <c r="A4119" s="10">
        <v>4118.0</v>
      </c>
      <c r="B4119" s="10" t="s">
        <v>15</v>
      </c>
      <c r="C4119" s="10" t="str">
        <f>VLOOKUP($E4119,'Определяем вид'!$A$2:$B$16,2,0)</f>
        <v>Товар</v>
      </c>
      <c r="D4119" s="10" t="s">
        <v>16</v>
      </c>
      <c r="E4119" s="10" t="s">
        <v>23</v>
      </c>
      <c r="F4119" s="11">
        <v>45803.0</v>
      </c>
      <c r="G4119" s="12">
        <f t="shared" si="1"/>
        <v>5</v>
      </c>
      <c r="H4119" s="10"/>
      <c r="I4119" s="10" t="str">
        <f>IFNA(VLOOKUP($H4119,'Промокоды'!$A$2:$B$115,2,0),"")</f>
        <v/>
      </c>
      <c r="J4119" s="10" t="str">
        <f>IFNA(VLOOKUP($I4119,'Промокоды'!$E$2:$F$8,2,0),"")</f>
        <v/>
      </c>
      <c r="K4119" s="10" t="str">
        <f>IFNA(VLOOKUP($H4119,'Промокоды'!$A$2:$C$115,3,0),"")</f>
        <v/>
      </c>
      <c r="L4119" s="13">
        <f t="shared" si="2"/>
        <v>0</v>
      </c>
      <c r="M4119" s="14">
        <v>1000.0</v>
      </c>
      <c r="N4119" s="14">
        <f t="shared" si="3"/>
        <v>1000</v>
      </c>
      <c r="O4119" s="9"/>
      <c r="P4119" s="9"/>
      <c r="Q4119" s="9"/>
      <c r="R4119" s="9"/>
      <c r="S4119" s="9"/>
      <c r="T4119" s="9"/>
      <c r="U4119" s="9"/>
      <c r="V4119" s="9"/>
      <c r="W4119" s="9"/>
      <c r="X4119" s="9"/>
      <c r="Y4119" s="9"/>
      <c r="Z4119" s="9"/>
      <c r="AA4119" s="9"/>
      <c r="AB4119" s="9"/>
      <c r="AC4119" s="9"/>
    </row>
    <row r="4120" ht="15.75" customHeight="1">
      <c r="A4120" s="10">
        <v>4119.0</v>
      </c>
      <c r="B4120" s="10" t="s">
        <v>15</v>
      </c>
      <c r="C4120" s="10" t="str">
        <f>VLOOKUP($E4120,'Определяем вид'!$A$2:$B$16,2,0)</f>
        <v>Услуга</v>
      </c>
      <c r="D4120" s="10" t="s">
        <v>16</v>
      </c>
      <c r="E4120" s="10" t="s">
        <v>17</v>
      </c>
      <c r="F4120" s="11">
        <v>45803.0</v>
      </c>
      <c r="G4120" s="12">
        <f t="shared" si="1"/>
        <v>5</v>
      </c>
      <c r="H4120" s="10"/>
      <c r="I4120" s="10" t="str">
        <f>IFNA(VLOOKUP($H4120,'Промокоды'!$A$2:$B$115,2,0),"")</f>
        <v/>
      </c>
      <c r="J4120" s="10" t="str">
        <f>IFNA(VLOOKUP($I4120,'Промокоды'!$E$2:$F$8,2,0),"")</f>
        <v/>
      </c>
      <c r="K4120" s="10" t="str">
        <f>IFNA(VLOOKUP($H4120,'Промокоды'!$A$2:$C$115,3,0),"")</f>
        <v/>
      </c>
      <c r="L4120" s="13">
        <f t="shared" si="2"/>
        <v>0</v>
      </c>
      <c r="M4120" s="14">
        <v>4500.0</v>
      </c>
      <c r="N4120" s="14">
        <f t="shared" si="3"/>
        <v>4500</v>
      </c>
      <c r="O4120" s="9"/>
      <c r="P4120" s="9"/>
      <c r="Q4120" s="9"/>
      <c r="R4120" s="9"/>
      <c r="S4120" s="9"/>
      <c r="T4120" s="9"/>
      <c r="U4120" s="9"/>
      <c r="V4120" s="9"/>
      <c r="W4120" s="9"/>
      <c r="X4120" s="9"/>
      <c r="Y4120" s="9"/>
      <c r="Z4120" s="9"/>
      <c r="AA4120" s="9"/>
      <c r="AB4120" s="9"/>
      <c r="AC4120" s="9"/>
    </row>
    <row r="4121" ht="15.75" customHeight="1">
      <c r="A4121" s="10">
        <v>4120.0</v>
      </c>
      <c r="B4121" s="10" t="s">
        <v>15</v>
      </c>
      <c r="C4121" s="10" t="str">
        <f>VLOOKUP($E4121,'Определяем вид'!$A$2:$B$16,2,0)</f>
        <v>Услуга</v>
      </c>
      <c r="D4121" s="10" t="s">
        <v>16</v>
      </c>
      <c r="E4121" s="10" t="s">
        <v>17</v>
      </c>
      <c r="F4121" s="11">
        <v>45803.0</v>
      </c>
      <c r="G4121" s="12">
        <f t="shared" si="1"/>
        <v>5</v>
      </c>
      <c r="H4121" s="10"/>
      <c r="I4121" s="10" t="str">
        <f>IFNA(VLOOKUP($H4121,'Промокоды'!$A$2:$B$115,2,0),"")</f>
        <v/>
      </c>
      <c r="J4121" s="10" t="str">
        <f>IFNA(VLOOKUP($I4121,'Промокоды'!$E$2:$F$8,2,0),"")</f>
        <v/>
      </c>
      <c r="K4121" s="10" t="str">
        <f>IFNA(VLOOKUP($H4121,'Промокоды'!$A$2:$C$115,3,0),"")</f>
        <v/>
      </c>
      <c r="L4121" s="13">
        <f t="shared" si="2"/>
        <v>0</v>
      </c>
      <c r="M4121" s="14">
        <v>4500.0</v>
      </c>
      <c r="N4121" s="14">
        <f t="shared" si="3"/>
        <v>4500</v>
      </c>
      <c r="O4121" s="9"/>
      <c r="P4121" s="9"/>
      <c r="Q4121" s="9"/>
      <c r="R4121" s="9"/>
      <c r="S4121" s="9"/>
      <c r="T4121" s="9"/>
      <c r="U4121" s="9"/>
      <c r="V4121" s="9"/>
      <c r="W4121" s="9"/>
      <c r="X4121" s="9"/>
      <c r="Y4121" s="9"/>
      <c r="Z4121" s="9"/>
      <c r="AA4121" s="9"/>
      <c r="AB4121" s="9"/>
      <c r="AC4121" s="9"/>
    </row>
    <row r="4122" ht="15.75" customHeight="1">
      <c r="A4122" s="10">
        <v>4121.0</v>
      </c>
      <c r="B4122" s="10" t="s">
        <v>15</v>
      </c>
      <c r="C4122" s="10" t="str">
        <f>VLOOKUP($E4122,'Определяем вид'!$A$2:$B$16,2,0)</f>
        <v>Услуга</v>
      </c>
      <c r="D4122" s="10" t="s">
        <v>16</v>
      </c>
      <c r="E4122" s="10" t="s">
        <v>18</v>
      </c>
      <c r="F4122" s="11">
        <v>45803.0</v>
      </c>
      <c r="G4122" s="12">
        <f t="shared" si="1"/>
        <v>5</v>
      </c>
      <c r="H4122" s="10"/>
      <c r="I4122" s="10" t="str">
        <f>IFNA(VLOOKUP($H4122,'Промокоды'!$A$2:$B$115,2,0),"")</f>
        <v/>
      </c>
      <c r="J4122" s="10" t="str">
        <f>IFNA(VLOOKUP($I4122,'Промокоды'!$E$2:$F$8,2,0),"")</f>
        <v/>
      </c>
      <c r="K4122" s="10" t="str">
        <f>IFNA(VLOOKUP($H4122,'Промокоды'!$A$2:$C$115,3,0),"")</f>
        <v/>
      </c>
      <c r="L4122" s="13">
        <f t="shared" si="2"/>
        <v>0</v>
      </c>
      <c r="M4122" s="14">
        <v>3500.0</v>
      </c>
      <c r="N4122" s="14">
        <f t="shared" si="3"/>
        <v>3500</v>
      </c>
      <c r="O4122" s="9"/>
      <c r="P4122" s="9"/>
      <c r="Q4122" s="9"/>
      <c r="R4122" s="9"/>
      <c r="S4122" s="9"/>
      <c r="T4122" s="9"/>
      <c r="U4122" s="9"/>
      <c r="V4122" s="9"/>
      <c r="W4122" s="9"/>
      <c r="X4122" s="9"/>
      <c r="Y4122" s="9"/>
      <c r="Z4122" s="9"/>
      <c r="AA4122" s="9"/>
      <c r="AB4122" s="9"/>
      <c r="AC4122" s="9"/>
    </row>
    <row r="4123" ht="15.75" customHeight="1">
      <c r="A4123" s="10">
        <v>4122.0</v>
      </c>
      <c r="B4123" s="10" t="s">
        <v>25</v>
      </c>
      <c r="C4123" s="10" t="str">
        <f>VLOOKUP($E4123,'Определяем вид'!$A$2:$B$16,2,0)</f>
        <v>Товар</v>
      </c>
      <c r="D4123" s="10" t="s">
        <v>16</v>
      </c>
      <c r="E4123" s="10" t="s">
        <v>33</v>
      </c>
      <c r="F4123" s="11">
        <v>45803.0</v>
      </c>
      <c r="G4123" s="12">
        <f t="shared" si="1"/>
        <v>5</v>
      </c>
      <c r="H4123" s="10"/>
      <c r="I4123" s="10" t="str">
        <f>IFNA(VLOOKUP($H4123,'Промокоды'!$A$2:$B$115,2,0),"")</f>
        <v/>
      </c>
      <c r="J4123" s="10" t="str">
        <f>IFNA(VLOOKUP($I4123,'Промокоды'!$E$2:$F$8,2,0),"")</f>
        <v/>
      </c>
      <c r="K4123" s="10" t="str">
        <f>IFNA(VLOOKUP($H4123,'Промокоды'!$A$2:$C$115,3,0),"")</f>
        <v/>
      </c>
      <c r="L4123" s="13">
        <f t="shared" si="2"/>
        <v>0</v>
      </c>
      <c r="M4123" s="14">
        <v>1000.0</v>
      </c>
      <c r="N4123" s="14">
        <f t="shared" si="3"/>
        <v>1000</v>
      </c>
      <c r="O4123" s="9"/>
      <c r="P4123" s="9"/>
      <c r="Q4123" s="9"/>
      <c r="R4123" s="9"/>
      <c r="S4123" s="9"/>
      <c r="T4123" s="9"/>
      <c r="U4123" s="9"/>
      <c r="V4123" s="9"/>
      <c r="W4123" s="9"/>
      <c r="X4123" s="9"/>
      <c r="Y4123" s="9"/>
      <c r="Z4123" s="9"/>
      <c r="AA4123" s="9"/>
      <c r="AB4123" s="9"/>
      <c r="AC4123" s="9"/>
    </row>
    <row r="4124" ht="15.75" customHeight="1">
      <c r="A4124" s="10">
        <v>4123.0</v>
      </c>
      <c r="B4124" s="10" t="s">
        <v>15</v>
      </c>
      <c r="C4124" s="10" t="str">
        <f>VLOOKUP($E4124,'Определяем вид'!$A$2:$B$16,2,0)</f>
        <v>Услуга</v>
      </c>
      <c r="D4124" s="10" t="s">
        <v>16</v>
      </c>
      <c r="E4124" s="10" t="s">
        <v>18</v>
      </c>
      <c r="F4124" s="11">
        <v>45803.0</v>
      </c>
      <c r="G4124" s="12">
        <f t="shared" si="1"/>
        <v>5</v>
      </c>
      <c r="H4124" s="10"/>
      <c r="I4124" s="10" t="str">
        <f>IFNA(VLOOKUP($H4124,'Промокоды'!$A$2:$B$115,2,0),"")</f>
        <v/>
      </c>
      <c r="J4124" s="10" t="str">
        <f>IFNA(VLOOKUP($I4124,'Промокоды'!$E$2:$F$8,2,0),"")</f>
        <v/>
      </c>
      <c r="K4124" s="10" t="str">
        <f>IFNA(VLOOKUP($H4124,'Промокоды'!$A$2:$C$115,3,0),"")</f>
        <v/>
      </c>
      <c r="L4124" s="13">
        <f t="shared" si="2"/>
        <v>0</v>
      </c>
      <c r="M4124" s="14">
        <v>3500.0</v>
      </c>
      <c r="N4124" s="14">
        <f t="shared" si="3"/>
        <v>3500</v>
      </c>
      <c r="O4124" s="9"/>
      <c r="P4124" s="9"/>
      <c r="Q4124" s="9"/>
      <c r="R4124" s="9"/>
      <c r="S4124" s="9"/>
      <c r="T4124" s="9"/>
      <c r="U4124" s="9"/>
      <c r="V4124" s="9"/>
      <c r="W4124" s="9"/>
      <c r="X4124" s="9"/>
      <c r="Y4124" s="9"/>
      <c r="Z4124" s="9"/>
      <c r="AA4124" s="9"/>
      <c r="AB4124" s="9"/>
      <c r="AC4124" s="9"/>
    </row>
    <row r="4125" ht="15.75" customHeight="1">
      <c r="A4125" s="10">
        <v>4124.0</v>
      </c>
      <c r="B4125" s="10" t="s">
        <v>15</v>
      </c>
      <c r="C4125" s="10" t="str">
        <f>VLOOKUP($E4125,'Определяем вид'!$A$2:$B$16,2,0)</f>
        <v>Услуга</v>
      </c>
      <c r="D4125" s="10" t="s">
        <v>16</v>
      </c>
      <c r="E4125" s="10" t="s">
        <v>17</v>
      </c>
      <c r="F4125" s="11">
        <v>45803.0</v>
      </c>
      <c r="G4125" s="12">
        <f t="shared" si="1"/>
        <v>5</v>
      </c>
      <c r="H4125" s="10" t="s">
        <v>43</v>
      </c>
      <c r="I4125" s="10">
        <f>IFNA(VLOOKUP($H4125,'Промокоды'!$A$2:$B$115,2,0),"")</f>
        <v>1</v>
      </c>
      <c r="J4125" s="10" t="str">
        <f>IFNA(VLOOKUP($I4125,'Промокоды'!$E$2:$F$8,2,0),"")</f>
        <v>Обещаем скидки</v>
      </c>
      <c r="K4125" s="10">
        <f>IFNA(VLOOKUP($H4125,'Промокоды'!$A$2:$C$115,3,0),"")</f>
        <v>0.1</v>
      </c>
      <c r="L4125" s="13">
        <f t="shared" si="2"/>
        <v>450</v>
      </c>
      <c r="M4125" s="14">
        <v>4500.0</v>
      </c>
      <c r="N4125" s="14">
        <f t="shared" si="3"/>
        <v>4050</v>
      </c>
      <c r="O4125" s="9"/>
      <c r="P4125" s="9"/>
      <c r="Q4125" s="9"/>
      <c r="R4125" s="9"/>
      <c r="S4125" s="9"/>
      <c r="T4125" s="9"/>
      <c r="U4125" s="9"/>
      <c r="V4125" s="9"/>
      <c r="W4125" s="9"/>
      <c r="X4125" s="9"/>
      <c r="Y4125" s="9"/>
      <c r="Z4125" s="9"/>
      <c r="AA4125" s="9"/>
      <c r="AB4125" s="9"/>
      <c r="AC4125" s="9"/>
    </row>
    <row r="4126" ht="15.75" customHeight="1">
      <c r="A4126" s="10">
        <v>4125.0</v>
      </c>
      <c r="B4126" s="10" t="s">
        <v>25</v>
      </c>
      <c r="C4126" s="10" t="str">
        <f>VLOOKUP($E4126,'Определяем вид'!$A$2:$B$16,2,0)</f>
        <v>Товар</v>
      </c>
      <c r="D4126" s="10" t="s">
        <v>16</v>
      </c>
      <c r="E4126" s="10" t="s">
        <v>30</v>
      </c>
      <c r="F4126" s="11">
        <v>45803.0</v>
      </c>
      <c r="G4126" s="12">
        <f t="shared" si="1"/>
        <v>5</v>
      </c>
      <c r="H4126" s="10"/>
      <c r="I4126" s="10" t="str">
        <f>IFNA(VLOOKUP($H4126,'Промокоды'!$A$2:$B$115,2,0),"")</f>
        <v/>
      </c>
      <c r="J4126" s="10" t="str">
        <f>IFNA(VLOOKUP($I4126,'Промокоды'!$E$2:$F$8,2,0),"")</f>
        <v/>
      </c>
      <c r="K4126" s="10" t="str">
        <f>IFNA(VLOOKUP($H4126,'Промокоды'!$A$2:$C$115,3,0),"")</f>
        <v/>
      </c>
      <c r="L4126" s="13">
        <f t="shared" si="2"/>
        <v>0</v>
      </c>
      <c r="M4126" s="14">
        <v>300.0</v>
      </c>
      <c r="N4126" s="14">
        <f t="shared" si="3"/>
        <v>300</v>
      </c>
      <c r="O4126" s="9"/>
      <c r="P4126" s="9"/>
      <c r="Q4126" s="9"/>
      <c r="R4126" s="9"/>
      <c r="S4126" s="9"/>
      <c r="T4126" s="9"/>
      <c r="U4126" s="9"/>
      <c r="V4126" s="9"/>
      <c r="W4126" s="9"/>
      <c r="X4126" s="9"/>
      <c r="Y4126" s="9"/>
      <c r="Z4126" s="9"/>
      <c r="AA4126" s="9"/>
      <c r="AB4126" s="9"/>
      <c r="AC4126" s="9"/>
    </row>
    <row r="4127" ht="15.75" customHeight="1">
      <c r="A4127" s="10">
        <v>4126.0</v>
      </c>
      <c r="B4127" s="10" t="s">
        <v>15</v>
      </c>
      <c r="C4127" s="10" t="str">
        <f>VLOOKUP($E4127,'Определяем вид'!$A$2:$B$16,2,0)</f>
        <v>Услуга</v>
      </c>
      <c r="D4127" s="10" t="s">
        <v>16</v>
      </c>
      <c r="E4127" s="10" t="s">
        <v>18</v>
      </c>
      <c r="F4127" s="11">
        <v>45804.0</v>
      </c>
      <c r="G4127" s="12">
        <f t="shared" si="1"/>
        <v>5</v>
      </c>
      <c r="H4127" s="10"/>
      <c r="I4127" s="10" t="str">
        <f>IFNA(VLOOKUP($H4127,'Промокоды'!$A$2:$B$115,2,0),"")</f>
        <v/>
      </c>
      <c r="J4127" s="10" t="str">
        <f>IFNA(VLOOKUP($I4127,'Промокоды'!$E$2:$F$8,2,0),"")</f>
        <v/>
      </c>
      <c r="K4127" s="10" t="str">
        <f>IFNA(VLOOKUP($H4127,'Промокоды'!$A$2:$C$115,3,0),"")</f>
        <v/>
      </c>
      <c r="L4127" s="13">
        <f t="shared" si="2"/>
        <v>0</v>
      </c>
      <c r="M4127" s="14">
        <v>3500.0</v>
      </c>
      <c r="N4127" s="14">
        <f t="shared" si="3"/>
        <v>3500</v>
      </c>
      <c r="O4127" s="9"/>
      <c r="P4127" s="9"/>
      <c r="Q4127" s="9"/>
      <c r="R4127" s="9"/>
      <c r="S4127" s="9"/>
      <c r="T4127" s="9"/>
      <c r="U4127" s="9"/>
      <c r="V4127" s="9"/>
      <c r="W4127" s="9"/>
      <c r="X4127" s="9"/>
      <c r="Y4127" s="9"/>
      <c r="Z4127" s="9"/>
      <c r="AA4127" s="9"/>
      <c r="AB4127" s="9"/>
      <c r="AC4127" s="9"/>
    </row>
    <row r="4128" ht="15.75" customHeight="1">
      <c r="A4128" s="10">
        <v>4127.0</v>
      </c>
      <c r="B4128" s="10" t="s">
        <v>15</v>
      </c>
      <c r="C4128" s="10" t="str">
        <f>VLOOKUP($E4128,'Определяем вид'!$A$2:$B$16,2,0)</f>
        <v>Услуга</v>
      </c>
      <c r="D4128" s="10" t="s">
        <v>19</v>
      </c>
      <c r="E4128" s="10" t="s">
        <v>18</v>
      </c>
      <c r="F4128" s="11">
        <v>45804.0</v>
      </c>
      <c r="G4128" s="12">
        <f t="shared" si="1"/>
        <v>5</v>
      </c>
      <c r="H4128" s="10"/>
      <c r="I4128" s="10" t="str">
        <f>IFNA(VLOOKUP($H4128,'Промокоды'!$A$2:$B$115,2,0),"")</f>
        <v/>
      </c>
      <c r="J4128" s="10" t="str">
        <f>IFNA(VLOOKUP($I4128,'Промокоды'!$E$2:$F$8,2,0),"")</f>
        <v/>
      </c>
      <c r="K4128" s="10" t="str">
        <f>IFNA(VLOOKUP($H4128,'Промокоды'!$A$2:$C$115,3,0),"")</f>
        <v/>
      </c>
      <c r="L4128" s="13">
        <f t="shared" si="2"/>
        <v>0</v>
      </c>
      <c r="M4128" s="14">
        <v>3500.0</v>
      </c>
      <c r="N4128" s="14">
        <f t="shared" si="3"/>
        <v>3500</v>
      </c>
      <c r="O4128" s="9"/>
      <c r="P4128" s="9"/>
      <c r="Q4128" s="9"/>
      <c r="R4128" s="9"/>
      <c r="S4128" s="9"/>
      <c r="T4128" s="9"/>
      <c r="U4128" s="9"/>
      <c r="V4128" s="9"/>
      <c r="W4128" s="9"/>
      <c r="X4128" s="9"/>
      <c r="Y4128" s="9"/>
      <c r="Z4128" s="9"/>
      <c r="AA4128" s="9"/>
      <c r="AB4128" s="9"/>
      <c r="AC4128" s="9"/>
    </row>
    <row r="4129" ht="15.75" customHeight="1">
      <c r="A4129" s="10">
        <v>4128.0</v>
      </c>
      <c r="B4129" s="10" t="s">
        <v>15</v>
      </c>
      <c r="C4129" s="10" t="str">
        <f>VLOOKUP($E4129,'Определяем вид'!$A$2:$B$16,2,0)</f>
        <v>Услуга</v>
      </c>
      <c r="D4129" s="10" t="s">
        <v>16</v>
      </c>
      <c r="E4129" s="10" t="s">
        <v>17</v>
      </c>
      <c r="F4129" s="11">
        <v>45804.0</v>
      </c>
      <c r="G4129" s="12">
        <f t="shared" si="1"/>
        <v>5</v>
      </c>
      <c r="H4129" s="10"/>
      <c r="I4129" s="10" t="str">
        <f>IFNA(VLOOKUP($H4129,'Промокоды'!$A$2:$B$115,2,0),"")</f>
        <v/>
      </c>
      <c r="J4129" s="10" t="str">
        <f>IFNA(VLOOKUP($I4129,'Промокоды'!$E$2:$F$8,2,0),"")</f>
        <v/>
      </c>
      <c r="K4129" s="10" t="str">
        <f>IFNA(VLOOKUP($H4129,'Промокоды'!$A$2:$C$115,3,0),"")</f>
        <v/>
      </c>
      <c r="L4129" s="13">
        <f t="shared" si="2"/>
        <v>0</v>
      </c>
      <c r="M4129" s="14">
        <v>4500.0</v>
      </c>
      <c r="N4129" s="14">
        <f t="shared" si="3"/>
        <v>4500</v>
      </c>
      <c r="O4129" s="9"/>
      <c r="P4129" s="9"/>
      <c r="Q4129" s="9"/>
      <c r="R4129" s="9"/>
      <c r="S4129" s="9"/>
      <c r="T4129" s="9"/>
      <c r="U4129" s="9"/>
      <c r="V4129" s="9"/>
      <c r="W4129" s="9"/>
      <c r="X4129" s="9"/>
      <c r="Y4129" s="9"/>
      <c r="Z4129" s="9"/>
      <c r="AA4129" s="9"/>
      <c r="AB4129" s="9"/>
      <c r="AC4129" s="9"/>
    </row>
    <row r="4130" ht="15.75" customHeight="1">
      <c r="A4130" s="10">
        <v>4129.0</v>
      </c>
      <c r="B4130" s="10" t="s">
        <v>25</v>
      </c>
      <c r="C4130" s="10" t="str">
        <f>VLOOKUP($E4130,'Определяем вид'!$A$2:$B$16,2,0)</f>
        <v>Товар</v>
      </c>
      <c r="D4130" s="10" t="s">
        <v>16</v>
      </c>
      <c r="E4130" s="10" t="s">
        <v>33</v>
      </c>
      <c r="F4130" s="11">
        <v>45804.0</v>
      </c>
      <c r="G4130" s="12">
        <f t="shared" si="1"/>
        <v>5</v>
      </c>
      <c r="H4130" s="10"/>
      <c r="I4130" s="10" t="str">
        <f>IFNA(VLOOKUP($H4130,'Промокоды'!$A$2:$B$115,2,0),"")</f>
        <v/>
      </c>
      <c r="J4130" s="10" t="str">
        <f>IFNA(VLOOKUP($I4130,'Промокоды'!$E$2:$F$8,2,0),"")</f>
        <v/>
      </c>
      <c r="K4130" s="10" t="str">
        <f>IFNA(VLOOKUP($H4130,'Промокоды'!$A$2:$C$115,3,0),"")</f>
        <v/>
      </c>
      <c r="L4130" s="13">
        <f t="shared" si="2"/>
        <v>0</v>
      </c>
      <c r="M4130" s="14">
        <v>1000.0</v>
      </c>
      <c r="N4130" s="14">
        <f t="shared" si="3"/>
        <v>1000</v>
      </c>
      <c r="O4130" s="9"/>
      <c r="P4130" s="9"/>
      <c r="Q4130" s="9"/>
      <c r="R4130" s="9"/>
      <c r="S4130" s="9"/>
      <c r="T4130" s="9"/>
      <c r="U4130" s="9"/>
      <c r="V4130" s="9"/>
      <c r="W4130" s="9"/>
      <c r="X4130" s="9"/>
      <c r="Y4130" s="9"/>
      <c r="Z4130" s="9"/>
      <c r="AA4130" s="9"/>
      <c r="AB4130" s="9"/>
      <c r="AC4130" s="9"/>
    </row>
    <row r="4131" ht="15.75" customHeight="1">
      <c r="A4131" s="10">
        <v>4130.0</v>
      </c>
      <c r="B4131" s="10" t="s">
        <v>15</v>
      </c>
      <c r="C4131" s="10" t="str">
        <f>VLOOKUP($E4131,'Определяем вид'!$A$2:$B$16,2,0)</f>
        <v>Услуга</v>
      </c>
      <c r="D4131" s="10" t="s">
        <v>16</v>
      </c>
      <c r="E4131" s="10" t="s">
        <v>18</v>
      </c>
      <c r="F4131" s="11">
        <v>45804.0</v>
      </c>
      <c r="G4131" s="12">
        <f t="shared" si="1"/>
        <v>5</v>
      </c>
      <c r="H4131" s="10"/>
      <c r="I4131" s="10" t="str">
        <f>IFNA(VLOOKUP($H4131,'Промокоды'!$A$2:$B$115,2,0),"")</f>
        <v/>
      </c>
      <c r="J4131" s="10" t="str">
        <f>IFNA(VLOOKUP($I4131,'Промокоды'!$E$2:$F$8,2,0),"")</f>
        <v/>
      </c>
      <c r="K4131" s="10" t="str">
        <f>IFNA(VLOOKUP($H4131,'Промокоды'!$A$2:$C$115,3,0),"")</f>
        <v/>
      </c>
      <c r="L4131" s="13">
        <f t="shared" si="2"/>
        <v>0</v>
      </c>
      <c r="M4131" s="14">
        <v>3500.0</v>
      </c>
      <c r="N4131" s="14">
        <f t="shared" si="3"/>
        <v>3500</v>
      </c>
      <c r="O4131" s="9"/>
      <c r="P4131" s="9"/>
      <c r="Q4131" s="9"/>
      <c r="R4131" s="9"/>
      <c r="S4131" s="9"/>
      <c r="T4131" s="9"/>
      <c r="U4131" s="9"/>
      <c r="V4131" s="9"/>
      <c r="W4131" s="9"/>
      <c r="X4131" s="9"/>
      <c r="Y4131" s="9"/>
      <c r="Z4131" s="9"/>
      <c r="AA4131" s="9"/>
      <c r="AB4131" s="9"/>
      <c r="AC4131" s="9"/>
    </row>
    <row r="4132" ht="15.75" customHeight="1">
      <c r="A4132" s="10">
        <v>4131.0</v>
      </c>
      <c r="B4132" s="10" t="s">
        <v>15</v>
      </c>
      <c r="C4132" s="10" t="str">
        <f>VLOOKUP($E4132,'Определяем вид'!$A$2:$B$16,2,0)</f>
        <v>Услуга</v>
      </c>
      <c r="D4132" s="10" t="s">
        <v>16</v>
      </c>
      <c r="E4132" s="10" t="s">
        <v>18</v>
      </c>
      <c r="F4132" s="11">
        <v>45804.0</v>
      </c>
      <c r="G4132" s="12">
        <f t="shared" si="1"/>
        <v>5</v>
      </c>
      <c r="H4132" s="10"/>
      <c r="I4132" s="10" t="str">
        <f>IFNA(VLOOKUP($H4132,'Промокоды'!$A$2:$B$115,2,0),"")</f>
        <v/>
      </c>
      <c r="J4132" s="10" t="str">
        <f>IFNA(VLOOKUP($I4132,'Промокоды'!$E$2:$F$8,2,0),"")</f>
        <v/>
      </c>
      <c r="K4132" s="10" t="str">
        <f>IFNA(VLOOKUP($H4132,'Промокоды'!$A$2:$C$115,3,0),"")</f>
        <v/>
      </c>
      <c r="L4132" s="13">
        <f t="shared" si="2"/>
        <v>0</v>
      </c>
      <c r="M4132" s="14">
        <v>3500.0</v>
      </c>
      <c r="N4132" s="14">
        <f t="shared" si="3"/>
        <v>3500</v>
      </c>
      <c r="O4132" s="9"/>
      <c r="P4132" s="9"/>
      <c r="Q4132" s="9"/>
      <c r="R4132" s="9"/>
      <c r="S4132" s="9"/>
      <c r="T4132" s="9"/>
      <c r="U4132" s="9"/>
      <c r="V4132" s="9"/>
      <c r="W4132" s="9"/>
      <c r="X4132" s="9"/>
      <c r="Y4132" s="9"/>
      <c r="Z4132" s="9"/>
      <c r="AA4132" s="9"/>
      <c r="AB4132" s="9"/>
      <c r="AC4132" s="9"/>
    </row>
    <row r="4133" ht="15.75" customHeight="1">
      <c r="A4133" s="10">
        <v>4132.0</v>
      </c>
      <c r="B4133" s="10" t="s">
        <v>15</v>
      </c>
      <c r="C4133" s="10" t="str">
        <f>VLOOKUP($E4133,'Определяем вид'!$A$2:$B$16,2,0)</f>
        <v>Услуга</v>
      </c>
      <c r="D4133" s="10" t="s">
        <v>19</v>
      </c>
      <c r="E4133" s="10" t="s">
        <v>21</v>
      </c>
      <c r="F4133" s="11">
        <v>45804.0</v>
      </c>
      <c r="G4133" s="12">
        <f t="shared" si="1"/>
        <v>5</v>
      </c>
      <c r="H4133" s="10"/>
      <c r="I4133" s="10" t="str">
        <f>IFNA(VLOOKUP($H4133,'Промокоды'!$A$2:$B$115,2,0),"")</f>
        <v/>
      </c>
      <c r="J4133" s="10" t="str">
        <f>IFNA(VLOOKUP($I4133,'Промокоды'!$E$2:$F$8,2,0),"")</f>
        <v/>
      </c>
      <c r="K4133" s="10" t="str">
        <f>IFNA(VLOOKUP($H4133,'Промокоды'!$A$2:$C$115,3,0),"")</f>
        <v/>
      </c>
      <c r="L4133" s="13">
        <f t="shared" si="2"/>
        <v>0</v>
      </c>
      <c r="M4133" s="14">
        <v>5500.0</v>
      </c>
      <c r="N4133" s="14">
        <f t="shared" si="3"/>
        <v>5500</v>
      </c>
      <c r="O4133" s="9"/>
      <c r="P4133" s="9"/>
      <c r="Q4133" s="9"/>
      <c r="R4133" s="9"/>
      <c r="S4133" s="9"/>
      <c r="T4133" s="9"/>
      <c r="U4133" s="9"/>
      <c r="V4133" s="9"/>
      <c r="W4133" s="9"/>
      <c r="X4133" s="9"/>
      <c r="Y4133" s="9"/>
      <c r="Z4133" s="9"/>
      <c r="AA4133" s="9"/>
      <c r="AB4133" s="9"/>
      <c r="AC4133" s="9"/>
    </row>
    <row r="4134" ht="15.75" customHeight="1">
      <c r="A4134" s="10">
        <v>4133.0</v>
      </c>
      <c r="B4134" s="10" t="s">
        <v>15</v>
      </c>
      <c r="C4134" s="10" t="str">
        <f>VLOOKUP($E4134,'Определяем вид'!$A$2:$B$16,2,0)</f>
        <v>Услуга</v>
      </c>
      <c r="D4134" s="10" t="s">
        <v>19</v>
      </c>
      <c r="E4134" s="10" t="s">
        <v>21</v>
      </c>
      <c r="F4134" s="11">
        <v>45804.0</v>
      </c>
      <c r="G4134" s="12">
        <f t="shared" si="1"/>
        <v>5</v>
      </c>
      <c r="H4134" s="10" t="s">
        <v>44</v>
      </c>
      <c r="I4134" s="10">
        <f>IFNA(VLOOKUP($H4134,'Промокоды'!$A$2:$B$115,2,0),"")</f>
        <v>1</v>
      </c>
      <c r="J4134" s="10" t="str">
        <f>IFNA(VLOOKUP($I4134,'Промокоды'!$E$2:$F$8,2,0),"")</f>
        <v>Обещаем скидки</v>
      </c>
      <c r="K4134" s="10">
        <f>IFNA(VLOOKUP($H4134,'Промокоды'!$A$2:$C$115,3,0),"")</f>
        <v>0.1</v>
      </c>
      <c r="L4134" s="13">
        <f t="shared" si="2"/>
        <v>550</v>
      </c>
      <c r="M4134" s="14">
        <v>5500.0</v>
      </c>
      <c r="N4134" s="14">
        <f t="shared" si="3"/>
        <v>4950</v>
      </c>
      <c r="O4134" s="9"/>
      <c r="P4134" s="9"/>
      <c r="Q4134" s="9"/>
      <c r="R4134" s="9"/>
      <c r="S4134" s="9"/>
      <c r="T4134" s="9"/>
      <c r="U4134" s="9"/>
      <c r="V4134" s="9"/>
      <c r="W4134" s="9"/>
      <c r="X4134" s="9"/>
      <c r="Y4134" s="9"/>
      <c r="Z4134" s="9"/>
      <c r="AA4134" s="9"/>
      <c r="AB4134" s="9"/>
      <c r="AC4134" s="9"/>
    </row>
    <row r="4135" ht="15.75" customHeight="1">
      <c r="A4135" s="10">
        <v>4134.0</v>
      </c>
      <c r="B4135" s="10" t="s">
        <v>15</v>
      </c>
      <c r="C4135" s="10" t="str">
        <f>VLOOKUP($E4135,'Определяем вид'!$A$2:$B$16,2,0)</f>
        <v>Товар</v>
      </c>
      <c r="D4135" s="10" t="s">
        <v>16</v>
      </c>
      <c r="E4135" s="10" t="s">
        <v>28</v>
      </c>
      <c r="F4135" s="11">
        <v>45804.0</v>
      </c>
      <c r="G4135" s="12">
        <f t="shared" si="1"/>
        <v>5</v>
      </c>
      <c r="H4135" s="10" t="s">
        <v>45</v>
      </c>
      <c r="I4135" s="10">
        <f>IFNA(VLOOKUP($H4135,'Промокоды'!$A$2:$B$115,2,0),"")</f>
        <v>2</v>
      </c>
      <c r="J4135" s="10" t="str">
        <f>IFNA(VLOOKUP($I4135,'Промокоды'!$E$2:$F$8,2,0),"")</f>
        <v>Поисковые запросы в Гугле</v>
      </c>
      <c r="K4135" s="10">
        <f>IFNA(VLOOKUP($H4135,'Промокоды'!$A$2:$C$115,3,0),"")</f>
        <v>0.1</v>
      </c>
      <c r="L4135" s="13">
        <f t="shared" si="2"/>
        <v>30</v>
      </c>
      <c r="M4135" s="14">
        <v>300.0</v>
      </c>
      <c r="N4135" s="14">
        <f t="shared" si="3"/>
        <v>270</v>
      </c>
      <c r="O4135" s="9"/>
      <c r="P4135" s="9"/>
      <c r="Q4135" s="9"/>
      <c r="R4135" s="9"/>
      <c r="S4135" s="9"/>
      <c r="T4135" s="9"/>
      <c r="U4135" s="9"/>
      <c r="V4135" s="9"/>
      <c r="W4135" s="9"/>
      <c r="X4135" s="9"/>
      <c r="Y4135" s="9"/>
      <c r="Z4135" s="9"/>
      <c r="AA4135" s="9"/>
      <c r="AB4135" s="9"/>
      <c r="AC4135" s="9"/>
    </row>
    <row r="4136" ht="15.75" customHeight="1">
      <c r="A4136" s="10">
        <v>4135.0</v>
      </c>
      <c r="B4136" s="10" t="s">
        <v>15</v>
      </c>
      <c r="C4136" s="10" t="str">
        <f>VLOOKUP($E4136,'Определяем вид'!$A$2:$B$16,2,0)</f>
        <v>Услуга</v>
      </c>
      <c r="D4136" s="10" t="s">
        <v>16</v>
      </c>
      <c r="E4136" s="10" t="s">
        <v>18</v>
      </c>
      <c r="F4136" s="11">
        <v>45804.0</v>
      </c>
      <c r="G4136" s="12">
        <f t="shared" si="1"/>
        <v>5</v>
      </c>
      <c r="H4136" s="10"/>
      <c r="I4136" s="10" t="str">
        <f>IFNA(VLOOKUP($H4136,'Промокоды'!$A$2:$B$115,2,0),"")</f>
        <v/>
      </c>
      <c r="J4136" s="10" t="str">
        <f>IFNA(VLOOKUP($I4136,'Промокоды'!$E$2:$F$8,2,0),"")</f>
        <v/>
      </c>
      <c r="K4136" s="10" t="str">
        <f>IFNA(VLOOKUP($H4136,'Промокоды'!$A$2:$C$115,3,0),"")</f>
        <v/>
      </c>
      <c r="L4136" s="13">
        <f t="shared" si="2"/>
        <v>0</v>
      </c>
      <c r="M4136" s="14">
        <v>3500.0</v>
      </c>
      <c r="N4136" s="14">
        <f t="shared" si="3"/>
        <v>3500</v>
      </c>
      <c r="O4136" s="9"/>
      <c r="P4136" s="9"/>
      <c r="Q4136" s="9"/>
      <c r="R4136" s="9"/>
      <c r="S4136" s="9"/>
      <c r="T4136" s="9"/>
      <c r="U4136" s="9"/>
      <c r="V4136" s="9"/>
      <c r="W4136" s="9"/>
      <c r="X4136" s="9"/>
      <c r="Y4136" s="9"/>
      <c r="Z4136" s="9"/>
      <c r="AA4136" s="9"/>
      <c r="AB4136" s="9"/>
      <c r="AC4136" s="9"/>
    </row>
    <row r="4137" ht="15.75" customHeight="1">
      <c r="A4137" s="10">
        <v>4136.0</v>
      </c>
      <c r="B4137" s="10" t="s">
        <v>15</v>
      </c>
      <c r="C4137" s="10" t="str">
        <f>VLOOKUP($E4137,'Определяем вид'!$A$2:$B$16,2,0)</f>
        <v>Товар</v>
      </c>
      <c r="D4137" s="10" t="s">
        <v>16</v>
      </c>
      <c r="E4137" s="10" t="s">
        <v>23</v>
      </c>
      <c r="F4137" s="11">
        <v>45804.0</v>
      </c>
      <c r="G4137" s="12">
        <f t="shared" si="1"/>
        <v>5</v>
      </c>
      <c r="H4137" s="10"/>
      <c r="I4137" s="10" t="str">
        <f>IFNA(VLOOKUP($H4137,'Промокоды'!$A$2:$B$115,2,0),"")</f>
        <v/>
      </c>
      <c r="J4137" s="10" t="str">
        <f>IFNA(VLOOKUP($I4137,'Промокоды'!$E$2:$F$8,2,0),"")</f>
        <v/>
      </c>
      <c r="K4137" s="10" t="str">
        <f>IFNA(VLOOKUP($H4137,'Промокоды'!$A$2:$C$115,3,0),"")</f>
        <v/>
      </c>
      <c r="L4137" s="13">
        <f t="shared" si="2"/>
        <v>0</v>
      </c>
      <c r="M4137" s="14">
        <v>1000.0</v>
      </c>
      <c r="N4137" s="14">
        <f t="shared" si="3"/>
        <v>1000</v>
      </c>
      <c r="O4137" s="9"/>
      <c r="P4137" s="9"/>
      <c r="Q4137" s="9"/>
      <c r="R4137" s="9"/>
      <c r="S4137" s="9"/>
      <c r="T4137" s="9"/>
      <c r="U4137" s="9"/>
      <c r="V4137" s="9"/>
      <c r="W4137" s="9"/>
      <c r="X4137" s="9"/>
      <c r="Y4137" s="9"/>
      <c r="Z4137" s="9"/>
      <c r="AA4137" s="9"/>
      <c r="AB4137" s="9"/>
      <c r="AC4137" s="9"/>
    </row>
    <row r="4138" ht="15.75" customHeight="1">
      <c r="A4138" s="10">
        <v>4137.0</v>
      </c>
      <c r="B4138" s="10" t="s">
        <v>15</v>
      </c>
      <c r="C4138" s="10" t="str">
        <f>VLOOKUP($E4138,'Определяем вид'!$A$2:$B$16,2,0)</f>
        <v>Товар</v>
      </c>
      <c r="D4138" s="10" t="s">
        <v>16</v>
      </c>
      <c r="E4138" s="10" t="s">
        <v>23</v>
      </c>
      <c r="F4138" s="11">
        <v>45804.0</v>
      </c>
      <c r="G4138" s="12">
        <f t="shared" si="1"/>
        <v>5</v>
      </c>
      <c r="H4138" s="10"/>
      <c r="I4138" s="10" t="str">
        <f>IFNA(VLOOKUP($H4138,'Промокоды'!$A$2:$B$115,2,0),"")</f>
        <v/>
      </c>
      <c r="J4138" s="10" t="str">
        <f>IFNA(VLOOKUP($I4138,'Промокоды'!$E$2:$F$8,2,0),"")</f>
        <v/>
      </c>
      <c r="K4138" s="10" t="str">
        <f>IFNA(VLOOKUP($H4138,'Промокоды'!$A$2:$C$115,3,0),"")</f>
        <v/>
      </c>
      <c r="L4138" s="13">
        <f t="shared" si="2"/>
        <v>0</v>
      </c>
      <c r="M4138" s="14">
        <v>1000.0</v>
      </c>
      <c r="N4138" s="14">
        <f t="shared" si="3"/>
        <v>1000</v>
      </c>
      <c r="O4138" s="9"/>
      <c r="P4138" s="9"/>
      <c r="Q4138" s="9"/>
      <c r="R4138" s="9"/>
      <c r="S4138" s="9"/>
      <c r="T4138" s="9"/>
      <c r="U4138" s="9"/>
      <c r="V4138" s="9"/>
      <c r="W4138" s="9"/>
      <c r="X4138" s="9"/>
      <c r="Y4138" s="9"/>
      <c r="Z4138" s="9"/>
      <c r="AA4138" s="9"/>
      <c r="AB4138" s="9"/>
      <c r="AC4138" s="9"/>
    </row>
    <row r="4139" ht="15.75" customHeight="1">
      <c r="A4139" s="10">
        <v>4138.0</v>
      </c>
      <c r="B4139" s="10" t="s">
        <v>25</v>
      </c>
      <c r="C4139" s="10" t="str">
        <f>VLOOKUP($E4139,'Определяем вид'!$A$2:$B$16,2,0)</f>
        <v>Услуга</v>
      </c>
      <c r="D4139" s="10" t="s">
        <v>16</v>
      </c>
      <c r="E4139" s="10" t="s">
        <v>112</v>
      </c>
      <c r="F4139" s="11">
        <v>45804.0</v>
      </c>
      <c r="G4139" s="12">
        <f t="shared" si="1"/>
        <v>5</v>
      </c>
      <c r="H4139" s="10"/>
      <c r="I4139" s="10" t="str">
        <f>IFNA(VLOOKUP($H4139,'Промокоды'!$A$2:$B$115,2,0),"")</f>
        <v/>
      </c>
      <c r="J4139" s="10" t="str">
        <f>IFNA(VLOOKUP($I4139,'Промокоды'!$E$2:$F$8,2,0),"")</f>
        <v/>
      </c>
      <c r="K4139" s="10" t="str">
        <f>IFNA(VLOOKUP($H4139,'Промокоды'!$A$2:$C$115,3,0),"")</f>
        <v/>
      </c>
      <c r="L4139" s="13">
        <f t="shared" si="2"/>
        <v>0</v>
      </c>
      <c r="M4139" s="14">
        <v>70000.0</v>
      </c>
      <c r="N4139" s="14">
        <f t="shared" si="3"/>
        <v>70000</v>
      </c>
      <c r="O4139" s="9"/>
      <c r="P4139" s="9"/>
      <c r="Q4139" s="9"/>
      <c r="R4139" s="9"/>
      <c r="S4139" s="9"/>
      <c r="T4139" s="9"/>
      <c r="U4139" s="9"/>
      <c r="V4139" s="9"/>
      <c r="W4139" s="9"/>
      <c r="X4139" s="9"/>
      <c r="Y4139" s="9"/>
      <c r="Z4139" s="9"/>
      <c r="AA4139" s="9"/>
      <c r="AB4139" s="9"/>
      <c r="AC4139" s="9"/>
    </row>
    <row r="4140" ht="15.75" customHeight="1">
      <c r="A4140" s="10">
        <v>4139.0</v>
      </c>
      <c r="B4140" s="10" t="s">
        <v>25</v>
      </c>
      <c r="C4140" s="10" t="str">
        <f>VLOOKUP($E4140,'Определяем вид'!$A$2:$B$16,2,0)</f>
        <v>Услуга</v>
      </c>
      <c r="D4140" s="10" t="s">
        <v>16</v>
      </c>
      <c r="E4140" s="10" t="s">
        <v>113</v>
      </c>
      <c r="F4140" s="11">
        <v>45804.0</v>
      </c>
      <c r="G4140" s="12">
        <f t="shared" si="1"/>
        <v>5</v>
      </c>
      <c r="H4140" s="10"/>
      <c r="I4140" s="10" t="str">
        <f>IFNA(VLOOKUP($H4140,'Промокоды'!$A$2:$B$115,2,0),"")</f>
        <v/>
      </c>
      <c r="J4140" s="10" t="str">
        <f>IFNA(VLOOKUP($I4140,'Промокоды'!$E$2:$F$8,2,0),"")</f>
        <v/>
      </c>
      <c r="K4140" s="10" t="str">
        <f>IFNA(VLOOKUP($H4140,'Промокоды'!$A$2:$C$115,3,0),"")</f>
        <v/>
      </c>
      <c r="L4140" s="13">
        <f t="shared" si="2"/>
        <v>0</v>
      </c>
      <c r="M4140" s="14">
        <v>7000.0</v>
      </c>
      <c r="N4140" s="14">
        <f t="shared" si="3"/>
        <v>7000</v>
      </c>
      <c r="O4140" s="9"/>
      <c r="P4140" s="9"/>
      <c r="Q4140" s="9"/>
      <c r="R4140" s="9"/>
      <c r="S4140" s="9"/>
      <c r="T4140" s="9"/>
      <c r="U4140" s="9"/>
      <c r="V4140" s="9"/>
      <c r="W4140" s="9"/>
      <c r="X4140" s="9"/>
      <c r="Y4140" s="9"/>
      <c r="Z4140" s="9"/>
      <c r="AA4140" s="9"/>
      <c r="AB4140" s="9"/>
      <c r="AC4140" s="9"/>
    </row>
    <row r="4141" ht="15.75" customHeight="1">
      <c r="A4141" s="10">
        <v>4140.0</v>
      </c>
      <c r="B4141" s="10" t="s">
        <v>15</v>
      </c>
      <c r="C4141" s="10" t="str">
        <f>VLOOKUP($E4141,'Определяем вид'!$A$2:$B$16,2,0)</f>
        <v>Услуга</v>
      </c>
      <c r="D4141" s="10" t="s">
        <v>16</v>
      </c>
      <c r="E4141" s="10" t="s">
        <v>21</v>
      </c>
      <c r="F4141" s="11">
        <v>45804.0</v>
      </c>
      <c r="G4141" s="12">
        <f t="shared" si="1"/>
        <v>5</v>
      </c>
      <c r="H4141" s="10"/>
      <c r="I4141" s="10" t="str">
        <f>IFNA(VLOOKUP($H4141,'Промокоды'!$A$2:$B$115,2,0),"")</f>
        <v/>
      </c>
      <c r="J4141" s="10" t="str">
        <f>IFNA(VLOOKUP($I4141,'Промокоды'!$E$2:$F$8,2,0),"")</f>
        <v/>
      </c>
      <c r="K4141" s="10" t="str">
        <f>IFNA(VLOOKUP($H4141,'Промокоды'!$A$2:$C$115,3,0),"")</f>
        <v/>
      </c>
      <c r="L4141" s="13">
        <f t="shared" si="2"/>
        <v>0</v>
      </c>
      <c r="M4141" s="14">
        <v>5500.0</v>
      </c>
      <c r="N4141" s="14">
        <f t="shared" si="3"/>
        <v>5500</v>
      </c>
      <c r="O4141" s="9"/>
      <c r="P4141" s="9"/>
      <c r="Q4141" s="9"/>
      <c r="R4141" s="9"/>
      <c r="S4141" s="9"/>
      <c r="T4141" s="9"/>
      <c r="U4141" s="9"/>
      <c r="V4141" s="9"/>
      <c r="W4141" s="9"/>
      <c r="X4141" s="9"/>
      <c r="Y4141" s="9"/>
      <c r="Z4141" s="9"/>
      <c r="AA4141" s="9"/>
      <c r="AB4141" s="9"/>
      <c r="AC4141" s="9"/>
    </row>
    <row r="4142" ht="15.75" customHeight="1">
      <c r="A4142" s="10">
        <v>4141.0</v>
      </c>
      <c r="B4142" s="10" t="s">
        <v>15</v>
      </c>
      <c r="C4142" s="10" t="str">
        <f>VLOOKUP($E4142,'Определяем вид'!$A$2:$B$16,2,0)</f>
        <v>Услуга</v>
      </c>
      <c r="D4142" s="10" t="s">
        <v>16</v>
      </c>
      <c r="E4142" s="10" t="s">
        <v>17</v>
      </c>
      <c r="F4142" s="11">
        <v>45804.0</v>
      </c>
      <c r="G4142" s="12">
        <f t="shared" si="1"/>
        <v>5</v>
      </c>
      <c r="H4142" s="10" t="s">
        <v>46</v>
      </c>
      <c r="I4142" s="10">
        <f>IFNA(VLOOKUP($H4142,'Промокоды'!$A$2:$B$115,2,0),"")</f>
        <v>1</v>
      </c>
      <c r="J4142" s="10" t="str">
        <f>IFNA(VLOOKUP($I4142,'Промокоды'!$E$2:$F$8,2,0),"")</f>
        <v>Обещаем скидки</v>
      </c>
      <c r="K4142" s="10">
        <f>IFNA(VLOOKUP($H4142,'Промокоды'!$A$2:$C$115,3,0),"")</f>
        <v>0.1</v>
      </c>
      <c r="L4142" s="13">
        <f t="shared" si="2"/>
        <v>450</v>
      </c>
      <c r="M4142" s="14">
        <v>4500.0</v>
      </c>
      <c r="N4142" s="14">
        <f t="shared" si="3"/>
        <v>4050</v>
      </c>
      <c r="O4142" s="9"/>
      <c r="P4142" s="9"/>
      <c r="Q4142" s="9"/>
      <c r="R4142" s="9"/>
      <c r="S4142" s="9"/>
      <c r="T4142" s="9"/>
      <c r="U4142" s="9"/>
      <c r="V4142" s="9"/>
      <c r="W4142" s="9"/>
      <c r="X4142" s="9"/>
      <c r="Y4142" s="9"/>
      <c r="Z4142" s="9"/>
      <c r="AA4142" s="9"/>
      <c r="AB4142" s="9"/>
      <c r="AC4142" s="9"/>
    </row>
    <row r="4143" ht="15.75" customHeight="1">
      <c r="A4143" s="10">
        <v>4142.0</v>
      </c>
      <c r="B4143" s="10" t="s">
        <v>15</v>
      </c>
      <c r="C4143" s="10" t="str">
        <f>VLOOKUP($E4143,'Определяем вид'!$A$2:$B$16,2,0)</f>
        <v>Товар</v>
      </c>
      <c r="D4143" s="10" t="s">
        <v>16</v>
      </c>
      <c r="E4143" s="10" t="s">
        <v>23</v>
      </c>
      <c r="F4143" s="11">
        <v>45804.0</v>
      </c>
      <c r="G4143" s="12">
        <f t="shared" si="1"/>
        <v>5</v>
      </c>
      <c r="H4143" s="10"/>
      <c r="I4143" s="10" t="str">
        <f>IFNA(VLOOKUP($H4143,'Промокоды'!$A$2:$B$115,2,0),"")</f>
        <v/>
      </c>
      <c r="J4143" s="10" t="str">
        <f>IFNA(VLOOKUP($I4143,'Промокоды'!$E$2:$F$8,2,0),"")</f>
        <v/>
      </c>
      <c r="K4143" s="10" t="str">
        <f>IFNA(VLOOKUP($H4143,'Промокоды'!$A$2:$C$115,3,0),"")</f>
        <v/>
      </c>
      <c r="L4143" s="13">
        <f t="shared" si="2"/>
        <v>0</v>
      </c>
      <c r="M4143" s="14">
        <v>1000.0</v>
      </c>
      <c r="N4143" s="14">
        <f t="shared" si="3"/>
        <v>1000</v>
      </c>
      <c r="O4143" s="9"/>
      <c r="P4143" s="9"/>
      <c r="Q4143" s="9"/>
      <c r="R4143" s="9"/>
      <c r="S4143" s="9"/>
      <c r="T4143" s="9"/>
      <c r="U4143" s="9"/>
      <c r="V4143" s="9"/>
      <c r="W4143" s="9"/>
      <c r="X4143" s="9"/>
      <c r="Y4143" s="9"/>
      <c r="Z4143" s="9"/>
      <c r="AA4143" s="9"/>
      <c r="AB4143" s="9"/>
      <c r="AC4143" s="9"/>
    </row>
    <row r="4144" ht="15.75" customHeight="1">
      <c r="A4144" s="10">
        <v>4143.0</v>
      </c>
      <c r="B4144" s="10" t="s">
        <v>25</v>
      </c>
      <c r="C4144" s="10" t="str">
        <f>VLOOKUP($E4144,'Определяем вид'!$A$2:$B$16,2,0)</f>
        <v>Товар</v>
      </c>
      <c r="D4144" s="10" t="s">
        <v>16</v>
      </c>
      <c r="E4144" s="10" t="s">
        <v>33</v>
      </c>
      <c r="F4144" s="11">
        <v>45804.0</v>
      </c>
      <c r="G4144" s="12">
        <f t="shared" si="1"/>
        <v>5</v>
      </c>
      <c r="H4144" s="10"/>
      <c r="I4144" s="10" t="str">
        <f>IFNA(VLOOKUP($H4144,'Промокоды'!$A$2:$B$115,2,0),"")</f>
        <v/>
      </c>
      <c r="J4144" s="10" t="str">
        <f>IFNA(VLOOKUP($I4144,'Промокоды'!$E$2:$F$8,2,0),"")</f>
        <v/>
      </c>
      <c r="K4144" s="10" t="str">
        <f>IFNA(VLOOKUP($H4144,'Промокоды'!$A$2:$C$115,3,0),"")</f>
        <v/>
      </c>
      <c r="L4144" s="13">
        <f t="shared" si="2"/>
        <v>0</v>
      </c>
      <c r="M4144" s="14">
        <v>1000.0</v>
      </c>
      <c r="N4144" s="14">
        <f t="shared" si="3"/>
        <v>1000</v>
      </c>
      <c r="O4144" s="9"/>
      <c r="P4144" s="9"/>
      <c r="Q4144" s="9"/>
      <c r="R4144" s="9"/>
      <c r="S4144" s="9"/>
      <c r="T4144" s="9"/>
      <c r="U4144" s="9"/>
      <c r="V4144" s="9"/>
      <c r="W4144" s="9"/>
      <c r="X4144" s="9"/>
      <c r="Y4144" s="9"/>
      <c r="Z4144" s="9"/>
      <c r="AA4144" s="9"/>
      <c r="AB4144" s="9"/>
      <c r="AC4144" s="9"/>
    </row>
    <row r="4145" ht="15.75" customHeight="1">
      <c r="A4145" s="10">
        <v>4144.0</v>
      </c>
      <c r="B4145" s="10" t="s">
        <v>25</v>
      </c>
      <c r="C4145" s="10" t="str">
        <f>VLOOKUP($E4145,'Определяем вид'!$A$2:$B$16,2,0)</f>
        <v>Товар</v>
      </c>
      <c r="D4145" s="10" t="s">
        <v>19</v>
      </c>
      <c r="E4145" s="10" t="s">
        <v>30</v>
      </c>
      <c r="F4145" s="11">
        <v>45804.0</v>
      </c>
      <c r="G4145" s="12">
        <f t="shared" si="1"/>
        <v>5</v>
      </c>
      <c r="H4145" s="10"/>
      <c r="I4145" s="10" t="str">
        <f>IFNA(VLOOKUP($H4145,'Промокоды'!$A$2:$B$115,2,0),"")</f>
        <v/>
      </c>
      <c r="J4145" s="10" t="str">
        <f>IFNA(VLOOKUP($I4145,'Промокоды'!$E$2:$F$8,2,0),"")</f>
        <v/>
      </c>
      <c r="K4145" s="10" t="str">
        <f>IFNA(VLOOKUP($H4145,'Промокоды'!$A$2:$C$115,3,0),"")</f>
        <v/>
      </c>
      <c r="L4145" s="13">
        <f t="shared" si="2"/>
        <v>0</v>
      </c>
      <c r="M4145" s="14">
        <v>300.0</v>
      </c>
      <c r="N4145" s="14">
        <f t="shared" si="3"/>
        <v>300</v>
      </c>
      <c r="O4145" s="9"/>
      <c r="P4145" s="9"/>
      <c r="Q4145" s="9"/>
      <c r="R4145" s="9"/>
      <c r="S4145" s="9"/>
      <c r="T4145" s="9"/>
      <c r="U4145" s="9"/>
      <c r="V4145" s="9"/>
      <c r="W4145" s="9"/>
      <c r="X4145" s="9"/>
      <c r="Y4145" s="9"/>
      <c r="Z4145" s="9"/>
      <c r="AA4145" s="9"/>
      <c r="AB4145" s="9"/>
      <c r="AC4145" s="9"/>
    </row>
    <row r="4146" ht="15.75" customHeight="1">
      <c r="A4146" s="10">
        <v>4145.0</v>
      </c>
      <c r="B4146" s="10" t="s">
        <v>15</v>
      </c>
      <c r="C4146" s="10" t="str">
        <f>VLOOKUP($E4146,'Определяем вид'!$A$2:$B$16,2,0)</f>
        <v>Услуга</v>
      </c>
      <c r="D4146" s="10" t="s">
        <v>16</v>
      </c>
      <c r="E4146" s="10" t="s">
        <v>17</v>
      </c>
      <c r="F4146" s="11">
        <v>45804.0</v>
      </c>
      <c r="G4146" s="12">
        <f t="shared" si="1"/>
        <v>5</v>
      </c>
      <c r="H4146" s="10"/>
      <c r="I4146" s="10" t="str">
        <f>IFNA(VLOOKUP($H4146,'Промокоды'!$A$2:$B$115,2,0),"")</f>
        <v/>
      </c>
      <c r="J4146" s="10" t="str">
        <f>IFNA(VLOOKUP($I4146,'Промокоды'!$E$2:$F$8,2,0),"")</f>
        <v/>
      </c>
      <c r="K4146" s="10" t="str">
        <f>IFNA(VLOOKUP($H4146,'Промокоды'!$A$2:$C$115,3,0),"")</f>
        <v/>
      </c>
      <c r="L4146" s="13">
        <f t="shared" si="2"/>
        <v>0</v>
      </c>
      <c r="M4146" s="14">
        <v>4500.0</v>
      </c>
      <c r="N4146" s="14">
        <f t="shared" si="3"/>
        <v>4500</v>
      </c>
      <c r="O4146" s="9"/>
      <c r="P4146" s="9"/>
      <c r="Q4146" s="9"/>
      <c r="R4146" s="9"/>
      <c r="S4146" s="9"/>
      <c r="T4146" s="9"/>
      <c r="U4146" s="9"/>
      <c r="V4146" s="9"/>
      <c r="W4146" s="9"/>
      <c r="X4146" s="9"/>
      <c r="Y4146" s="9"/>
      <c r="Z4146" s="9"/>
      <c r="AA4146" s="9"/>
      <c r="AB4146" s="9"/>
      <c r="AC4146" s="9"/>
    </row>
    <row r="4147" ht="15.75" customHeight="1">
      <c r="A4147" s="10">
        <v>4146.0</v>
      </c>
      <c r="B4147" s="10" t="s">
        <v>25</v>
      </c>
      <c r="C4147" s="10" t="str">
        <f>VLOOKUP($E4147,'Определяем вид'!$A$2:$B$16,2,0)</f>
        <v>Товар</v>
      </c>
      <c r="D4147" s="10" t="s">
        <v>19</v>
      </c>
      <c r="E4147" s="10" t="s">
        <v>33</v>
      </c>
      <c r="F4147" s="11">
        <v>45804.0</v>
      </c>
      <c r="G4147" s="12">
        <f t="shared" si="1"/>
        <v>5</v>
      </c>
      <c r="H4147" s="10"/>
      <c r="I4147" s="10" t="str">
        <f>IFNA(VLOOKUP($H4147,'Промокоды'!$A$2:$B$115,2,0),"")</f>
        <v/>
      </c>
      <c r="J4147" s="10" t="str">
        <f>IFNA(VLOOKUP($I4147,'Промокоды'!$E$2:$F$8,2,0),"")</f>
        <v/>
      </c>
      <c r="K4147" s="10" t="str">
        <f>IFNA(VLOOKUP($H4147,'Промокоды'!$A$2:$C$115,3,0),"")</f>
        <v/>
      </c>
      <c r="L4147" s="13">
        <f t="shared" si="2"/>
        <v>0</v>
      </c>
      <c r="M4147" s="14">
        <v>1000.0</v>
      </c>
      <c r="N4147" s="14">
        <f t="shared" si="3"/>
        <v>1000</v>
      </c>
      <c r="O4147" s="9"/>
      <c r="P4147" s="9"/>
      <c r="Q4147" s="9"/>
      <c r="R4147" s="9"/>
      <c r="S4147" s="9"/>
      <c r="T4147" s="9"/>
      <c r="U4147" s="9"/>
      <c r="V4147" s="9"/>
      <c r="W4147" s="9"/>
      <c r="X4147" s="9"/>
      <c r="Y4147" s="9"/>
      <c r="Z4147" s="9"/>
      <c r="AA4147" s="9"/>
      <c r="AB4147" s="9"/>
      <c r="AC4147" s="9"/>
    </row>
    <row r="4148" ht="15.75" customHeight="1">
      <c r="A4148" s="10">
        <v>4147.0</v>
      </c>
      <c r="B4148" s="10" t="s">
        <v>15</v>
      </c>
      <c r="C4148" s="10" t="str">
        <f>VLOOKUP($E4148,'Определяем вид'!$A$2:$B$16,2,0)</f>
        <v>Услуга</v>
      </c>
      <c r="D4148" s="10" t="s">
        <v>16</v>
      </c>
      <c r="E4148" s="10" t="s">
        <v>21</v>
      </c>
      <c r="F4148" s="11">
        <v>45804.0</v>
      </c>
      <c r="G4148" s="12">
        <f t="shared" si="1"/>
        <v>5</v>
      </c>
      <c r="H4148" s="10"/>
      <c r="I4148" s="10" t="str">
        <f>IFNA(VLOOKUP($H4148,'Промокоды'!$A$2:$B$115,2,0),"")</f>
        <v/>
      </c>
      <c r="J4148" s="10" t="str">
        <f>IFNA(VLOOKUP($I4148,'Промокоды'!$E$2:$F$8,2,0),"")</f>
        <v/>
      </c>
      <c r="K4148" s="10" t="str">
        <f>IFNA(VLOOKUP($H4148,'Промокоды'!$A$2:$C$115,3,0),"")</f>
        <v/>
      </c>
      <c r="L4148" s="13">
        <f t="shared" si="2"/>
        <v>0</v>
      </c>
      <c r="M4148" s="14">
        <v>5500.0</v>
      </c>
      <c r="N4148" s="14">
        <f t="shared" si="3"/>
        <v>5500</v>
      </c>
      <c r="O4148" s="9"/>
      <c r="P4148" s="9"/>
      <c r="Q4148" s="9"/>
      <c r="R4148" s="9"/>
      <c r="S4148" s="9"/>
      <c r="T4148" s="9"/>
      <c r="U4148" s="9"/>
      <c r="V4148" s="9"/>
      <c r="W4148" s="9"/>
      <c r="X4148" s="9"/>
      <c r="Y4148" s="9"/>
      <c r="Z4148" s="9"/>
      <c r="AA4148" s="9"/>
      <c r="AB4148" s="9"/>
      <c r="AC4148" s="9"/>
    </row>
    <row r="4149" ht="15.75" customHeight="1">
      <c r="A4149" s="10">
        <v>4148.0</v>
      </c>
      <c r="B4149" s="10" t="s">
        <v>15</v>
      </c>
      <c r="C4149" s="10" t="str">
        <f>VLOOKUP($E4149,'Определяем вид'!$A$2:$B$16,2,0)</f>
        <v>Товар</v>
      </c>
      <c r="D4149" s="10" t="s">
        <v>16</v>
      </c>
      <c r="E4149" s="10" t="s">
        <v>23</v>
      </c>
      <c r="F4149" s="11">
        <v>45804.0</v>
      </c>
      <c r="G4149" s="12">
        <f t="shared" si="1"/>
        <v>5</v>
      </c>
      <c r="H4149" s="10"/>
      <c r="I4149" s="10" t="str">
        <f>IFNA(VLOOKUP($H4149,'Промокоды'!$A$2:$B$115,2,0),"")</f>
        <v/>
      </c>
      <c r="J4149" s="10" t="str">
        <f>IFNA(VLOOKUP($I4149,'Промокоды'!$E$2:$F$8,2,0),"")</f>
        <v/>
      </c>
      <c r="K4149" s="10" t="str">
        <f>IFNA(VLOOKUP($H4149,'Промокоды'!$A$2:$C$115,3,0),"")</f>
        <v/>
      </c>
      <c r="L4149" s="13">
        <f t="shared" si="2"/>
        <v>0</v>
      </c>
      <c r="M4149" s="14">
        <v>1000.0</v>
      </c>
      <c r="N4149" s="14">
        <f t="shared" si="3"/>
        <v>1000</v>
      </c>
      <c r="O4149" s="9"/>
      <c r="P4149" s="9"/>
      <c r="Q4149" s="9"/>
      <c r="R4149" s="9"/>
      <c r="S4149" s="9"/>
      <c r="T4149" s="9"/>
      <c r="U4149" s="9"/>
      <c r="V4149" s="9"/>
      <c r="W4149" s="9"/>
      <c r="X4149" s="9"/>
      <c r="Y4149" s="9"/>
      <c r="Z4149" s="9"/>
      <c r="AA4149" s="9"/>
      <c r="AB4149" s="9"/>
      <c r="AC4149" s="9"/>
    </row>
    <row r="4150" ht="15.75" customHeight="1">
      <c r="A4150" s="10">
        <v>4149.0</v>
      </c>
      <c r="B4150" s="10" t="s">
        <v>15</v>
      </c>
      <c r="C4150" s="10" t="str">
        <f>VLOOKUP($E4150,'Определяем вид'!$A$2:$B$16,2,0)</f>
        <v>Товар</v>
      </c>
      <c r="D4150" s="10" t="s">
        <v>19</v>
      </c>
      <c r="E4150" s="10" t="s">
        <v>28</v>
      </c>
      <c r="F4150" s="11">
        <v>45804.0</v>
      </c>
      <c r="G4150" s="12">
        <f t="shared" si="1"/>
        <v>5</v>
      </c>
      <c r="H4150" s="10"/>
      <c r="I4150" s="10" t="str">
        <f>IFNA(VLOOKUP($H4150,'Промокоды'!$A$2:$B$115,2,0),"")</f>
        <v/>
      </c>
      <c r="J4150" s="10" t="str">
        <f>IFNA(VLOOKUP($I4150,'Промокоды'!$E$2:$F$8,2,0),"")</f>
        <v/>
      </c>
      <c r="K4150" s="10" t="str">
        <f>IFNA(VLOOKUP($H4150,'Промокоды'!$A$2:$C$115,3,0),"")</f>
        <v/>
      </c>
      <c r="L4150" s="13">
        <f t="shared" si="2"/>
        <v>0</v>
      </c>
      <c r="M4150" s="14">
        <v>300.0</v>
      </c>
      <c r="N4150" s="14">
        <f t="shared" si="3"/>
        <v>300</v>
      </c>
      <c r="O4150" s="9"/>
      <c r="P4150" s="9"/>
      <c r="Q4150" s="9"/>
      <c r="R4150" s="9"/>
      <c r="S4150" s="9"/>
      <c r="T4150" s="9"/>
      <c r="U4150" s="9"/>
      <c r="V4150" s="9"/>
      <c r="W4150" s="9"/>
      <c r="X4150" s="9"/>
      <c r="Y4150" s="9"/>
      <c r="Z4150" s="9"/>
      <c r="AA4150" s="9"/>
      <c r="AB4150" s="9"/>
      <c r="AC4150" s="9"/>
    </row>
    <row r="4151" ht="15.75" customHeight="1">
      <c r="A4151" s="10">
        <v>4150.0</v>
      </c>
      <c r="B4151" s="10" t="s">
        <v>15</v>
      </c>
      <c r="C4151" s="10" t="str">
        <f>VLOOKUP($E4151,'Определяем вид'!$A$2:$B$16,2,0)</f>
        <v>Услуга</v>
      </c>
      <c r="D4151" s="10" t="s">
        <v>16</v>
      </c>
      <c r="E4151" s="10" t="s">
        <v>17</v>
      </c>
      <c r="F4151" s="11">
        <v>45804.0</v>
      </c>
      <c r="G4151" s="12">
        <f t="shared" si="1"/>
        <v>5</v>
      </c>
      <c r="H4151" s="10"/>
      <c r="I4151" s="10" t="str">
        <f>IFNA(VLOOKUP($H4151,'Промокоды'!$A$2:$B$115,2,0),"")</f>
        <v/>
      </c>
      <c r="J4151" s="10" t="str">
        <f>IFNA(VLOOKUP($I4151,'Промокоды'!$E$2:$F$8,2,0),"")</f>
        <v/>
      </c>
      <c r="K4151" s="10" t="str">
        <f>IFNA(VLOOKUP($H4151,'Промокоды'!$A$2:$C$115,3,0),"")</f>
        <v/>
      </c>
      <c r="L4151" s="13">
        <f t="shared" si="2"/>
        <v>0</v>
      </c>
      <c r="M4151" s="14">
        <v>4500.0</v>
      </c>
      <c r="N4151" s="14">
        <f t="shared" si="3"/>
        <v>4500</v>
      </c>
      <c r="O4151" s="9"/>
      <c r="P4151" s="9"/>
      <c r="Q4151" s="9"/>
      <c r="R4151" s="9"/>
      <c r="S4151" s="9"/>
      <c r="T4151" s="9"/>
      <c r="U4151" s="9"/>
      <c r="V4151" s="9"/>
      <c r="W4151" s="9"/>
      <c r="X4151" s="9"/>
      <c r="Y4151" s="9"/>
      <c r="Z4151" s="9"/>
      <c r="AA4151" s="9"/>
      <c r="AB4151" s="9"/>
      <c r="AC4151" s="9"/>
    </row>
    <row r="4152" ht="15.75" customHeight="1">
      <c r="A4152" s="10">
        <v>4151.0</v>
      </c>
      <c r="B4152" s="10" t="s">
        <v>15</v>
      </c>
      <c r="C4152" s="10" t="str">
        <f>VLOOKUP($E4152,'Определяем вид'!$A$2:$B$16,2,0)</f>
        <v>Услуга</v>
      </c>
      <c r="D4152" s="10" t="s">
        <v>16</v>
      </c>
      <c r="E4152" s="10" t="s">
        <v>21</v>
      </c>
      <c r="F4152" s="11">
        <v>45804.0</v>
      </c>
      <c r="G4152" s="12">
        <f t="shared" si="1"/>
        <v>5</v>
      </c>
      <c r="H4152" s="10"/>
      <c r="I4152" s="10" t="str">
        <f>IFNA(VLOOKUP($H4152,'Промокоды'!$A$2:$B$115,2,0),"")</f>
        <v/>
      </c>
      <c r="J4152" s="10" t="str">
        <f>IFNA(VLOOKUP($I4152,'Промокоды'!$E$2:$F$8,2,0),"")</f>
        <v/>
      </c>
      <c r="K4152" s="10" t="str">
        <f>IFNA(VLOOKUP($H4152,'Промокоды'!$A$2:$C$115,3,0),"")</f>
        <v/>
      </c>
      <c r="L4152" s="13">
        <f t="shared" si="2"/>
        <v>0</v>
      </c>
      <c r="M4152" s="14">
        <v>5500.0</v>
      </c>
      <c r="N4152" s="14">
        <f t="shared" si="3"/>
        <v>5500</v>
      </c>
      <c r="O4152" s="9"/>
      <c r="P4152" s="9"/>
      <c r="Q4152" s="9"/>
      <c r="R4152" s="9"/>
      <c r="S4152" s="9"/>
      <c r="T4152" s="9"/>
      <c r="U4152" s="9"/>
      <c r="V4152" s="9"/>
      <c r="W4152" s="9"/>
      <c r="X4152" s="9"/>
      <c r="Y4152" s="9"/>
      <c r="Z4152" s="9"/>
      <c r="AA4152" s="9"/>
      <c r="AB4152" s="9"/>
      <c r="AC4152" s="9"/>
    </row>
    <row r="4153" ht="15.75" customHeight="1">
      <c r="A4153" s="10">
        <v>4152.0</v>
      </c>
      <c r="B4153" s="10" t="s">
        <v>15</v>
      </c>
      <c r="C4153" s="10" t="str">
        <f>VLOOKUP($E4153,'Определяем вид'!$A$2:$B$16,2,0)</f>
        <v>Услуга</v>
      </c>
      <c r="D4153" s="10" t="s">
        <v>16</v>
      </c>
      <c r="E4153" s="10" t="s">
        <v>21</v>
      </c>
      <c r="F4153" s="11">
        <v>45805.0</v>
      </c>
      <c r="G4153" s="12">
        <f t="shared" si="1"/>
        <v>5</v>
      </c>
      <c r="H4153" s="10" t="s">
        <v>47</v>
      </c>
      <c r="I4153" s="10">
        <f>IFNA(VLOOKUP($H4153,'Промокоды'!$A$2:$B$115,2,0),"")</f>
        <v>3</v>
      </c>
      <c r="J4153" s="10" t="str">
        <f>IFNA(VLOOKUP($I4153,'Промокоды'!$E$2:$F$8,2,0),"")</f>
        <v>Поисковые запросы в Яндексе</v>
      </c>
      <c r="K4153" s="10">
        <f>IFNA(VLOOKUP($H4153,'Промокоды'!$A$2:$C$115,3,0),"")</f>
        <v>0.05</v>
      </c>
      <c r="L4153" s="13">
        <f t="shared" si="2"/>
        <v>275</v>
      </c>
      <c r="M4153" s="14">
        <v>5500.0</v>
      </c>
      <c r="N4153" s="14">
        <f t="shared" si="3"/>
        <v>5225</v>
      </c>
      <c r="O4153" s="9"/>
      <c r="P4153" s="9"/>
      <c r="Q4153" s="9"/>
      <c r="R4153" s="9"/>
      <c r="S4153" s="9"/>
      <c r="T4153" s="9"/>
      <c r="U4153" s="9"/>
      <c r="V4153" s="9"/>
      <c r="W4153" s="9"/>
      <c r="X4153" s="9"/>
      <c r="Y4153" s="9"/>
      <c r="Z4153" s="9"/>
      <c r="AA4153" s="9"/>
      <c r="AB4153" s="9"/>
      <c r="AC4153" s="9"/>
    </row>
    <row r="4154" ht="15.75" customHeight="1">
      <c r="A4154" s="10">
        <v>4153.0</v>
      </c>
      <c r="B4154" s="10" t="s">
        <v>15</v>
      </c>
      <c r="C4154" s="10" t="str">
        <f>VLOOKUP($E4154,'Определяем вид'!$A$2:$B$16,2,0)</f>
        <v>Услуга</v>
      </c>
      <c r="D4154" s="10" t="s">
        <v>16</v>
      </c>
      <c r="E4154" s="10" t="s">
        <v>18</v>
      </c>
      <c r="F4154" s="11">
        <v>45805.0</v>
      </c>
      <c r="G4154" s="12">
        <f t="shared" si="1"/>
        <v>5</v>
      </c>
      <c r="H4154" s="10"/>
      <c r="I4154" s="10" t="str">
        <f>IFNA(VLOOKUP($H4154,'Промокоды'!$A$2:$B$115,2,0),"")</f>
        <v/>
      </c>
      <c r="J4154" s="10" t="str">
        <f>IFNA(VLOOKUP($I4154,'Промокоды'!$E$2:$F$8,2,0),"")</f>
        <v/>
      </c>
      <c r="K4154" s="10" t="str">
        <f>IFNA(VLOOKUP($H4154,'Промокоды'!$A$2:$C$115,3,0),"")</f>
        <v/>
      </c>
      <c r="L4154" s="13">
        <f t="shared" si="2"/>
        <v>0</v>
      </c>
      <c r="M4154" s="14">
        <v>3500.0</v>
      </c>
      <c r="N4154" s="14">
        <f t="shared" si="3"/>
        <v>3500</v>
      </c>
      <c r="O4154" s="9"/>
      <c r="P4154" s="9"/>
      <c r="Q4154" s="9"/>
      <c r="R4154" s="9"/>
      <c r="S4154" s="9"/>
      <c r="T4154" s="9"/>
      <c r="U4154" s="9"/>
      <c r="V4154" s="9"/>
      <c r="W4154" s="9"/>
      <c r="X4154" s="9"/>
      <c r="Y4154" s="9"/>
      <c r="Z4154" s="9"/>
      <c r="AA4154" s="9"/>
      <c r="AB4154" s="9"/>
      <c r="AC4154" s="9"/>
    </row>
    <row r="4155" ht="15.75" customHeight="1">
      <c r="A4155" s="10">
        <v>4154.0</v>
      </c>
      <c r="B4155" s="10" t="s">
        <v>25</v>
      </c>
      <c r="C4155" s="10" t="str">
        <f>VLOOKUP($E4155,'Определяем вид'!$A$2:$B$16,2,0)</f>
        <v>Товар</v>
      </c>
      <c r="D4155" s="10" t="s">
        <v>16</v>
      </c>
      <c r="E4155" s="10" t="s">
        <v>35</v>
      </c>
      <c r="F4155" s="11">
        <v>45805.0</v>
      </c>
      <c r="G4155" s="12">
        <f t="shared" si="1"/>
        <v>5</v>
      </c>
      <c r="H4155" s="10"/>
      <c r="I4155" s="10" t="str">
        <f>IFNA(VLOOKUP($H4155,'Промокоды'!$A$2:$B$115,2,0),"")</f>
        <v/>
      </c>
      <c r="J4155" s="10" t="str">
        <f>IFNA(VLOOKUP($I4155,'Промокоды'!$E$2:$F$8,2,0),"")</f>
        <v/>
      </c>
      <c r="K4155" s="10" t="str">
        <f>IFNA(VLOOKUP($H4155,'Промокоды'!$A$2:$C$115,3,0),"")</f>
        <v/>
      </c>
      <c r="L4155" s="13">
        <f t="shared" si="2"/>
        <v>0</v>
      </c>
      <c r="M4155" s="14">
        <v>500.0</v>
      </c>
      <c r="N4155" s="14">
        <f t="shared" si="3"/>
        <v>500</v>
      </c>
      <c r="O4155" s="9"/>
      <c r="P4155" s="9"/>
      <c r="Q4155" s="9"/>
      <c r="R4155" s="9"/>
      <c r="S4155" s="9"/>
      <c r="T4155" s="9"/>
      <c r="U4155" s="9"/>
      <c r="V4155" s="9"/>
      <c r="W4155" s="9"/>
      <c r="X4155" s="9"/>
      <c r="Y4155" s="9"/>
      <c r="Z4155" s="9"/>
      <c r="AA4155" s="9"/>
      <c r="AB4155" s="9"/>
      <c r="AC4155" s="9"/>
    </row>
    <row r="4156" ht="15.75" customHeight="1">
      <c r="A4156" s="10">
        <v>4155.0</v>
      </c>
      <c r="B4156" s="10" t="s">
        <v>15</v>
      </c>
      <c r="C4156" s="10" t="str">
        <f>VLOOKUP($E4156,'Определяем вид'!$A$2:$B$16,2,0)</f>
        <v>Товар</v>
      </c>
      <c r="D4156" s="10" t="s">
        <v>16</v>
      </c>
      <c r="E4156" s="10" t="s">
        <v>28</v>
      </c>
      <c r="F4156" s="11">
        <v>45805.0</v>
      </c>
      <c r="G4156" s="12">
        <f t="shared" si="1"/>
        <v>5</v>
      </c>
      <c r="H4156" s="10"/>
      <c r="I4156" s="10" t="str">
        <f>IFNA(VLOOKUP($H4156,'Промокоды'!$A$2:$B$115,2,0),"")</f>
        <v/>
      </c>
      <c r="J4156" s="10" t="str">
        <f>IFNA(VLOOKUP($I4156,'Промокоды'!$E$2:$F$8,2,0),"")</f>
        <v/>
      </c>
      <c r="K4156" s="10" t="str">
        <f>IFNA(VLOOKUP($H4156,'Промокоды'!$A$2:$C$115,3,0),"")</f>
        <v/>
      </c>
      <c r="L4156" s="13">
        <f t="shared" si="2"/>
        <v>0</v>
      </c>
      <c r="M4156" s="14">
        <v>300.0</v>
      </c>
      <c r="N4156" s="14">
        <f t="shared" si="3"/>
        <v>300</v>
      </c>
      <c r="O4156" s="9"/>
      <c r="P4156" s="9"/>
      <c r="Q4156" s="9"/>
      <c r="R4156" s="9"/>
      <c r="S4156" s="9"/>
      <c r="T4156" s="9"/>
      <c r="U4156" s="9"/>
      <c r="V4156" s="9"/>
      <c r="W4156" s="9"/>
      <c r="X4156" s="9"/>
      <c r="Y4156" s="9"/>
      <c r="Z4156" s="9"/>
      <c r="AA4156" s="9"/>
      <c r="AB4156" s="9"/>
      <c r="AC4156" s="9"/>
    </row>
    <row r="4157" ht="15.75" customHeight="1">
      <c r="A4157" s="10">
        <v>4156.0</v>
      </c>
      <c r="B4157" s="10" t="s">
        <v>15</v>
      </c>
      <c r="C4157" s="10" t="str">
        <f>VLOOKUP($E4157,'Определяем вид'!$A$2:$B$16,2,0)</f>
        <v>Услуга</v>
      </c>
      <c r="D4157" s="10" t="s">
        <v>16</v>
      </c>
      <c r="E4157" s="10" t="s">
        <v>18</v>
      </c>
      <c r="F4157" s="11">
        <v>45805.0</v>
      </c>
      <c r="G4157" s="12">
        <f t="shared" si="1"/>
        <v>5</v>
      </c>
      <c r="H4157" s="10"/>
      <c r="I4157" s="10" t="str">
        <f>IFNA(VLOOKUP($H4157,'Промокоды'!$A$2:$B$115,2,0),"")</f>
        <v/>
      </c>
      <c r="J4157" s="10" t="str">
        <f>IFNA(VLOOKUP($I4157,'Промокоды'!$E$2:$F$8,2,0),"")</f>
        <v/>
      </c>
      <c r="K4157" s="10" t="str">
        <f>IFNA(VLOOKUP($H4157,'Промокоды'!$A$2:$C$115,3,0),"")</f>
        <v/>
      </c>
      <c r="L4157" s="13">
        <f t="shared" si="2"/>
        <v>0</v>
      </c>
      <c r="M4157" s="14">
        <v>3500.0</v>
      </c>
      <c r="N4157" s="14">
        <f t="shared" si="3"/>
        <v>3500</v>
      </c>
      <c r="O4157" s="9"/>
      <c r="P4157" s="9"/>
      <c r="Q4157" s="9"/>
      <c r="R4157" s="9"/>
      <c r="S4157" s="9"/>
      <c r="T4157" s="9"/>
      <c r="U4157" s="9"/>
      <c r="V4157" s="9"/>
      <c r="W4157" s="9"/>
      <c r="X4157" s="9"/>
      <c r="Y4157" s="9"/>
      <c r="Z4157" s="9"/>
      <c r="AA4157" s="9"/>
      <c r="AB4157" s="9"/>
      <c r="AC4157" s="9"/>
    </row>
    <row r="4158" ht="15.75" customHeight="1">
      <c r="A4158" s="10">
        <v>4157.0</v>
      </c>
      <c r="B4158" s="10" t="s">
        <v>15</v>
      </c>
      <c r="C4158" s="10" t="str">
        <f>VLOOKUP($E4158,'Определяем вид'!$A$2:$B$16,2,0)</f>
        <v>Услуга</v>
      </c>
      <c r="D4158" s="10" t="s">
        <v>16</v>
      </c>
      <c r="E4158" s="10" t="s">
        <v>17</v>
      </c>
      <c r="F4158" s="11">
        <v>45805.0</v>
      </c>
      <c r="G4158" s="12">
        <f t="shared" si="1"/>
        <v>5</v>
      </c>
      <c r="H4158" s="10"/>
      <c r="I4158" s="10" t="str">
        <f>IFNA(VLOOKUP($H4158,'Промокоды'!$A$2:$B$115,2,0),"")</f>
        <v/>
      </c>
      <c r="J4158" s="10" t="str">
        <f>IFNA(VLOOKUP($I4158,'Промокоды'!$E$2:$F$8,2,0),"")</f>
        <v/>
      </c>
      <c r="K4158" s="10" t="str">
        <f>IFNA(VLOOKUP($H4158,'Промокоды'!$A$2:$C$115,3,0),"")</f>
        <v/>
      </c>
      <c r="L4158" s="13">
        <f t="shared" si="2"/>
        <v>0</v>
      </c>
      <c r="M4158" s="14">
        <v>4500.0</v>
      </c>
      <c r="N4158" s="14">
        <f t="shared" si="3"/>
        <v>4500</v>
      </c>
      <c r="O4158" s="9"/>
      <c r="P4158" s="9"/>
      <c r="Q4158" s="9"/>
      <c r="R4158" s="9"/>
      <c r="S4158" s="9"/>
      <c r="T4158" s="9"/>
      <c r="U4158" s="9"/>
      <c r="V4158" s="9"/>
      <c r="W4158" s="9"/>
      <c r="X4158" s="9"/>
      <c r="Y4158" s="9"/>
      <c r="Z4158" s="9"/>
      <c r="AA4158" s="9"/>
      <c r="AB4158" s="9"/>
      <c r="AC4158" s="9"/>
    </row>
    <row r="4159" ht="15.75" customHeight="1">
      <c r="A4159" s="10">
        <v>4158.0</v>
      </c>
      <c r="B4159" s="10" t="s">
        <v>15</v>
      </c>
      <c r="C4159" s="10" t="str">
        <f>VLOOKUP($E4159,'Определяем вид'!$A$2:$B$16,2,0)</f>
        <v>Услуга</v>
      </c>
      <c r="D4159" s="10" t="s">
        <v>16</v>
      </c>
      <c r="E4159" s="10" t="s">
        <v>17</v>
      </c>
      <c r="F4159" s="11">
        <v>45805.0</v>
      </c>
      <c r="G4159" s="12">
        <f t="shared" si="1"/>
        <v>5</v>
      </c>
      <c r="H4159" s="10"/>
      <c r="I4159" s="10" t="str">
        <f>IFNA(VLOOKUP($H4159,'Промокоды'!$A$2:$B$115,2,0),"")</f>
        <v/>
      </c>
      <c r="J4159" s="10" t="str">
        <f>IFNA(VLOOKUP($I4159,'Промокоды'!$E$2:$F$8,2,0),"")</f>
        <v/>
      </c>
      <c r="K4159" s="10" t="str">
        <f>IFNA(VLOOKUP($H4159,'Промокоды'!$A$2:$C$115,3,0),"")</f>
        <v/>
      </c>
      <c r="L4159" s="13">
        <f t="shared" si="2"/>
        <v>0</v>
      </c>
      <c r="M4159" s="14">
        <v>4500.0</v>
      </c>
      <c r="N4159" s="14">
        <f t="shared" si="3"/>
        <v>4500</v>
      </c>
      <c r="O4159" s="9"/>
      <c r="P4159" s="9"/>
      <c r="Q4159" s="9"/>
      <c r="R4159" s="9"/>
      <c r="S4159" s="9"/>
      <c r="T4159" s="9"/>
      <c r="U4159" s="9"/>
      <c r="V4159" s="9"/>
      <c r="W4159" s="9"/>
      <c r="X4159" s="9"/>
      <c r="Y4159" s="9"/>
      <c r="Z4159" s="9"/>
      <c r="AA4159" s="9"/>
      <c r="AB4159" s="9"/>
      <c r="AC4159" s="9"/>
    </row>
    <row r="4160" ht="15.75" customHeight="1">
      <c r="A4160" s="10">
        <v>4159.0</v>
      </c>
      <c r="B4160" s="10" t="s">
        <v>15</v>
      </c>
      <c r="C4160" s="10" t="str">
        <f>VLOOKUP($E4160,'Определяем вид'!$A$2:$B$16,2,0)</f>
        <v>Услуга</v>
      </c>
      <c r="D4160" s="10" t="s">
        <v>16</v>
      </c>
      <c r="E4160" s="10" t="s">
        <v>17</v>
      </c>
      <c r="F4160" s="11">
        <v>45805.0</v>
      </c>
      <c r="G4160" s="12">
        <f t="shared" si="1"/>
        <v>5</v>
      </c>
      <c r="H4160" s="10"/>
      <c r="I4160" s="10" t="str">
        <f>IFNA(VLOOKUP($H4160,'Промокоды'!$A$2:$B$115,2,0),"")</f>
        <v/>
      </c>
      <c r="J4160" s="10" t="str">
        <f>IFNA(VLOOKUP($I4160,'Промокоды'!$E$2:$F$8,2,0),"")</f>
        <v/>
      </c>
      <c r="K4160" s="10" t="str">
        <f>IFNA(VLOOKUP($H4160,'Промокоды'!$A$2:$C$115,3,0),"")</f>
        <v/>
      </c>
      <c r="L4160" s="13">
        <f t="shared" si="2"/>
        <v>0</v>
      </c>
      <c r="M4160" s="14">
        <v>4500.0</v>
      </c>
      <c r="N4160" s="14">
        <f t="shared" si="3"/>
        <v>4500</v>
      </c>
      <c r="O4160" s="9"/>
      <c r="P4160" s="9"/>
      <c r="Q4160" s="9"/>
      <c r="R4160" s="9"/>
      <c r="S4160" s="9"/>
      <c r="T4160" s="9"/>
      <c r="U4160" s="9"/>
      <c r="V4160" s="9"/>
      <c r="W4160" s="9"/>
      <c r="X4160" s="9"/>
      <c r="Y4160" s="9"/>
      <c r="Z4160" s="9"/>
      <c r="AA4160" s="9"/>
      <c r="AB4160" s="9"/>
      <c r="AC4160" s="9"/>
    </row>
    <row r="4161" ht="15.75" customHeight="1">
      <c r="A4161" s="10">
        <v>4160.0</v>
      </c>
      <c r="B4161" s="10" t="s">
        <v>15</v>
      </c>
      <c r="C4161" s="10" t="str">
        <f>VLOOKUP($E4161,'Определяем вид'!$A$2:$B$16,2,0)</f>
        <v>Товар</v>
      </c>
      <c r="D4161" s="10" t="s">
        <v>16</v>
      </c>
      <c r="E4161" s="10" t="s">
        <v>20</v>
      </c>
      <c r="F4161" s="11">
        <v>45805.0</v>
      </c>
      <c r="G4161" s="12">
        <f t="shared" si="1"/>
        <v>5</v>
      </c>
      <c r="H4161" s="10"/>
      <c r="I4161" s="10" t="str">
        <f>IFNA(VLOOKUP($H4161,'Промокоды'!$A$2:$B$115,2,0),"")</f>
        <v/>
      </c>
      <c r="J4161" s="10" t="str">
        <f>IFNA(VLOOKUP($I4161,'Промокоды'!$E$2:$F$8,2,0),"")</f>
        <v/>
      </c>
      <c r="K4161" s="10" t="str">
        <f>IFNA(VLOOKUP($H4161,'Промокоды'!$A$2:$C$115,3,0),"")</f>
        <v/>
      </c>
      <c r="L4161" s="13">
        <f t="shared" si="2"/>
        <v>0</v>
      </c>
      <c r="M4161" s="14">
        <v>500.0</v>
      </c>
      <c r="N4161" s="14">
        <f t="shared" si="3"/>
        <v>500</v>
      </c>
      <c r="O4161" s="9"/>
      <c r="P4161" s="9"/>
      <c r="Q4161" s="9"/>
      <c r="R4161" s="9"/>
      <c r="S4161" s="9"/>
      <c r="T4161" s="9"/>
      <c r="U4161" s="9"/>
      <c r="V4161" s="9"/>
      <c r="W4161" s="9"/>
      <c r="X4161" s="9"/>
      <c r="Y4161" s="9"/>
      <c r="Z4161" s="9"/>
      <c r="AA4161" s="9"/>
      <c r="AB4161" s="9"/>
      <c r="AC4161" s="9"/>
    </row>
    <row r="4162" ht="15.75" customHeight="1">
      <c r="A4162" s="10">
        <v>4161.0</v>
      </c>
      <c r="B4162" s="10" t="s">
        <v>15</v>
      </c>
      <c r="C4162" s="10" t="str">
        <f>VLOOKUP($E4162,'Определяем вид'!$A$2:$B$16,2,0)</f>
        <v>Услуга</v>
      </c>
      <c r="D4162" s="10" t="s">
        <v>16</v>
      </c>
      <c r="E4162" s="10" t="s">
        <v>21</v>
      </c>
      <c r="F4162" s="11">
        <v>45805.0</v>
      </c>
      <c r="G4162" s="12">
        <f t="shared" si="1"/>
        <v>5</v>
      </c>
      <c r="H4162" s="10"/>
      <c r="I4162" s="10" t="str">
        <f>IFNA(VLOOKUP($H4162,'Промокоды'!$A$2:$B$115,2,0),"")</f>
        <v/>
      </c>
      <c r="J4162" s="10" t="str">
        <f>IFNA(VLOOKUP($I4162,'Промокоды'!$E$2:$F$8,2,0),"")</f>
        <v/>
      </c>
      <c r="K4162" s="10" t="str">
        <f>IFNA(VLOOKUP($H4162,'Промокоды'!$A$2:$C$115,3,0),"")</f>
        <v/>
      </c>
      <c r="L4162" s="13">
        <f t="shared" si="2"/>
        <v>0</v>
      </c>
      <c r="M4162" s="14">
        <v>5500.0</v>
      </c>
      <c r="N4162" s="14">
        <f t="shared" si="3"/>
        <v>5500</v>
      </c>
      <c r="O4162" s="9"/>
      <c r="P4162" s="9"/>
      <c r="Q4162" s="9"/>
      <c r="R4162" s="9"/>
      <c r="S4162" s="9"/>
      <c r="T4162" s="9"/>
      <c r="U4162" s="9"/>
      <c r="V4162" s="9"/>
      <c r="W4162" s="9"/>
      <c r="X4162" s="9"/>
      <c r="Y4162" s="9"/>
      <c r="Z4162" s="9"/>
      <c r="AA4162" s="9"/>
      <c r="AB4162" s="9"/>
      <c r="AC4162" s="9"/>
    </row>
    <row r="4163" ht="15.75" customHeight="1">
      <c r="A4163" s="10">
        <v>4162.0</v>
      </c>
      <c r="B4163" s="10" t="s">
        <v>15</v>
      </c>
      <c r="C4163" s="10" t="str">
        <f>VLOOKUP($E4163,'Определяем вид'!$A$2:$B$16,2,0)</f>
        <v>Услуга</v>
      </c>
      <c r="D4163" s="10" t="s">
        <v>16</v>
      </c>
      <c r="E4163" s="10" t="s">
        <v>21</v>
      </c>
      <c r="F4163" s="11">
        <v>45805.0</v>
      </c>
      <c r="G4163" s="12">
        <f t="shared" si="1"/>
        <v>5</v>
      </c>
      <c r="H4163" s="10"/>
      <c r="I4163" s="10" t="str">
        <f>IFNA(VLOOKUP($H4163,'Промокоды'!$A$2:$B$115,2,0),"")</f>
        <v/>
      </c>
      <c r="J4163" s="10" t="str">
        <f>IFNA(VLOOKUP($I4163,'Промокоды'!$E$2:$F$8,2,0),"")</f>
        <v/>
      </c>
      <c r="K4163" s="10" t="str">
        <f>IFNA(VLOOKUP($H4163,'Промокоды'!$A$2:$C$115,3,0),"")</f>
        <v/>
      </c>
      <c r="L4163" s="13">
        <f t="shared" si="2"/>
        <v>0</v>
      </c>
      <c r="M4163" s="14">
        <v>5500.0</v>
      </c>
      <c r="N4163" s="14">
        <f t="shared" si="3"/>
        <v>5500</v>
      </c>
      <c r="O4163" s="9"/>
      <c r="P4163" s="9"/>
      <c r="Q4163" s="9"/>
      <c r="R4163" s="9"/>
      <c r="S4163" s="9"/>
      <c r="T4163" s="9"/>
      <c r="U4163" s="9"/>
      <c r="V4163" s="9"/>
      <c r="W4163" s="9"/>
      <c r="X4163" s="9"/>
      <c r="Y4163" s="9"/>
      <c r="Z4163" s="9"/>
      <c r="AA4163" s="9"/>
      <c r="AB4163" s="9"/>
      <c r="AC4163" s="9"/>
    </row>
    <row r="4164" ht="15.75" customHeight="1">
      <c r="A4164" s="10">
        <v>4163.0</v>
      </c>
      <c r="B4164" s="10" t="s">
        <v>15</v>
      </c>
      <c r="C4164" s="10" t="str">
        <f>VLOOKUP($E4164,'Определяем вид'!$A$2:$B$16,2,0)</f>
        <v>Товар</v>
      </c>
      <c r="D4164" s="10" t="s">
        <v>16</v>
      </c>
      <c r="E4164" s="10" t="s">
        <v>20</v>
      </c>
      <c r="F4164" s="11">
        <v>45805.0</v>
      </c>
      <c r="G4164" s="12">
        <f t="shared" si="1"/>
        <v>5</v>
      </c>
      <c r="H4164" s="10"/>
      <c r="I4164" s="10" t="str">
        <f>IFNA(VLOOKUP($H4164,'Промокоды'!$A$2:$B$115,2,0),"")</f>
        <v/>
      </c>
      <c r="J4164" s="10" t="str">
        <f>IFNA(VLOOKUP($I4164,'Промокоды'!$E$2:$F$8,2,0),"")</f>
        <v/>
      </c>
      <c r="K4164" s="10" t="str">
        <f>IFNA(VLOOKUP($H4164,'Промокоды'!$A$2:$C$115,3,0),"")</f>
        <v/>
      </c>
      <c r="L4164" s="13">
        <f t="shared" si="2"/>
        <v>0</v>
      </c>
      <c r="M4164" s="14">
        <v>500.0</v>
      </c>
      <c r="N4164" s="14">
        <f t="shared" si="3"/>
        <v>500</v>
      </c>
      <c r="O4164" s="9"/>
      <c r="P4164" s="9"/>
      <c r="Q4164" s="9"/>
      <c r="R4164" s="9"/>
      <c r="S4164" s="9"/>
      <c r="T4164" s="9"/>
      <c r="U4164" s="9"/>
      <c r="V4164" s="9"/>
      <c r="W4164" s="9"/>
      <c r="X4164" s="9"/>
      <c r="Y4164" s="9"/>
      <c r="Z4164" s="9"/>
      <c r="AA4164" s="9"/>
      <c r="AB4164" s="9"/>
      <c r="AC4164" s="9"/>
    </row>
    <row r="4165" ht="15.75" customHeight="1">
      <c r="A4165" s="10">
        <v>4164.0</v>
      </c>
      <c r="B4165" s="10" t="s">
        <v>15</v>
      </c>
      <c r="C4165" s="10" t="str">
        <f>VLOOKUP($E4165,'Определяем вид'!$A$2:$B$16,2,0)</f>
        <v>Товар</v>
      </c>
      <c r="D4165" s="10" t="s">
        <v>16</v>
      </c>
      <c r="E4165" s="10" t="s">
        <v>28</v>
      </c>
      <c r="F4165" s="11">
        <v>45805.0</v>
      </c>
      <c r="G4165" s="12">
        <f t="shared" si="1"/>
        <v>5</v>
      </c>
      <c r="H4165" s="10"/>
      <c r="I4165" s="10" t="str">
        <f>IFNA(VLOOKUP($H4165,'Промокоды'!$A$2:$B$115,2,0),"")</f>
        <v/>
      </c>
      <c r="J4165" s="10" t="str">
        <f>IFNA(VLOOKUP($I4165,'Промокоды'!$E$2:$F$8,2,0),"")</f>
        <v/>
      </c>
      <c r="K4165" s="10" t="str">
        <f>IFNA(VLOOKUP($H4165,'Промокоды'!$A$2:$C$115,3,0),"")</f>
        <v/>
      </c>
      <c r="L4165" s="13">
        <f t="shared" si="2"/>
        <v>0</v>
      </c>
      <c r="M4165" s="14">
        <v>300.0</v>
      </c>
      <c r="N4165" s="14">
        <f t="shared" si="3"/>
        <v>300</v>
      </c>
      <c r="O4165" s="9"/>
      <c r="P4165" s="9"/>
      <c r="Q4165" s="9"/>
      <c r="R4165" s="9"/>
      <c r="S4165" s="9"/>
      <c r="T4165" s="9"/>
      <c r="U4165" s="9"/>
      <c r="V4165" s="9"/>
      <c r="W4165" s="9"/>
      <c r="X4165" s="9"/>
      <c r="Y4165" s="9"/>
      <c r="Z4165" s="9"/>
      <c r="AA4165" s="9"/>
      <c r="AB4165" s="9"/>
      <c r="AC4165" s="9"/>
    </row>
    <row r="4166" ht="15.75" customHeight="1">
      <c r="A4166" s="10">
        <v>4165.0</v>
      </c>
      <c r="B4166" s="10" t="s">
        <v>25</v>
      </c>
      <c r="C4166" s="10" t="str">
        <f>VLOOKUP($E4166,'Определяем вид'!$A$2:$B$16,2,0)</f>
        <v>Товар</v>
      </c>
      <c r="D4166" s="10" t="s">
        <v>19</v>
      </c>
      <c r="E4166" s="10" t="s">
        <v>30</v>
      </c>
      <c r="F4166" s="11">
        <v>45805.0</v>
      </c>
      <c r="G4166" s="12">
        <f t="shared" si="1"/>
        <v>5</v>
      </c>
      <c r="H4166" s="10"/>
      <c r="I4166" s="10" t="str">
        <f>IFNA(VLOOKUP($H4166,'Промокоды'!$A$2:$B$115,2,0),"")</f>
        <v/>
      </c>
      <c r="J4166" s="10" t="str">
        <f>IFNA(VLOOKUP($I4166,'Промокоды'!$E$2:$F$8,2,0),"")</f>
        <v/>
      </c>
      <c r="K4166" s="10" t="str">
        <f>IFNA(VLOOKUP($H4166,'Промокоды'!$A$2:$C$115,3,0),"")</f>
        <v/>
      </c>
      <c r="L4166" s="13">
        <f t="shared" si="2"/>
        <v>0</v>
      </c>
      <c r="M4166" s="14">
        <v>300.0</v>
      </c>
      <c r="N4166" s="14">
        <f t="shared" si="3"/>
        <v>300</v>
      </c>
      <c r="O4166" s="9"/>
      <c r="P4166" s="9"/>
      <c r="Q4166" s="9"/>
      <c r="R4166" s="9"/>
      <c r="S4166" s="9"/>
      <c r="T4166" s="9"/>
      <c r="U4166" s="9"/>
      <c r="V4166" s="9"/>
      <c r="W4166" s="9"/>
      <c r="X4166" s="9"/>
      <c r="Y4166" s="9"/>
      <c r="Z4166" s="9"/>
      <c r="AA4166" s="9"/>
      <c r="AB4166" s="9"/>
      <c r="AC4166" s="9"/>
    </row>
    <row r="4167" ht="15.75" customHeight="1">
      <c r="A4167" s="10">
        <v>4166.0</v>
      </c>
      <c r="B4167" s="10" t="s">
        <v>15</v>
      </c>
      <c r="C4167" s="10" t="str">
        <f>VLOOKUP($E4167,'Определяем вид'!$A$2:$B$16,2,0)</f>
        <v>Услуга</v>
      </c>
      <c r="D4167" s="10" t="s">
        <v>19</v>
      </c>
      <c r="E4167" s="10" t="s">
        <v>18</v>
      </c>
      <c r="F4167" s="11">
        <v>45805.0</v>
      </c>
      <c r="G4167" s="12">
        <f t="shared" si="1"/>
        <v>5</v>
      </c>
      <c r="H4167" s="10"/>
      <c r="I4167" s="10" t="str">
        <f>IFNA(VLOOKUP($H4167,'Промокоды'!$A$2:$B$115,2,0),"")</f>
        <v/>
      </c>
      <c r="J4167" s="10" t="str">
        <f>IFNA(VLOOKUP($I4167,'Промокоды'!$E$2:$F$8,2,0),"")</f>
        <v/>
      </c>
      <c r="K4167" s="10" t="str">
        <f>IFNA(VLOOKUP($H4167,'Промокоды'!$A$2:$C$115,3,0),"")</f>
        <v/>
      </c>
      <c r="L4167" s="13">
        <f t="shared" si="2"/>
        <v>0</v>
      </c>
      <c r="M4167" s="14">
        <v>3500.0</v>
      </c>
      <c r="N4167" s="14">
        <f t="shared" si="3"/>
        <v>3500</v>
      </c>
      <c r="O4167" s="9"/>
      <c r="P4167" s="9"/>
      <c r="Q4167" s="9"/>
      <c r="R4167" s="9"/>
      <c r="S4167" s="9"/>
      <c r="T4167" s="9"/>
      <c r="U4167" s="9"/>
      <c r="V4167" s="9"/>
      <c r="W4167" s="9"/>
      <c r="X4167" s="9"/>
      <c r="Y4167" s="9"/>
      <c r="Z4167" s="9"/>
      <c r="AA4167" s="9"/>
      <c r="AB4167" s="9"/>
      <c r="AC4167" s="9"/>
    </row>
    <row r="4168" ht="15.75" customHeight="1">
      <c r="A4168" s="10">
        <v>4167.0</v>
      </c>
      <c r="B4168" s="10" t="s">
        <v>15</v>
      </c>
      <c r="C4168" s="10" t="str">
        <f>VLOOKUP($E4168,'Определяем вид'!$A$2:$B$16,2,0)</f>
        <v>Услуга</v>
      </c>
      <c r="D4168" s="10" t="s">
        <v>16</v>
      </c>
      <c r="E4168" s="10" t="s">
        <v>17</v>
      </c>
      <c r="F4168" s="11">
        <v>45805.0</v>
      </c>
      <c r="G4168" s="12">
        <f t="shared" si="1"/>
        <v>5</v>
      </c>
      <c r="H4168" s="10"/>
      <c r="I4168" s="10" t="str">
        <f>IFNA(VLOOKUP($H4168,'Промокоды'!$A$2:$B$115,2,0),"")</f>
        <v/>
      </c>
      <c r="J4168" s="10" t="str">
        <f>IFNA(VLOOKUP($I4168,'Промокоды'!$E$2:$F$8,2,0),"")</f>
        <v/>
      </c>
      <c r="K4168" s="10" t="str">
        <f>IFNA(VLOOKUP($H4168,'Промокоды'!$A$2:$C$115,3,0),"")</f>
        <v/>
      </c>
      <c r="L4168" s="13">
        <f t="shared" si="2"/>
        <v>0</v>
      </c>
      <c r="M4168" s="14">
        <v>4500.0</v>
      </c>
      <c r="N4168" s="14">
        <f t="shared" si="3"/>
        <v>4500</v>
      </c>
      <c r="O4168" s="9"/>
      <c r="P4168" s="9"/>
      <c r="Q4168" s="9"/>
      <c r="R4168" s="9"/>
      <c r="S4168" s="9"/>
      <c r="T4168" s="9"/>
      <c r="U4168" s="9"/>
      <c r="V4168" s="9"/>
      <c r="W4168" s="9"/>
      <c r="X4168" s="9"/>
      <c r="Y4168" s="9"/>
      <c r="Z4168" s="9"/>
      <c r="AA4168" s="9"/>
      <c r="AB4168" s="9"/>
      <c r="AC4168" s="9"/>
    </row>
    <row r="4169" ht="15.75" customHeight="1">
      <c r="A4169" s="10">
        <v>4168.0</v>
      </c>
      <c r="B4169" s="10" t="s">
        <v>15</v>
      </c>
      <c r="C4169" s="10" t="str">
        <f>VLOOKUP($E4169,'Определяем вид'!$A$2:$B$16,2,0)</f>
        <v>Товар</v>
      </c>
      <c r="D4169" s="10" t="s">
        <v>16</v>
      </c>
      <c r="E4169" s="10" t="s">
        <v>23</v>
      </c>
      <c r="F4169" s="11">
        <v>45805.0</v>
      </c>
      <c r="G4169" s="12">
        <f t="shared" si="1"/>
        <v>5</v>
      </c>
      <c r="H4169" s="10"/>
      <c r="I4169" s="10" t="str">
        <f>IFNA(VLOOKUP($H4169,'Промокоды'!$A$2:$B$115,2,0),"")</f>
        <v/>
      </c>
      <c r="J4169" s="10" t="str">
        <f>IFNA(VLOOKUP($I4169,'Промокоды'!$E$2:$F$8,2,0),"")</f>
        <v/>
      </c>
      <c r="K4169" s="10" t="str">
        <f>IFNA(VLOOKUP($H4169,'Промокоды'!$A$2:$C$115,3,0),"")</f>
        <v/>
      </c>
      <c r="L4169" s="13">
        <f t="shared" si="2"/>
        <v>0</v>
      </c>
      <c r="M4169" s="14">
        <v>1000.0</v>
      </c>
      <c r="N4169" s="14">
        <f t="shared" si="3"/>
        <v>1000</v>
      </c>
      <c r="O4169" s="9"/>
      <c r="P4169" s="9"/>
      <c r="Q4169" s="9"/>
      <c r="R4169" s="9"/>
      <c r="S4169" s="9"/>
      <c r="T4169" s="9"/>
      <c r="U4169" s="9"/>
      <c r="V4169" s="9"/>
      <c r="W4169" s="9"/>
      <c r="X4169" s="9"/>
      <c r="Y4169" s="9"/>
      <c r="Z4169" s="9"/>
      <c r="AA4169" s="9"/>
      <c r="AB4169" s="9"/>
      <c r="AC4169" s="9"/>
    </row>
    <row r="4170" ht="15.75" customHeight="1">
      <c r="A4170" s="10">
        <v>4169.0</v>
      </c>
      <c r="B4170" s="10" t="s">
        <v>15</v>
      </c>
      <c r="C4170" s="10" t="str">
        <f>VLOOKUP($E4170,'Определяем вид'!$A$2:$B$16,2,0)</f>
        <v>Товар</v>
      </c>
      <c r="D4170" s="10" t="s">
        <v>19</v>
      </c>
      <c r="E4170" s="10" t="s">
        <v>20</v>
      </c>
      <c r="F4170" s="11">
        <v>45805.0</v>
      </c>
      <c r="G4170" s="12">
        <f t="shared" si="1"/>
        <v>5</v>
      </c>
      <c r="H4170" s="10" t="s">
        <v>48</v>
      </c>
      <c r="I4170" s="10">
        <f>IFNA(VLOOKUP($H4170,'Промокоды'!$A$2:$B$115,2,0),"")</f>
        <v>7</v>
      </c>
      <c r="J4170" s="10" t="str">
        <f>IFNA(VLOOKUP($I4170,'Промокоды'!$E$2:$F$8,2,0),"")</f>
        <v>Сторис в VK</v>
      </c>
      <c r="K4170" s="10">
        <f>IFNA(VLOOKUP($H4170,'Промокоды'!$A$2:$C$115,3,0),"")</f>
        <v>0.15</v>
      </c>
      <c r="L4170" s="13">
        <f t="shared" si="2"/>
        <v>75</v>
      </c>
      <c r="M4170" s="14">
        <v>500.0</v>
      </c>
      <c r="N4170" s="14">
        <f t="shared" si="3"/>
        <v>425</v>
      </c>
      <c r="O4170" s="9"/>
      <c r="P4170" s="9"/>
      <c r="Q4170" s="9"/>
      <c r="R4170" s="9"/>
      <c r="S4170" s="9"/>
      <c r="T4170" s="9"/>
      <c r="U4170" s="9"/>
      <c r="V4170" s="9"/>
      <c r="W4170" s="9"/>
      <c r="X4170" s="9"/>
      <c r="Y4170" s="9"/>
      <c r="Z4170" s="9"/>
      <c r="AA4170" s="9"/>
      <c r="AB4170" s="9"/>
      <c r="AC4170" s="9"/>
    </row>
    <row r="4171" ht="15.75" customHeight="1">
      <c r="A4171" s="10">
        <v>4170.0</v>
      </c>
      <c r="B4171" s="10" t="s">
        <v>15</v>
      </c>
      <c r="C4171" s="10" t="str">
        <f>VLOOKUP($E4171,'Определяем вид'!$A$2:$B$16,2,0)</f>
        <v>Товар</v>
      </c>
      <c r="D4171" s="10" t="s">
        <v>19</v>
      </c>
      <c r="E4171" s="10" t="s">
        <v>28</v>
      </c>
      <c r="F4171" s="11">
        <v>45805.0</v>
      </c>
      <c r="G4171" s="12">
        <f t="shared" si="1"/>
        <v>5</v>
      </c>
      <c r="H4171" s="10"/>
      <c r="I4171" s="10" t="str">
        <f>IFNA(VLOOKUP($H4171,'Промокоды'!$A$2:$B$115,2,0),"")</f>
        <v/>
      </c>
      <c r="J4171" s="10" t="str">
        <f>IFNA(VLOOKUP($I4171,'Промокоды'!$E$2:$F$8,2,0),"")</f>
        <v/>
      </c>
      <c r="K4171" s="10" t="str">
        <f>IFNA(VLOOKUP($H4171,'Промокоды'!$A$2:$C$115,3,0),"")</f>
        <v/>
      </c>
      <c r="L4171" s="13">
        <f t="shared" si="2"/>
        <v>0</v>
      </c>
      <c r="M4171" s="14">
        <v>300.0</v>
      </c>
      <c r="N4171" s="14">
        <f t="shared" si="3"/>
        <v>300</v>
      </c>
      <c r="O4171" s="9"/>
      <c r="P4171" s="9"/>
      <c r="Q4171" s="9"/>
      <c r="R4171" s="9"/>
      <c r="S4171" s="9"/>
      <c r="T4171" s="9"/>
      <c r="U4171" s="9"/>
      <c r="V4171" s="9"/>
      <c r="W4171" s="9"/>
      <c r="X4171" s="9"/>
      <c r="Y4171" s="9"/>
      <c r="Z4171" s="9"/>
      <c r="AA4171" s="9"/>
      <c r="AB4171" s="9"/>
      <c r="AC4171" s="9"/>
    </row>
    <row r="4172" ht="15.75" customHeight="1">
      <c r="A4172" s="10">
        <v>4171.0</v>
      </c>
      <c r="B4172" s="10" t="s">
        <v>15</v>
      </c>
      <c r="C4172" s="10" t="str">
        <f>VLOOKUP($E4172,'Определяем вид'!$A$2:$B$16,2,0)</f>
        <v>Услуга</v>
      </c>
      <c r="D4172" s="10" t="s">
        <v>16</v>
      </c>
      <c r="E4172" s="10" t="s">
        <v>18</v>
      </c>
      <c r="F4172" s="11">
        <v>45805.0</v>
      </c>
      <c r="G4172" s="12">
        <f t="shared" si="1"/>
        <v>5</v>
      </c>
      <c r="H4172" s="10"/>
      <c r="I4172" s="10" t="str">
        <f>IFNA(VLOOKUP($H4172,'Промокоды'!$A$2:$B$115,2,0),"")</f>
        <v/>
      </c>
      <c r="J4172" s="10" t="str">
        <f>IFNA(VLOOKUP($I4172,'Промокоды'!$E$2:$F$8,2,0),"")</f>
        <v/>
      </c>
      <c r="K4172" s="10" t="str">
        <f>IFNA(VLOOKUP($H4172,'Промокоды'!$A$2:$C$115,3,0),"")</f>
        <v/>
      </c>
      <c r="L4172" s="13">
        <f t="shared" si="2"/>
        <v>0</v>
      </c>
      <c r="M4172" s="14">
        <v>3500.0</v>
      </c>
      <c r="N4172" s="14">
        <f t="shared" si="3"/>
        <v>3500</v>
      </c>
      <c r="O4172" s="9"/>
      <c r="P4172" s="9"/>
      <c r="Q4172" s="9"/>
      <c r="R4172" s="9"/>
      <c r="S4172" s="9"/>
      <c r="T4172" s="9"/>
      <c r="U4172" s="9"/>
      <c r="V4172" s="9"/>
      <c r="W4172" s="9"/>
      <c r="X4172" s="9"/>
      <c r="Y4172" s="9"/>
      <c r="Z4172" s="9"/>
      <c r="AA4172" s="9"/>
      <c r="AB4172" s="9"/>
      <c r="AC4172" s="9"/>
    </row>
    <row r="4173" ht="15.75" customHeight="1">
      <c r="A4173" s="10">
        <v>4172.0</v>
      </c>
      <c r="B4173" s="10" t="s">
        <v>15</v>
      </c>
      <c r="C4173" s="10" t="str">
        <f>VLOOKUP($E4173,'Определяем вид'!$A$2:$B$16,2,0)</f>
        <v>Товар</v>
      </c>
      <c r="D4173" s="10" t="s">
        <v>16</v>
      </c>
      <c r="E4173" s="10" t="s">
        <v>28</v>
      </c>
      <c r="F4173" s="11">
        <v>45805.0</v>
      </c>
      <c r="G4173" s="12">
        <f t="shared" si="1"/>
        <v>5</v>
      </c>
      <c r="H4173" s="10"/>
      <c r="I4173" s="10" t="str">
        <f>IFNA(VLOOKUP($H4173,'Промокоды'!$A$2:$B$115,2,0),"")</f>
        <v/>
      </c>
      <c r="J4173" s="10" t="str">
        <f>IFNA(VLOOKUP($I4173,'Промокоды'!$E$2:$F$8,2,0),"")</f>
        <v/>
      </c>
      <c r="K4173" s="10" t="str">
        <f>IFNA(VLOOKUP($H4173,'Промокоды'!$A$2:$C$115,3,0),"")</f>
        <v/>
      </c>
      <c r="L4173" s="13">
        <f t="shared" si="2"/>
        <v>0</v>
      </c>
      <c r="M4173" s="14">
        <v>300.0</v>
      </c>
      <c r="N4173" s="14">
        <f t="shared" si="3"/>
        <v>300</v>
      </c>
      <c r="O4173" s="9"/>
      <c r="P4173" s="9"/>
      <c r="Q4173" s="9"/>
      <c r="R4173" s="9"/>
      <c r="S4173" s="9"/>
      <c r="T4173" s="9"/>
      <c r="U4173" s="9"/>
      <c r="V4173" s="9"/>
      <c r="W4173" s="9"/>
      <c r="X4173" s="9"/>
      <c r="Y4173" s="9"/>
      <c r="Z4173" s="9"/>
      <c r="AA4173" s="9"/>
      <c r="AB4173" s="9"/>
      <c r="AC4173" s="9"/>
    </row>
    <row r="4174" ht="15.75" customHeight="1">
      <c r="A4174" s="10">
        <v>4173.0</v>
      </c>
      <c r="B4174" s="10" t="s">
        <v>25</v>
      </c>
      <c r="C4174" s="10" t="str">
        <f>VLOOKUP($E4174,'Определяем вид'!$A$2:$B$16,2,0)</f>
        <v>Товар</v>
      </c>
      <c r="D4174" s="10" t="s">
        <v>16</v>
      </c>
      <c r="E4174" s="10" t="s">
        <v>35</v>
      </c>
      <c r="F4174" s="11">
        <v>45805.0</v>
      </c>
      <c r="G4174" s="12">
        <f t="shared" si="1"/>
        <v>5</v>
      </c>
      <c r="H4174" s="10"/>
      <c r="I4174" s="10" t="str">
        <f>IFNA(VLOOKUP($H4174,'Промокоды'!$A$2:$B$115,2,0),"")</f>
        <v/>
      </c>
      <c r="J4174" s="10" t="str">
        <f>IFNA(VLOOKUP($I4174,'Промокоды'!$E$2:$F$8,2,0),"")</f>
        <v/>
      </c>
      <c r="K4174" s="10" t="str">
        <f>IFNA(VLOOKUP($H4174,'Промокоды'!$A$2:$C$115,3,0),"")</f>
        <v/>
      </c>
      <c r="L4174" s="13">
        <f t="shared" si="2"/>
        <v>0</v>
      </c>
      <c r="M4174" s="14">
        <v>500.0</v>
      </c>
      <c r="N4174" s="14">
        <f t="shared" si="3"/>
        <v>500</v>
      </c>
      <c r="O4174" s="9"/>
      <c r="P4174" s="9"/>
      <c r="Q4174" s="9"/>
      <c r="R4174" s="9"/>
      <c r="S4174" s="9"/>
      <c r="T4174" s="9"/>
      <c r="U4174" s="9"/>
      <c r="V4174" s="9"/>
      <c r="W4174" s="9"/>
      <c r="X4174" s="9"/>
      <c r="Y4174" s="9"/>
      <c r="Z4174" s="9"/>
      <c r="AA4174" s="9"/>
      <c r="AB4174" s="9"/>
      <c r="AC4174" s="9"/>
    </row>
    <row r="4175" ht="15.75" customHeight="1">
      <c r="A4175" s="10">
        <v>4174.0</v>
      </c>
      <c r="B4175" s="10" t="s">
        <v>25</v>
      </c>
      <c r="C4175" s="10" t="str">
        <f>VLOOKUP($E4175,'Определяем вид'!$A$2:$B$16,2,0)</f>
        <v>Товар</v>
      </c>
      <c r="D4175" s="10" t="s">
        <v>16</v>
      </c>
      <c r="E4175" s="10" t="s">
        <v>30</v>
      </c>
      <c r="F4175" s="11">
        <v>45805.0</v>
      </c>
      <c r="G4175" s="12">
        <f t="shared" si="1"/>
        <v>5</v>
      </c>
      <c r="H4175" s="10"/>
      <c r="I4175" s="10" t="str">
        <f>IFNA(VLOOKUP($H4175,'Промокоды'!$A$2:$B$115,2,0),"")</f>
        <v/>
      </c>
      <c r="J4175" s="10" t="str">
        <f>IFNA(VLOOKUP($I4175,'Промокоды'!$E$2:$F$8,2,0),"")</f>
        <v/>
      </c>
      <c r="K4175" s="10" t="str">
        <f>IFNA(VLOOKUP($H4175,'Промокоды'!$A$2:$C$115,3,0),"")</f>
        <v/>
      </c>
      <c r="L4175" s="13">
        <f t="shared" si="2"/>
        <v>0</v>
      </c>
      <c r="M4175" s="14">
        <v>300.0</v>
      </c>
      <c r="N4175" s="14">
        <f t="shared" si="3"/>
        <v>300</v>
      </c>
      <c r="O4175" s="9"/>
      <c r="P4175" s="9"/>
      <c r="Q4175" s="9"/>
      <c r="R4175" s="9"/>
      <c r="S4175" s="9"/>
      <c r="T4175" s="9"/>
      <c r="U4175" s="9"/>
      <c r="V4175" s="9"/>
      <c r="W4175" s="9"/>
      <c r="X4175" s="9"/>
      <c r="Y4175" s="9"/>
      <c r="Z4175" s="9"/>
      <c r="AA4175" s="9"/>
      <c r="AB4175" s="9"/>
      <c r="AC4175" s="9"/>
    </row>
    <row r="4176" ht="15.75" customHeight="1">
      <c r="A4176" s="10">
        <v>4175.0</v>
      </c>
      <c r="B4176" s="10" t="s">
        <v>15</v>
      </c>
      <c r="C4176" s="10" t="str">
        <f>VLOOKUP($E4176,'Определяем вид'!$A$2:$B$16,2,0)</f>
        <v>Услуга</v>
      </c>
      <c r="D4176" s="10" t="s">
        <v>16</v>
      </c>
      <c r="E4176" s="10" t="s">
        <v>17</v>
      </c>
      <c r="F4176" s="11">
        <v>45805.0</v>
      </c>
      <c r="G4176" s="12">
        <f t="shared" si="1"/>
        <v>5</v>
      </c>
      <c r="H4176" s="10"/>
      <c r="I4176" s="10" t="str">
        <f>IFNA(VLOOKUP($H4176,'Промокоды'!$A$2:$B$115,2,0),"")</f>
        <v/>
      </c>
      <c r="J4176" s="10" t="str">
        <f>IFNA(VLOOKUP($I4176,'Промокоды'!$E$2:$F$8,2,0),"")</f>
        <v/>
      </c>
      <c r="K4176" s="10" t="str">
        <f>IFNA(VLOOKUP($H4176,'Промокоды'!$A$2:$C$115,3,0),"")</f>
        <v/>
      </c>
      <c r="L4176" s="13">
        <f t="shared" si="2"/>
        <v>0</v>
      </c>
      <c r="M4176" s="14">
        <v>4500.0</v>
      </c>
      <c r="N4176" s="14">
        <f t="shared" si="3"/>
        <v>4500</v>
      </c>
      <c r="O4176" s="9"/>
      <c r="P4176" s="9"/>
      <c r="Q4176" s="9"/>
      <c r="R4176" s="9"/>
      <c r="S4176" s="9"/>
      <c r="T4176" s="9"/>
      <c r="U4176" s="9"/>
      <c r="V4176" s="9"/>
      <c r="W4176" s="9"/>
      <c r="X4176" s="9"/>
      <c r="Y4176" s="9"/>
      <c r="Z4176" s="9"/>
      <c r="AA4176" s="9"/>
      <c r="AB4176" s="9"/>
      <c r="AC4176" s="9"/>
    </row>
    <row r="4177" ht="15.75" customHeight="1">
      <c r="A4177" s="10">
        <v>4176.0</v>
      </c>
      <c r="B4177" s="10" t="s">
        <v>15</v>
      </c>
      <c r="C4177" s="10" t="str">
        <f>VLOOKUP($E4177,'Определяем вид'!$A$2:$B$16,2,0)</f>
        <v>Услуга</v>
      </c>
      <c r="D4177" s="10" t="s">
        <v>19</v>
      </c>
      <c r="E4177" s="10" t="s">
        <v>21</v>
      </c>
      <c r="F4177" s="11">
        <v>45805.0</v>
      </c>
      <c r="G4177" s="12">
        <f t="shared" si="1"/>
        <v>5</v>
      </c>
      <c r="H4177" s="10"/>
      <c r="I4177" s="10" t="str">
        <f>IFNA(VLOOKUP($H4177,'Промокоды'!$A$2:$B$115,2,0),"")</f>
        <v/>
      </c>
      <c r="J4177" s="10" t="str">
        <f>IFNA(VLOOKUP($I4177,'Промокоды'!$E$2:$F$8,2,0),"")</f>
        <v/>
      </c>
      <c r="K4177" s="10" t="str">
        <f>IFNA(VLOOKUP($H4177,'Промокоды'!$A$2:$C$115,3,0),"")</f>
        <v/>
      </c>
      <c r="L4177" s="13">
        <f t="shared" si="2"/>
        <v>0</v>
      </c>
      <c r="M4177" s="14">
        <v>5500.0</v>
      </c>
      <c r="N4177" s="14">
        <f t="shared" si="3"/>
        <v>5500</v>
      </c>
      <c r="O4177" s="9"/>
      <c r="P4177" s="9"/>
      <c r="Q4177" s="9"/>
      <c r="R4177" s="9"/>
      <c r="S4177" s="9"/>
      <c r="T4177" s="9"/>
      <c r="U4177" s="9"/>
      <c r="V4177" s="9"/>
      <c r="W4177" s="9"/>
      <c r="X4177" s="9"/>
      <c r="Y4177" s="9"/>
      <c r="Z4177" s="9"/>
      <c r="AA4177" s="9"/>
      <c r="AB4177" s="9"/>
      <c r="AC4177" s="9"/>
    </row>
    <row r="4178" ht="15.75" customHeight="1">
      <c r="A4178" s="10">
        <v>4177.0</v>
      </c>
      <c r="B4178" s="10" t="s">
        <v>15</v>
      </c>
      <c r="C4178" s="10" t="str">
        <f>VLOOKUP($E4178,'Определяем вид'!$A$2:$B$16,2,0)</f>
        <v>Услуга</v>
      </c>
      <c r="D4178" s="10" t="s">
        <v>16</v>
      </c>
      <c r="E4178" s="10" t="s">
        <v>21</v>
      </c>
      <c r="F4178" s="11">
        <v>45805.0</v>
      </c>
      <c r="G4178" s="12">
        <f t="shared" si="1"/>
        <v>5</v>
      </c>
      <c r="H4178" s="10"/>
      <c r="I4178" s="10" t="str">
        <f>IFNA(VLOOKUP($H4178,'Промокоды'!$A$2:$B$115,2,0),"")</f>
        <v/>
      </c>
      <c r="J4178" s="10" t="str">
        <f>IFNA(VLOOKUP($I4178,'Промокоды'!$E$2:$F$8,2,0),"")</f>
        <v/>
      </c>
      <c r="K4178" s="10" t="str">
        <f>IFNA(VLOOKUP($H4178,'Промокоды'!$A$2:$C$115,3,0),"")</f>
        <v/>
      </c>
      <c r="L4178" s="13">
        <f t="shared" si="2"/>
        <v>0</v>
      </c>
      <c r="M4178" s="14">
        <v>5500.0</v>
      </c>
      <c r="N4178" s="14">
        <f t="shared" si="3"/>
        <v>5500</v>
      </c>
      <c r="O4178" s="9"/>
      <c r="P4178" s="9"/>
      <c r="Q4178" s="9"/>
      <c r="R4178" s="9"/>
      <c r="S4178" s="9"/>
      <c r="T4178" s="9"/>
      <c r="U4178" s="9"/>
      <c r="V4178" s="9"/>
      <c r="W4178" s="9"/>
      <c r="X4178" s="9"/>
      <c r="Y4178" s="9"/>
      <c r="Z4178" s="9"/>
      <c r="AA4178" s="9"/>
      <c r="AB4178" s="9"/>
      <c r="AC4178" s="9"/>
    </row>
    <row r="4179" ht="15.75" customHeight="1">
      <c r="A4179" s="10">
        <v>4178.0</v>
      </c>
      <c r="B4179" s="10" t="s">
        <v>15</v>
      </c>
      <c r="C4179" s="10" t="str">
        <f>VLOOKUP($E4179,'Определяем вид'!$A$2:$B$16,2,0)</f>
        <v>Услуга</v>
      </c>
      <c r="D4179" s="10" t="s">
        <v>16</v>
      </c>
      <c r="E4179" s="10" t="s">
        <v>18</v>
      </c>
      <c r="F4179" s="11">
        <v>45806.0</v>
      </c>
      <c r="G4179" s="12">
        <f t="shared" si="1"/>
        <v>5</v>
      </c>
      <c r="H4179" s="10"/>
      <c r="I4179" s="10" t="str">
        <f>IFNA(VLOOKUP($H4179,'Промокоды'!$A$2:$B$115,2,0),"")</f>
        <v/>
      </c>
      <c r="J4179" s="10" t="str">
        <f>IFNA(VLOOKUP($I4179,'Промокоды'!$E$2:$F$8,2,0),"")</f>
        <v/>
      </c>
      <c r="K4179" s="10" t="str">
        <f>IFNA(VLOOKUP($H4179,'Промокоды'!$A$2:$C$115,3,0),"")</f>
        <v/>
      </c>
      <c r="L4179" s="13">
        <f t="shared" si="2"/>
        <v>0</v>
      </c>
      <c r="M4179" s="14">
        <v>3500.0</v>
      </c>
      <c r="N4179" s="14">
        <f t="shared" si="3"/>
        <v>3500</v>
      </c>
      <c r="O4179" s="9"/>
      <c r="P4179" s="9"/>
      <c r="Q4179" s="9"/>
      <c r="R4179" s="9"/>
      <c r="S4179" s="9"/>
      <c r="T4179" s="9"/>
      <c r="U4179" s="9"/>
      <c r="V4179" s="9"/>
      <c r="W4179" s="9"/>
      <c r="X4179" s="9"/>
      <c r="Y4179" s="9"/>
      <c r="Z4179" s="9"/>
      <c r="AA4179" s="9"/>
      <c r="AB4179" s="9"/>
      <c r="AC4179" s="9"/>
    </row>
    <row r="4180" ht="15.75" customHeight="1">
      <c r="A4180" s="10">
        <v>4179.0</v>
      </c>
      <c r="B4180" s="10" t="s">
        <v>15</v>
      </c>
      <c r="C4180" s="10" t="str">
        <f>VLOOKUP($E4180,'Определяем вид'!$A$2:$B$16,2,0)</f>
        <v>Услуга</v>
      </c>
      <c r="D4180" s="10" t="s">
        <v>16</v>
      </c>
      <c r="E4180" s="10" t="s">
        <v>21</v>
      </c>
      <c r="F4180" s="11">
        <v>45806.0</v>
      </c>
      <c r="G4180" s="12">
        <f t="shared" si="1"/>
        <v>5</v>
      </c>
      <c r="H4180" s="10"/>
      <c r="I4180" s="10" t="str">
        <f>IFNA(VLOOKUP($H4180,'Промокоды'!$A$2:$B$115,2,0),"")</f>
        <v/>
      </c>
      <c r="J4180" s="10" t="str">
        <f>IFNA(VLOOKUP($I4180,'Промокоды'!$E$2:$F$8,2,0),"")</f>
        <v/>
      </c>
      <c r="K4180" s="10" t="str">
        <f>IFNA(VLOOKUP($H4180,'Промокоды'!$A$2:$C$115,3,0),"")</f>
        <v/>
      </c>
      <c r="L4180" s="13">
        <f t="shared" si="2"/>
        <v>0</v>
      </c>
      <c r="M4180" s="14">
        <v>5500.0</v>
      </c>
      <c r="N4180" s="14">
        <f t="shared" si="3"/>
        <v>5500</v>
      </c>
      <c r="O4180" s="9"/>
      <c r="P4180" s="9"/>
      <c r="Q4180" s="9"/>
      <c r="R4180" s="9"/>
      <c r="S4180" s="9"/>
      <c r="T4180" s="9"/>
      <c r="U4180" s="9"/>
      <c r="V4180" s="9"/>
      <c r="W4180" s="9"/>
      <c r="X4180" s="9"/>
      <c r="Y4180" s="9"/>
      <c r="Z4180" s="9"/>
      <c r="AA4180" s="9"/>
      <c r="AB4180" s="9"/>
      <c r="AC4180" s="9"/>
    </row>
    <row r="4181" ht="15.75" customHeight="1">
      <c r="A4181" s="10">
        <v>4180.0</v>
      </c>
      <c r="B4181" s="10" t="s">
        <v>15</v>
      </c>
      <c r="C4181" s="10" t="str">
        <f>VLOOKUP($E4181,'Определяем вид'!$A$2:$B$16,2,0)</f>
        <v>Услуга</v>
      </c>
      <c r="D4181" s="10" t="s">
        <v>16</v>
      </c>
      <c r="E4181" s="10" t="s">
        <v>21</v>
      </c>
      <c r="F4181" s="11">
        <v>45806.0</v>
      </c>
      <c r="G4181" s="12">
        <f t="shared" si="1"/>
        <v>5</v>
      </c>
      <c r="H4181" s="10"/>
      <c r="I4181" s="10" t="str">
        <f>IFNA(VLOOKUP($H4181,'Промокоды'!$A$2:$B$115,2,0),"")</f>
        <v/>
      </c>
      <c r="J4181" s="10" t="str">
        <f>IFNA(VLOOKUP($I4181,'Промокоды'!$E$2:$F$8,2,0),"")</f>
        <v/>
      </c>
      <c r="K4181" s="10" t="str">
        <f>IFNA(VLOOKUP($H4181,'Промокоды'!$A$2:$C$115,3,0),"")</f>
        <v/>
      </c>
      <c r="L4181" s="13">
        <f t="shared" si="2"/>
        <v>0</v>
      </c>
      <c r="M4181" s="14">
        <v>5500.0</v>
      </c>
      <c r="N4181" s="14">
        <f t="shared" si="3"/>
        <v>5500</v>
      </c>
      <c r="O4181" s="9"/>
      <c r="P4181" s="9"/>
      <c r="Q4181" s="9"/>
      <c r="R4181" s="9"/>
      <c r="S4181" s="9"/>
      <c r="T4181" s="9"/>
      <c r="U4181" s="9"/>
      <c r="V4181" s="9"/>
      <c r="W4181" s="9"/>
      <c r="X4181" s="9"/>
      <c r="Y4181" s="9"/>
      <c r="Z4181" s="9"/>
      <c r="AA4181" s="9"/>
      <c r="AB4181" s="9"/>
      <c r="AC4181" s="9"/>
    </row>
    <row r="4182" ht="15.75" customHeight="1">
      <c r="A4182" s="10">
        <v>4181.0</v>
      </c>
      <c r="B4182" s="10" t="s">
        <v>15</v>
      </c>
      <c r="C4182" s="10" t="str">
        <f>VLOOKUP($E4182,'Определяем вид'!$A$2:$B$16,2,0)</f>
        <v>Услуга</v>
      </c>
      <c r="D4182" s="10" t="s">
        <v>16</v>
      </c>
      <c r="E4182" s="10" t="s">
        <v>21</v>
      </c>
      <c r="F4182" s="11">
        <v>45806.0</v>
      </c>
      <c r="G4182" s="12">
        <f t="shared" si="1"/>
        <v>5</v>
      </c>
      <c r="H4182" s="10"/>
      <c r="I4182" s="10" t="str">
        <f>IFNA(VLOOKUP($H4182,'Промокоды'!$A$2:$B$115,2,0),"")</f>
        <v/>
      </c>
      <c r="J4182" s="10" t="str">
        <f>IFNA(VLOOKUP($I4182,'Промокоды'!$E$2:$F$8,2,0),"")</f>
        <v/>
      </c>
      <c r="K4182" s="10" t="str">
        <f>IFNA(VLOOKUP($H4182,'Промокоды'!$A$2:$C$115,3,0),"")</f>
        <v/>
      </c>
      <c r="L4182" s="13">
        <f t="shared" si="2"/>
        <v>0</v>
      </c>
      <c r="M4182" s="14">
        <v>5500.0</v>
      </c>
      <c r="N4182" s="14">
        <f t="shared" si="3"/>
        <v>5500</v>
      </c>
      <c r="O4182" s="9"/>
      <c r="P4182" s="9"/>
      <c r="Q4182" s="9"/>
      <c r="R4182" s="9"/>
      <c r="S4182" s="9"/>
      <c r="T4182" s="9"/>
      <c r="U4182" s="9"/>
      <c r="V4182" s="9"/>
      <c r="W4182" s="9"/>
      <c r="X4182" s="9"/>
      <c r="Y4182" s="9"/>
      <c r="Z4182" s="9"/>
      <c r="AA4182" s="9"/>
      <c r="AB4182" s="9"/>
      <c r="AC4182" s="9"/>
    </row>
    <row r="4183" ht="15.75" customHeight="1">
      <c r="A4183" s="10">
        <v>4182.0</v>
      </c>
      <c r="B4183" s="10" t="s">
        <v>15</v>
      </c>
      <c r="C4183" s="10" t="str">
        <f>VLOOKUP($E4183,'Определяем вид'!$A$2:$B$16,2,0)</f>
        <v>Услуга</v>
      </c>
      <c r="D4183" s="10" t="s">
        <v>19</v>
      </c>
      <c r="E4183" s="10" t="s">
        <v>21</v>
      </c>
      <c r="F4183" s="11">
        <v>45806.0</v>
      </c>
      <c r="G4183" s="12">
        <f t="shared" si="1"/>
        <v>5</v>
      </c>
      <c r="H4183" s="10" t="s">
        <v>49</v>
      </c>
      <c r="I4183" s="10">
        <f>IFNA(VLOOKUP($H4183,'Промокоды'!$A$2:$B$115,2,0),"")</f>
        <v>2</v>
      </c>
      <c r="J4183" s="10" t="str">
        <f>IFNA(VLOOKUP($I4183,'Промокоды'!$E$2:$F$8,2,0),"")</f>
        <v>Поисковые запросы в Гугле</v>
      </c>
      <c r="K4183" s="10">
        <f>IFNA(VLOOKUP($H4183,'Промокоды'!$A$2:$C$115,3,0),"")</f>
        <v>0.1</v>
      </c>
      <c r="L4183" s="13">
        <f t="shared" si="2"/>
        <v>550</v>
      </c>
      <c r="M4183" s="14">
        <v>5500.0</v>
      </c>
      <c r="N4183" s="14">
        <f t="shared" si="3"/>
        <v>4950</v>
      </c>
      <c r="O4183" s="9"/>
      <c r="P4183" s="9"/>
      <c r="Q4183" s="9"/>
      <c r="R4183" s="9"/>
      <c r="S4183" s="9"/>
      <c r="T4183" s="9"/>
      <c r="U4183" s="9"/>
      <c r="V4183" s="9"/>
      <c r="W4183" s="9"/>
      <c r="X4183" s="9"/>
      <c r="Y4183" s="9"/>
      <c r="Z4183" s="9"/>
      <c r="AA4183" s="9"/>
      <c r="AB4183" s="9"/>
      <c r="AC4183" s="9"/>
    </row>
    <row r="4184" ht="15.75" customHeight="1">
      <c r="A4184" s="10">
        <v>4183.0</v>
      </c>
      <c r="B4184" s="10" t="s">
        <v>15</v>
      </c>
      <c r="C4184" s="10" t="str">
        <f>VLOOKUP($E4184,'Определяем вид'!$A$2:$B$16,2,0)</f>
        <v>Услуга</v>
      </c>
      <c r="D4184" s="10" t="s">
        <v>16</v>
      </c>
      <c r="E4184" s="10" t="s">
        <v>17</v>
      </c>
      <c r="F4184" s="11">
        <v>45806.0</v>
      </c>
      <c r="G4184" s="12">
        <f t="shared" si="1"/>
        <v>5</v>
      </c>
      <c r="H4184" s="10" t="s">
        <v>50</v>
      </c>
      <c r="I4184" s="10">
        <f>IFNA(VLOOKUP($H4184,'Промокоды'!$A$2:$B$115,2,0),"")</f>
        <v>2</v>
      </c>
      <c r="J4184" s="10" t="str">
        <f>IFNA(VLOOKUP($I4184,'Промокоды'!$E$2:$F$8,2,0),"")</f>
        <v>Поисковые запросы в Гугле</v>
      </c>
      <c r="K4184" s="10">
        <f>IFNA(VLOOKUP($H4184,'Промокоды'!$A$2:$C$115,3,0),"")</f>
        <v>0.1</v>
      </c>
      <c r="L4184" s="13">
        <f t="shared" si="2"/>
        <v>450</v>
      </c>
      <c r="M4184" s="14">
        <v>4500.0</v>
      </c>
      <c r="N4184" s="14">
        <f t="shared" si="3"/>
        <v>4050</v>
      </c>
      <c r="O4184" s="9"/>
      <c r="P4184" s="9"/>
      <c r="Q4184" s="9"/>
      <c r="R4184" s="9"/>
      <c r="S4184" s="9"/>
      <c r="T4184" s="9"/>
      <c r="U4184" s="9"/>
      <c r="V4184" s="9"/>
      <c r="W4184" s="9"/>
      <c r="X4184" s="9"/>
      <c r="Y4184" s="9"/>
      <c r="Z4184" s="9"/>
      <c r="AA4184" s="9"/>
      <c r="AB4184" s="9"/>
      <c r="AC4184" s="9"/>
    </row>
    <row r="4185" ht="15.75" customHeight="1">
      <c r="A4185" s="10">
        <v>4184.0</v>
      </c>
      <c r="B4185" s="10" t="s">
        <v>15</v>
      </c>
      <c r="C4185" s="10" t="str">
        <f>VLOOKUP($E4185,'Определяем вид'!$A$2:$B$16,2,0)</f>
        <v>Услуга</v>
      </c>
      <c r="D4185" s="10" t="s">
        <v>16</v>
      </c>
      <c r="E4185" s="10" t="s">
        <v>17</v>
      </c>
      <c r="F4185" s="11">
        <v>45806.0</v>
      </c>
      <c r="G4185" s="12">
        <f t="shared" si="1"/>
        <v>5</v>
      </c>
      <c r="H4185" s="10" t="s">
        <v>51</v>
      </c>
      <c r="I4185" s="10">
        <f>IFNA(VLOOKUP($H4185,'Промокоды'!$A$2:$B$115,2,0),"")</f>
        <v>5</v>
      </c>
      <c r="J4185" s="10" t="str">
        <f>IFNA(VLOOKUP($I4185,'Промокоды'!$E$2:$F$8,2,0),"")</f>
        <v>Посты в VK</v>
      </c>
      <c r="K4185" s="10">
        <f>IFNA(VLOOKUP($H4185,'Промокоды'!$A$2:$C$115,3,0),"")</f>
        <v>0.15</v>
      </c>
      <c r="L4185" s="13">
        <f t="shared" si="2"/>
        <v>675</v>
      </c>
      <c r="M4185" s="14">
        <v>4500.0</v>
      </c>
      <c r="N4185" s="14">
        <f t="shared" si="3"/>
        <v>3825</v>
      </c>
      <c r="O4185" s="9"/>
      <c r="P4185" s="9"/>
      <c r="Q4185" s="9"/>
      <c r="R4185" s="9"/>
      <c r="S4185" s="9"/>
      <c r="T4185" s="9"/>
      <c r="U4185" s="9"/>
      <c r="V4185" s="9"/>
      <c r="W4185" s="9"/>
      <c r="X4185" s="9"/>
      <c r="Y4185" s="9"/>
      <c r="Z4185" s="9"/>
      <c r="AA4185" s="9"/>
      <c r="AB4185" s="9"/>
      <c r="AC4185" s="9"/>
    </row>
    <row r="4186" ht="15.75" customHeight="1">
      <c r="A4186" s="10">
        <v>4185.0</v>
      </c>
      <c r="B4186" s="10" t="s">
        <v>15</v>
      </c>
      <c r="C4186" s="10" t="str">
        <f>VLOOKUP($E4186,'Определяем вид'!$A$2:$B$16,2,0)</f>
        <v>Услуга</v>
      </c>
      <c r="D4186" s="10" t="s">
        <v>19</v>
      </c>
      <c r="E4186" s="10" t="s">
        <v>17</v>
      </c>
      <c r="F4186" s="11">
        <v>45806.0</v>
      </c>
      <c r="G4186" s="12">
        <f t="shared" si="1"/>
        <v>5</v>
      </c>
      <c r="H4186" s="10"/>
      <c r="I4186" s="10" t="str">
        <f>IFNA(VLOOKUP($H4186,'Промокоды'!$A$2:$B$115,2,0),"")</f>
        <v/>
      </c>
      <c r="J4186" s="10" t="str">
        <f>IFNA(VLOOKUP($I4186,'Промокоды'!$E$2:$F$8,2,0),"")</f>
        <v/>
      </c>
      <c r="K4186" s="10" t="str">
        <f>IFNA(VLOOKUP($H4186,'Промокоды'!$A$2:$C$115,3,0),"")</f>
        <v/>
      </c>
      <c r="L4186" s="13">
        <f t="shared" si="2"/>
        <v>0</v>
      </c>
      <c r="M4186" s="14">
        <v>4500.0</v>
      </c>
      <c r="N4186" s="14">
        <f t="shared" si="3"/>
        <v>4500</v>
      </c>
      <c r="O4186" s="9"/>
      <c r="P4186" s="9"/>
      <c r="Q4186" s="9"/>
      <c r="R4186" s="9"/>
      <c r="S4186" s="9"/>
      <c r="T4186" s="9"/>
      <c r="U4186" s="9"/>
      <c r="V4186" s="9"/>
      <c r="W4186" s="9"/>
      <c r="X4186" s="9"/>
      <c r="Y4186" s="9"/>
      <c r="Z4186" s="9"/>
      <c r="AA4186" s="9"/>
      <c r="AB4186" s="9"/>
      <c r="AC4186" s="9"/>
    </row>
    <row r="4187" ht="15.75" customHeight="1">
      <c r="A4187" s="10">
        <v>4186.0</v>
      </c>
      <c r="B4187" s="10" t="s">
        <v>15</v>
      </c>
      <c r="C4187" s="10" t="str">
        <f>VLOOKUP($E4187,'Определяем вид'!$A$2:$B$16,2,0)</f>
        <v>Услуга</v>
      </c>
      <c r="D4187" s="10" t="s">
        <v>16</v>
      </c>
      <c r="E4187" s="10" t="s">
        <v>17</v>
      </c>
      <c r="F4187" s="11">
        <v>45806.0</v>
      </c>
      <c r="G4187" s="12">
        <f t="shared" si="1"/>
        <v>5</v>
      </c>
      <c r="H4187" s="10"/>
      <c r="I4187" s="10" t="str">
        <f>IFNA(VLOOKUP($H4187,'Промокоды'!$A$2:$B$115,2,0),"")</f>
        <v/>
      </c>
      <c r="J4187" s="10" t="str">
        <f>IFNA(VLOOKUP($I4187,'Промокоды'!$E$2:$F$8,2,0),"")</f>
        <v/>
      </c>
      <c r="K4187" s="10" t="str">
        <f>IFNA(VLOOKUP($H4187,'Промокоды'!$A$2:$C$115,3,0),"")</f>
        <v/>
      </c>
      <c r="L4187" s="13">
        <f t="shared" si="2"/>
        <v>0</v>
      </c>
      <c r="M4187" s="14">
        <v>4500.0</v>
      </c>
      <c r="N4187" s="14">
        <f t="shared" si="3"/>
        <v>4500</v>
      </c>
      <c r="O4187" s="9"/>
      <c r="P4187" s="9"/>
      <c r="Q4187" s="9"/>
      <c r="R4187" s="9"/>
      <c r="S4187" s="9"/>
      <c r="T4187" s="9"/>
      <c r="U4187" s="9"/>
      <c r="V4187" s="9"/>
      <c r="W4187" s="9"/>
      <c r="X4187" s="9"/>
      <c r="Y4187" s="9"/>
      <c r="Z4187" s="9"/>
      <c r="AA4187" s="9"/>
      <c r="AB4187" s="9"/>
      <c r="AC4187" s="9"/>
    </row>
    <row r="4188" ht="15.75" customHeight="1">
      <c r="A4188" s="10">
        <v>4187.0</v>
      </c>
      <c r="B4188" s="10" t="s">
        <v>15</v>
      </c>
      <c r="C4188" s="10" t="str">
        <f>VLOOKUP($E4188,'Определяем вид'!$A$2:$B$16,2,0)</f>
        <v>Услуга</v>
      </c>
      <c r="D4188" s="10" t="s">
        <v>16</v>
      </c>
      <c r="E4188" s="10" t="s">
        <v>21</v>
      </c>
      <c r="F4188" s="11">
        <v>45806.0</v>
      </c>
      <c r="G4188" s="12">
        <f t="shared" si="1"/>
        <v>5</v>
      </c>
      <c r="H4188" s="10" t="s">
        <v>52</v>
      </c>
      <c r="I4188" s="10">
        <f>IFNA(VLOOKUP($H4188,'Промокоды'!$A$2:$B$115,2,0),"")</f>
        <v>3</v>
      </c>
      <c r="J4188" s="10" t="str">
        <f>IFNA(VLOOKUP($I4188,'Промокоды'!$E$2:$F$8,2,0),"")</f>
        <v>Поисковые запросы в Яндексе</v>
      </c>
      <c r="K4188" s="10">
        <f>IFNA(VLOOKUP($H4188,'Промокоды'!$A$2:$C$115,3,0),"")</f>
        <v>0.05</v>
      </c>
      <c r="L4188" s="13">
        <f t="shared" si="2"/>
        <v>275</v>
      </c>
      <c r="M4188" s="14">
        <v>5500.0</v>
      </c>
      <c r="N4188" s="14">
        <f t="shared" si="3"/>
        <v>5225</v>
      </c>
      <c r="O4188" s="9"/>
      <c r="P4188" s="9"/>
      <c r="Q4188" s="9"/>
      <c r="R4188" s="9"/>
      <c r="S4188" s="9"/>
      <c r="T4188" s="9"/>
      <c r="U4188" s="9"/>
      <c r="V4188" s="9"/>
      <c r="W4188" s="9"/>
      <c r="X4188" s="9"/>
      <c r="Y4188" s="9"/>
      <c r="Z4188" s="9"/>
      <c r="AA4188" s="9"/>
      <c r="AB4188" s="9"/>
      <c r="AC4188" s="9"/>
    </row>
    <row r="4189" ht="15.75" customHeight="1">
      <c r="A4189" s="10">
        <v>4188.0</v>
      </c>
      <c r="B4189" s="10" t="s">
        <v>15</v>
      </c>
      <c r="C4189" s="10" t="str">
        <f>VLOOKUP($E4189,'Определяем вид'!$A$2:$B$16,2,0)</f>
        <v>Услуга</v>
      </c>
      <c r="D4189" s="10" t="s">
        <v>16</v>
      </c>
      <c r="E4189" s="10" t="s">
        <v>18</v>
      </c>
      <c r="F4189" s="11">
        <v>45806.0</v>
      </c>
      <c r="G4189" s="12">
        <f t="shared" si="1"/>
        <v>5</v>
      </c>
      <c r="H4189" s="10"/>
      <c r="I4189" s="10" t="str">
        <f>IFNA(VLOOKUP($H4189,'Промокоды'!$A$2:$B$115,2,0),"")</f>
        <v/>
      </c>
      <c r="J4189" s="10" t="str">
        <f>IFNA(VLOOKUP($I4189,'Промокоды'!$E$2:$F$8,2,0),"")</f>
        <v/>
      </c>
      <c r="K4189" s="10" t="str">
        <f>IFNA(VLOOKUP($H4189,'Промокоды'!$A$2:$C$115,3,0),"")</f>
        <v/>
      </c>
      <c r="L4189" s="13">
        <f t="shared" si="2"/>
        <v>0</v>
      </c>
      <c r="M4189" s="14">
        <v>3500.0</v>
      </c>
      <c r="N4189" s="14">
        <f t="shared" si="3"/>
        <v>3500</v>
      </c>
      <c r="O4189" s="9"/>
      <c r="P4189" s="9"/>
      <c r="Q4189" s="9"/>
      <c r="R4189" s="9"/>
      <c r="S4189" s="9"/>
      <c r="T4189" s="9"/>
      <c r="U4189" s="9"/>
      <c r="V4189" s="9"/>
      <c r="W4189" s="9"/>
      <c r="X4189" s="9"/>
      <c r="Y4189" s="9"/>
      <c r="Z4189" s="9"/>
      <c r="AA4189" s="9"/>
      <c r="AB4189" s="9"/>
      <c r="AC4189" s="9"/>
    </row>
    <row r="4190" ht="15.75" customHeight="1">
      <c r="A4190" s="10">
        <v>4189.0</v>
      </c>
      <c r="B4190" s="10" t="s">
        <v>15</v>
      </c>
      <c r="C4190" s="10" t="str">
        <f>VLOOKUP($E4190,'Определяем вид'!$A$2:$B$16,2,0)</f>
        <v>Услуга</v>
      </c>
      <c r="D4190" s="10" t="s">
        <v>16</v>
      </c>
      <c r="E4190" s="10" t="s">
        <v>17</v>
      </c>
      <c r="F4190" s="11">
        <v>45806.0</v>
      </c>
      <c r="G4190" s="12">
        <f t="shared" si="1"/>
        <v>5</v>
      </c>
      <c r="H4190" s="10"/>
      <c r="I4190" s="10" t="str">
        <f>IFNA(VLOOKUP($H4190,'Промокоды'!$A$2:$B$115,2,0),"")</f>
        <v/>
      </c>
      <c r="J4190" s="10" t="str">
        <f>IFNA(VLOOKUP($I4190,'Промокоды'!$E$2:$F$8,2,0),"")</f>
        <v/>
      </c>
      <c r="K4190" s="10" t="str">
        <f>IFNA(VLOOKUP($H4190,'Промокоды'!$A$2:$C$115,3,0),"")</f>
        <v/>
      </c>
      <c r="L4190" s="13">
        <f t="shared" si="2"/>
        <v>0</v>
      </c>
      <c r="M4190" s="14">
        <v>4500.0</v>
      </c>
      <c r="N4190" s="14">
        <f t="shared" si="3"/>
        <v>4500</v>
      </c>
      <c r="O4190" s="9"/>
      <c r="P4190" s="9"/>
      <c r="Q4190" s="9"/>
      <c r="R4190" s="9"/>
      <c r="S4190" s="9"/>
      <c r="T4190" s="9"/>
      <c r="U4190" s="9"/>
      <c r="V4190" s="9"/>
      <c r="W4190" s="9"/>
      <c r="X4190" s="9"/>
      <c r="Y4190" s="9"/>
      <c r="Z4190" s="9"/>
      <c r="AA4190" s="9"/>
      <c r="AB4190" s="9"/>
      <c r="AC4190" s="9"/>
    </row>
    <row r="4191" ht="15.75" customHeight="1">
      <c r="A4191" s="10">
        <v>4190.0</v>
      </c>
      <c r="B4191" s="10" t="s">
        <v>15</v>
      </c>
      <c r="C4191" s="10" t="str">
        <f>VLOOKUP($E4191,'Определяем вид'!$A$2:$B$16,2,0)</f>
        <v>Услуга</v>
      </c>
      <c r="D4191" s="10" t="s">
        <v>19</v>
      </c>
      <c r="E4191" s="10" t="s">
        <v>17</v>
      </c>
      <c r="F4191" s="11">
        <v>45806.0</v>
      </c>
      <c r="G4191" s="12">
        <f t="shared" si="1"/>
        <v>5</v>
      </c>
      <c r="H4191" s="10" t="s">
        <v>53</v>
      </c>
      <c r="I4191" s="10">
        <f>IFNA(VLOOKUP($H4191,'Промокоды'!$A$2:$B$115,2,0),"")</f>
        <v>7</v>
      </c>
      <c r="J4191" s="10" t="str">
        <f>IFNA(VLOOKUP($I4191,'Промокоды'!$E$2:$F$8,2,0),"")</f>
        <v>Сторис в VK</v>
      </c>
      <c r="K4191" s="10">
        <f>IFNA(VLOOKUP($H4191,'Промокоды'!$A$2:$C$115,3,0),"")</f>
        <v>0.15</v>
      </c>
      <c r="L4191" s="13">
        <f t="shared" si="2"/>
        <v>675</v>
      </c>
      <c r="M4191" s="14">
        <v>4500.0</v>
      </c>
      <c r="N4191" s="14">
        <f t="shared" si="3"/>
        <v>3825</v>
      </c>
      <c r="O4191" s="9"/>
      <c r="P4191" s="9"/>
      <c r="Q4191" s="9"/>
      <c r="R4191" s="9"/>
      <c r="S4191" s="9"/>
      <c r="T4191" s="9"/>
      <c r="U4191" s="9"/>
      <c r="V4191" s="9"/>
      <c r="W4191" s="9"/>
      <c r="X4191" s="9"/>
      <c r="Y4191" s="9"/>
      <c r="Z4191" s="9"/>
      <c r="AA4191" s="9"/>
      <c r="AB4191" s="9"/>
      <c r="AC4191" s="9"/>
    </row>
    <row r="4192" ht="15.75" customHeight="1">
      <c r="A4192" s="10">
        <v>4191.0</v>
      </c>
      <c r="B4192" s="10" t="s">
        <v>15</v>
      </c>
      <c r="C4192" s="10" t="str">
        <f>VLOOKUP($E4192,'Определяем вид'!$A$2:$B$16,2,0)</f>
        <v>Товар</v>
      </c>
      <c r="D4192" s="10" t="s">
        <v>19</v>
      </c>
      <c r="E4192" s="10" t="s">
        <v>23</v>
      </c>
      <c r="F4192" s="11">
        <v>45806.0</v>
      </c>
      <c r="G4192" s="12">
        <f t="shared" si="1"/>
        <v>5</v>
      </c>
      <c r="H4192" s="10" t="s">
        <v>54</v>
      </c>
      <c r="I4192" s="10">
        <f>IFNA(VLOOKUP($H4192,'Промокоды'!$A$2:$B$115,2,0),"")</f>
        <v>3</v>
      </c>
      <c r="J4192" s="10" t="str">
        <f>IFNA(VLOOKUP($I4192,'Промокоды'!$E$2:$F$8,2,0),"")</f>
        <v>Поисковые запросы в Яндексе</v>
      </c>
      <c r="K4192" s="10">
        <f>IFNA(VLOOKUP($H4192,'Промокоды'!$A$2:$C$115,3,0),"")</f>
        <v>0.05</v>
      </c>
      <c r="L4192" s="13">
        <f t="shared" si="2"/>
        <v>50</v>
      </c>
      <c r="M4192" s="14">
        <v>1000.0</v>
      </c>
      <c r="N4192" s="14">
        <f t="shared" si="3"/>
        <v>950</v>
      </c>
      <c r="O4192" s="9"/>
      <c r="P4192" s="9"/>
      <c r="Q4192" s="9"/>
      <c r="R4192" s="9"/>
      <c r="S4192" s="9"/>
      <c r="T4192" s="9"/>
      <c r="U4192" s="9"/>
      <c r="V4192" s="9"/>
      <c r="W4192" s="9"/>
      <c r="X4192" s="9"/>
      <c r="Y4192" s="9"/>
      <c r="Z4192" s="9"/>
      <c r="AA4192" s="9"/>
      <c r="AB4192" s="9"/>
      <c r="AC4192" s="9"/>
    </row>
    <row r="4193" ht="15.75" customHeight="1">
      <c r="A4193" s="10">
        <v>4192.0</v>
      </c>
      <c r="B4193" s="10" t="s">
        <v>15</v>
      </c>
      <c r="C4193" s="10" t="str">
        <f>VLOOKUP($E4193,'Определяем вид'!$A$2:$B$16,2,0)</f>
        <v>Услуга</v>
      </c>
      <c r="D4193" s="10" t="s">
        <v>16</v>
      </c>
      <c r="E4193" s="10" t="s">
        <v>17</v>
      </c>
      <c r="F4193" s="11">
        <v>45806.0</v>
      </c>
      <c r="G4193" s="12">
        <f t="shared" si="1"/>
        <v>5</v>
      </c>
      <c r="H4193" s="10"/>
      <c r="I4193" s="10" t="str">
        <f>IFNA(VLOOKUP($H4193,'Промокоды'!$A$2:$B$115,2,0),"")</f>
        <v/>
      </c>
      <c r="J4193" s="10" t="str">
        <f>IFNA(VLOOKUP($I4193,'Промокоды'!$E$2:$F$8,2,0),"")</f>
        <v/>
      </c>
      <c r="K4193" s="10" t="str">
        <f>IFNA(VLOOKUP($H4193,'Промокоды'!$A$2:$C$115,3,0),"")</f>
        <v/>
      </c>
      <c r="L4193" s="13">
        <f t="shared" si="2"/>
        <v>0</v>
      </c>
      <c r="M4193" s="14">
        <v>4500.0</v>
      </c>
      <c r="N4193" s="14">
        <f t="shared" si="3"/>
        <v>4500</v>
      </c>
      <c r="O4193" s="9"/>
      <c r="P4193" s="9"/>
      <c r="Q4193" s="9"/>
      <c r="R4193" s="9"/>
      <c r="S4193" s="9"/>
      <c r="T4193" s="9"/>
      <c r="U4193" s="9"/>
      <c r="V4193" s="9"/>
      <c r="W4193" s="9"/>
      <c r="X4193" s="9"/>
      <c r="Y4193" s="9"/>
      <c r="Z4193" s="9"/>
      <c r="AA4193" s="9"/>
      <c r="AB4193" s="9"/>
      <c r="AC4193" s="9"/>
    </row>
    <row r="4194" ht="15.75" customHeight="1">
      <c r="A4194" s="10">
        <v>4193.0</v>
      </c>
      <c r="B4194" s="10" t="s">
        <v>15</v>
      </c>
      <c r="C4194" s="10" t="str">
        <f>VLOOKUP($E4194,'Определяем вид'!$A$2:$B$16,2,0)</f>
        <v>Услуга</v>
      </c>
      <c r="D4194" s="10" t="s">
        <v>16</v>
      </c>
      <c r="E4194" s="10" t="s">
        <v>18</v>
      </c>
      <c r="F4194" s="11">
        <v>45806.0</v>
      </c>
      <c r="G4194" s="12">
        <f t="shared" si="1"/>
        <v>5</v>
      </c>
      <c r="H4194" s="10"/>
      <c r="I4194" s="10" t="str">
        <f>IFNA(VLOOKUP($H4194,'Промокоды'!$A$2:$B$115,2,0),"")</f>
        <v/>
      </c>
      <c r="J4194" s="10" t="str">
        <f>IFNA(VLOOKUP($I4194,'Промокоды'!$E$2:$F$8,2,0),"")</f>
        <v/>
      </c>
      <c r="K4194" s="10" t="str">
        <f>IFNA(VLOOKUP($H4194,'Промокоды'!$A$2:$C$115,3,0),"")</f>
        <v/>
      </c>
      <c r="L4194" s="13">
        <f t="shared" si="2"/>
        <v>0</v>
      </c>
      <c r="M4194" s="14">
        <v>3500.0</v>
      </c>
      <c r="N4194" s="14">
        <f t="shared" si="3"/>
        <v>3500</v>
      </c>
      <c r="O4194" s="9"/>
      <c r="P4194" s="9"/>
      <c r="Q4194" s="9"/>
      <c r="R4194" s="9"/>
      <c r="S4194" s="9"/>
      <c r="T4194" s="9"/>
      <c r="U4194" s="9"/>
      <c r="V4194" s="9"/>
      <c r="W4194" s="9"/>
      <c r="X4194" s="9"/>
      <c r="Y4194" s="9"/>
      <c r="Z4194" s="9"/>
      <c r="AA4194" s="9"/>
      <c r="AB4194" s="9"/>
      <c r="AC4194" s="9"/>
    </row>
    <row r="4195" ht="15.75" customHeight="1">
      <c r="A4195" s="10">
        <v>4194.0</v>
      </c>
      <c r="B4195" s="10" t="s">
        <v>15</v>
      </c>
      <c r="C4195" s="10" t="str">
        <f>VLOOKUP($E4195,'Определяем вид'!$A$2:$B$16,2,0)</f>
        <v>Услуга</v>
      </c>
      <c r="D4195" s="10" t="s">
        <v>16</v>
      </c>
      <c r="E4195" s="10" t="s">
        <v>21</v>
      </c>
      <c r="F4195" s="11">
        <v>45806.0</v>
      </c>
      <c r="G4195" s="12">
        <f t="shared" si="1"/>
        <v>5</v>
      </c>
      <c r="H4195" s="10"/>
      <c r="I4195" s="10" t="str">
        <f>IFNA(VLOOKUP($H4195,'Промокоды'!$A$2:$B$115,2,0),"")</f>
        <v/>
      </c>
      <c r="J4195" s="10" t="str">
        <f>IFNA(VLOOKUP($I4195,'Промокоды'!$E$2:$F$8,2,0),"")</f>
        <v/>
      </c>
      <c r="K4195" s="10" t="str">
        <f>IFNA(VLOOKUP($H4195,'Промокоды'!$A$2:$C$115,3,0),"")</f>
        <v/>
      </c>
      <c r="L4195" s="13">
        <f t="shared" si="2"/>
        <v>0</v>
      </c>
      <c r="M4195" s="14">
        <v>5500.0</v>
      </c>
      <c r="N4195" s="14">
        <f t="shared" si="3"/>
        <v>5500</v>
      </c>
      <c r="O4195" s="9"/>
      <c r="P4195" s="9"/>
      <c r="Q4195" s="9"/>
      <c r="R4195" s="9"/>
      <c r="S4195" s="9"/>
      <c r="T4195" s="9"/>
      <c r="U4195" s="9"/>
      <c r="V4195" s="9"/>
      <c r="W4195" s="9"/>
      <c r="X4195" s="9"/>
      <c r="Y4195" s="9"/>
      <c r="Z4195" s="9"/>
      <c r="AA4195" s="9"/>
      <c r="AB4195" s="9"/>
      <c r="AC4195" s="9"/>
    </row>
    <row r="4196" ht="15.75" customHeight="1">
      <c r="A4196" s="10">
        <v>4195.0</v>
      </c>
      <c r="B4196" s="10" t="s">
        <v>15</v>
      </c>
      <c r="C4196" s="10" t="str">
        <f>VLOOKUP($E4196,'Определяем вид'!$A$2:$B$16,2,0)</f>
        <v>Услуга</v>
      </c>
      <c r="D4196" s="10" t="s">
        <v>16</v>
      </c>
      <c r="E4196" s="10" t="s">
        <v>18</v>
      </c>
      <c r="F4196" s="11">
        <v>45806.0</v>
      </c>
      <c r="G4196" s="12">
        <f t="shared" si="1"/>
        <v>5</v>
      </c>
      <c r="H4196" s="10" t="s">
        <v>55</v>
      </c>
      <c r="I4196" s="10">
        <f>IFNA(VLOOKUP($H4196,'Промокоды'!$A$2:$B$115,2,0),"")</f>
        <v>4</v>
      </c>
      <c r="J4196" s="10" t="str">
        <f>IFNA(VLOOKUP($I4196,'Промокоды'!$E$2:$F$8,2,0),"")</f>
        <v>Посты в Telegram</v>
      </c>
      <c r="K4196" s="10">
        <f>IFNA(VLOOKUP($H4196,'Промокоды'!$A$2:$C$115,3,0),"")</f>
        <v>0.5</v>
      </c>
      <c r="L4196" s="13">
        <f t="shared" si="2"/>
        <v>1750</v>
      </c>
      <c r="M4196" s="14">
        <v>3500.0</v>
      </c>
      <c r="N4196" s="14">
        <f t="shared" si="3"/>
        <v>1750</v>
      </c>
      <c r="O4196" s="9"/>
      <c r="P4196" s="9"/>
      <c r="Q4196" s="9"/>
      <c r="R4196" s="9"/>
      <c r="S4196" s="9"/>
      <c r="T4196" s="9"/>
      <c r="U4196" s="9"/>
      <c r="V4196" s="9"/>
      <c r="W4196" s="9"/>
      <c r="X4196" s="9"/>
      <c r="Y4196" s="9"/>
      <c r="Z4196" s="9"/>
      <c r="AA4196" s="9"/>
      <c r="AB4196" s="9"/>
      <c r="AC4196" s="9"/>
    </row>
    <row r="4197" ht="15.75" customHeight="1">
      <c r="A4197" s="10">
        <v>4196.0</v>
      </c>
      <c r="B4197" s="10" t="s">
        <v>15</v>
      </c>
      <c r="C4197" s="10" t="str">
        <f>VLOOKUP($E4197,'Определяем вид'!$A$2:$B$16,2,0)</f>
        <v>Услуга</v>
      </c>
      <c r="D4197" s="10" t="s">
        <v>16</v>
      </c>
      <c r="E4197" s="10" t="s">
        <v>21</v>
      </c>
      <c r="F4197" s="11">
        <v>45806.0</v>
      </c>
      <c r="G4197" s="12">
        <f t="shared" si="1"/>
        <v>5</v>
      </c>
      <c r="H4197" s="10"/>
      <c r="I4197" s="10" t="str">
        <f>IFNA(VLOOKUP($H4197,'Промокоды'!$A$2:$B$115,2,0),"")</f>
        <v/>
      </c>
      <c r="J4197" s="10" t="str">
        <f>IFNA(VLOOKUP($I4197,'Промокоды'!$E$2:$F$8,2,0),"")</f>
        <v/>
      </c>
      <c r="K4197" s="10" t="str">
        <f>IFNA(VLOOKUP($H4197,'Промокоды'!$A$2:$C$115,3,0),"")</f>
        <v/>
      </c>
      <c r="L4197" s="13">
        <f t="shared" si="2"/>
        <v>0</v>
      </c>
      <c r="M4197" s="14">
        <v>5500.0</v>
      </c>
      <c r="N4197" s="14">
        <f t="shared" si="3"/>
        <v>5500</v>
      </c>
      <c r="O4197" s="9"/>
      <c r="P4197" s="9"/>
      <c r="Q4197" s="9"/>
      <c r="R4197" s="9"/>
      <c r="S4197" s="9"/>
      <c r="T4197" s="9"/>
      <c r="U4197" s="9"/>
      <c r="V4197" s="9"/>
      <c r="W4197" s="9"/>
      <c r="X4197" s="9"/>
      <c r="Y4197" s="9"/>
      <c r="Z4197" s="9"/>
      <c r="AA4197" s="9"/>
      <c r="AB4197" s="9"/>
      <c r="AC4197" s="9"/>
    </row>
    <row r="4198" ht="15.75" customHeight="1">
      <c r="A4198" s="10">
        <v>4197.0</v>
      </c>
      <c r="B4198" s="10" t="s">
        <v>15</v>
      </c>
      <c r="C4198" s="10" t="str">
        <f>VLOOKUP($E4198,'Определяем вид'!$A$2:$B$16,2,0)</f>
        <v>Услуга</v>
      </c>
      <c r="D4198" s="10" t="s">
        <v>16</v>
      </c>
      <c r="E4198" s="10" t="s">
        <v>21</v>
      </c>
      <c r="F4198" s="11">
        <v>45806.0</v>
      </c>
      <c r="G4198" s="12">
        <f t="shared" si="1"/>
        <v>5</v>
      </c>
      <c r="H4198" s="10"/>
      <c r="I4198" s="10" t="str">
        <f>IFNA(VLOOKUP($H4198,'Промокоды'!$A$2:$B$115,2,0),"")</f>
        <v/>
      </c>
      <c r="J4198" s="10" t="str">
        <f>IFNA(VLOOKUP($I4198,'Промокоды'!$E$2:$F$8,2,0),"")</f>
        <v/>
      </c>
      <c r="K4198" s="10" t="str">
        <f>IFNA(VLOOKUP($H4198,'Промокоды'!$A$2:$C$115,3,0),"")</f>
        <v/>
      </c>
      <c r="L4198" s="13">
        <f t="shared" si="2"/>
        <v>0</v>
      </c>
      <c r="M4198" s="14">
        <v>5500.0</v>
      </c>
      <c r="N4198" s="14">
        <f t="shared" si="3"/>
        <v>5500</v>
      </c>
      <c r="O4198" s="9"/>
      <c r="P4198" s="9"/>
      <c r="Q4198" s="9"/>
      <c r="R4198" s="9"/>
      <c r="S4198" s="9"/>
      <c r="T4198" s="9"/>
      <c r="U4198" s="9"/>
      <c r="V4198" s="9"/>
      <c r="W4198" s="9"/>
      <c r="X4198" s="9"/>
      <c r="Y4198" s="9"/>
      <c r="Z4198" s="9"/>
      <c r="AA4198" s="9"/>
      <c r="AB4198" s="9"/>
      <c r="AC4198" s="9"/>
    </row>
    <row r="4199" ht="15.75" customHeight="1">
      <c r="A4199" s="10">
        <v>4198.0</v>
      </c>
      <c r="B4199" s="10" t="s">
        <v>15</v>
      </c>
      <c r="C4199" s="10" t="str">
        <f>VLOOKUP($E4199,'Определяем вид'!$A$2:$B$16,2,0)</f>
        <v>Товар</v>
      </c>
      <c r="D4199" s="10" t="s">
        <v>16</v>
      </c>
      <c r="E4199" s="10" t="s">
        <v>20</v>
      </c>
      <c r="F4199" s="11">
        <v>45806.0</v>
      </c>
      <c r="G4199" s="12">
        <f t="shared" si="1"/>
        <v>5</v>
      </c>
      <c r="H4199" s="10" t="s">
        <v>56</v>
      </c>
      <c r="I4199" s="10">
        <f>IFNA(VLOOKUP($H4199,'Промокоды'!$A$2:$B$115,2,0),"")</f>
        <v>7</v>
      </c>
      <c r="J4199" s="10" t="str">
        <f>IFNA(VLOOKUP($I4199,'Промокоды'!$E$2:$F$8,2,0),"")</f>
        <v>Сторис в VK</v>
      </c>
      <c r="K4199" s="10">
        <f>IFNA(VLOOKUP($H4199,'Промокоды'!$A$2:$C$115,3,0),"")</f>
        <v>0.15</v>
      </c>
      <c r="L4199" s="13">
        <f t="shared" si="2"/>
        <v>75</v>
      </c>
      <c r="M4199" s="14">
        <v>500.0</v>
      </c>
      <c r="N4199" s="14">
        <f t="shared" si="3"/>
        <v>425</v>
      </c>
      <c r="O4199" s="9"/>
      <c r="P4199" s="9"/>
      <c r="Q4199" s="9"/>
      <c r="R4199" s="9"/>
      <c r="S4199" s="9"/>
      <c r="T4199" s="9"/>
      <c r="U4199" s="9"/>
      <c r="V4199" s="9"/>
      <c r="W4199" s="9"/>
      <c r="X4199" s="9"/>
      <c r="Y4199" s="9"/>
      <c r="Z4199" s="9"/>
      <c r="AA4199" s="9"/>
      <c r="AB4199" s="9"/>
      <c r="AC4199" s="9"/>
    </row>
    <row r="4200" ht="15.75" customHeight="1">
      <c r="A4200" s="10">
        <v>4199.0</v>
      </c>
      <c r="B4200" s="10" t="s">
        <v>15</v>
      </c>
      <c r="C4200" s="10" t="str">
        <f>VLOOKUP($E4200,'Определяем вид'!$A$2:$B$16,2,0)</f>
        <v>Услуга</v>
      </c>
      <c r="D4200" s="10" t="s">
        <v>16</v>
      </c>
      <c r="E4200" s="10" t="s">
        <v>21</v>
      </c>
      <c r="F4200" s="11">
        <v>45806.0</v>
      </c>
      <c r="G4200" s="12">
        <f t="shared" si="1"/>
        <v>5</v>
      </c>
      <c r="H4200" s="10"/>
      <c r="I4200" s="10" t="str">
        <f>IFNA(VLOOKUP($H4200,'Промокоды'!$A$2:$B$115,2,0),"")</f>
        <v/>
      </c>
      <c r="J4200" s="10" t="str">
        <f>IFNA(VLOOKUP($I4200,'Промокоды'!$E$2:$F$8,2,0),"")</f>
        <v/>
      </c>
      <c r="K4200" s="10" t="str">
        <f>IFNA(VLOOKUP($H4200,'Промокоды'!$A$2:$C$115,3,0),"")</f>
        <v/>
      </c>
      <c r="L4200" s="13">
        <f t="shared" si="2"/>
        <v>0</v>
      </c>
      <c r="M4200" s="14">
        <v>5500.0</v>
      </c>
      <c r="N4200" s="14">
        <f t="shared" si="3"/>
        <v>5500</v>
      </c>
      <c r="O4200" s="9"/>
      <c r="P4200" s="9"/>
      <c r="Q4200" s="9"/>
      <c r="R4200" s="9"/>
      <c r="S4200" s="9"/>
      <c r="T4200" s="9"/>
      <c r="U4200" s="9"/>
      <c r="V4200" s="9"/>
      <c r="W4200" s="9"/>
      <c r="X4200" s="9"/>
      <c r="Y4200" s="9"/>
      <c r="Z4200" s="9"/>
      <c r="AA4200" s="9"/>
      <c r="AB4200" s="9"/>
      <c r="AC4200" s="9"/>
    </row>
    <row r="4201" ht="15.75" customHeight="1">
      <c r="A4201" s="10">
        <v>4200.0</v>
      </c>
      <c r="B4201" s="10" t="s">
        <v>15</v>
      </c>
      <c r="C4201" s="10" t="str">
        <f>VLOOKUP($E4201,'Определяем вид'!$A$2:$B$16,2,0)</f>
        <v>Услуга</v>
      </c>
      <c r="D4201" s="10" t="s">
        <v>16</v>
      </c>
      <c r="E4201" s="10" t="s">
        <v>18</v>
      </c>
      <c r="F4201" s="11">
        <v>45806.0</v>
      </c>
      <c r="G4201" s="12">
        <f t="shared" si="1"/>
        <v>5</v>
      </c>
      <c r="H4201" s="10"/>
      <c r="I4201" s="10" t="str">
        <f>IFNA(VLOOKUP($H4201,'Промокоды'!$A$2:$B$115,2,0),"")</f>
        <v/>
      </c>
      <c r="J4201" s="10" t="str">
        <f>IFNA(VLOOKUP($I4201,'Промокоды'!$E$2:$F$8,2,0),"")</f>
        <v/>
      </c>
      <c r="K4201" s="10" t="str">
        <f>IFNA(VLOOKUP($H4201,'Промокоды'!$A$2:$C$115,3,0),"")</f>
        <v/>
      </c>
      <c r="L4201" s="13">
        <f t="shared" si="2"/>
        <v>0</v>
      </c>
      <c r="M4201" s="14">
        <v>3500.0</v>
      </c>
      <c r="N4201" s="14">
        <f t="shared" si="3"/>
        <v>3500</v>
      </c>
      <c r="O4201" s="9"/>
      <c r="P4201" s="9"/>
      <c r="Q4201" s="9"/>
      <c r="R4201" s="9"/>
      <c r="S4201" s="9"/>
      <c r="T4201" s="9"/>
      <c r="U4201" s="9"/>
      <c r="V4201" s="9"/>
      <c r="W4201" s="9"/>
      <c r="X4201" s="9"/>
      <c r="Y4201" s="9"/>
      <c r="Z4201" s="9"/>
      <c r="AA4201" s="9"/>
      <c r="AB4201" s="9"/>
      <c r="AC4201" s="9"/>
    </row>
    <row r="4202" ht="15.75" customHeight="1">
      <c r="A4202" s="10">
        <v>4201.0</v>
      </c>
      <c r="B4202" s="10" t="s">
        <v>15</v>
      </c>
      <c r="C4202" s="10" t="str">
        <f>VLOOKUP($E4202,'Определяем вид'!$A$2:$B$16,2,0)</f>
        <v>Услуга</v>
      </c>
      <c r="D4202" s="10" t="s">
        <v>16</v>
      </c>
      <c r="E4202" s="10" t="s">
        <v>17</v>
      </c>
      <c r="F4202" s="11">
        <v>45806.0</v>
      </c>
      <c r="G4202" s="12">
        <f t="shared" si="1"/>
        <v>5</v>
      </c>
      <c r="H4202" s="10"/>
      <c r="I4202" s="10" t="str">
        <f>IFNA(VLOOKUP($H4202,'Промокоды'!$A$2:$B$115,2,0),"")</f>
        <v/>
      </c>
      <c r="J4202" s="10" t="str">
        <f>IFNA(VLOOKUP($I4202,'Промокоды'!$E$2:$F$8,2,0),"")</f>
        <v/>
      </c>
      <c r="K4202" s="10" t="str">
        <f>IFNA(VLOOKUP($H4202,'Промокоды'!$A$2:$C$115,3,0),"")</f>
        <v/>
      </c>
      <c r="L4202" s="13">
        <f t="shared" si="2"/>
        <v>0</v>
      </c>
      <c r="M4202" s="14">
        <v>4500.0</v>
      </c>
      <c r="N4202" s="14">
        <f t="shared" si="3"/>
        <v>4500</v>
      </c>
      <c r="O4202" s="9"/>
      <c r="P4202" s="9"/>
      <c r="Q4202" s="9"/>
      <c r="R4202" s="9"/>
      <c r="S4202" s="9"/>
      <c r="T4202" s="9"/>
      <c r="U4202" s="9"/>
      <c r="V4202" s="9"/>
      <c r="W4202" s="9"/>
      <c r="X4202" s="9"/>
      <c r="Y4202" s="9"/>
      <c r="Z4202" s="9"/>
      <c r="AA4202" s="9"/>
      <c r="AB4202" s="9"/>
      <c r="AC4202" s="9"/>
    </row>
    <row r="4203" ht="15.75" customHeight="1">
      <c r="A4203" s="10">
        <v>4202.0</v>
      </c>
      <c r="B4203" s="10" t="s">
        <v>15</v>
      </c>
      <c r="C4203" s="10" t="str">
        <f>VLOOKUP($E4203,'Определяем вид'!$A$2:$B$16,2,0)</f>
        <v>Услуга</v>
      </c>
      <c r="D4203" s="10" t="s">
        <v>19</v>
      </c>
      <c r="E4203" s="10" t="s">
        <v>21</v>
      </c>
      <c r="F4203" s="11">
        <v>45806.0</v>
      </c>
      <c r="G4203" s="12">
        <f t="shared" si="1"/>
        <v>5</v>
      </c>
      <c r="H4203" s="10"/>
      <c r="I4203" s="10" t="str">
        <f>IFNA(VLOOKUP($H4203,'Промокоды'!$A$2:$B$115,2,0),"")</f>
        <v/>
      </c>
      <c r="J4203" s="10" t="str">
        <f>IFNA(VLOOKUP($I4203,'Промокоды'!$E$2:$F$8,2,0),"")</f>
        <v/>
      </c>
      <c r="K4203" s="10" t="str">
        <f>IFNA(VLOOKUP($H4203,'Промокоды'!$A$2:$C$115,3,0),"")</f>
        <v/>
      </c>
      <c r="L4203" s="13">
        <f t="shared" si="2"/>
        <v>0</v>
      </c>
      <c r="M4203" s="14">
        <v>5500.0</v>
      </c>
      <c r="N4203" s="14">
        <f t="shared" si="3"/>
        <v>5500</v>
      </c>
      <c r="O4203" s="9"/>
      <c r="P4203" s="9"/>
      <c r="Q4203" s="9"/>
      <c r="R4203" s="9"/>
      <c r="S4203" s="9"/>
      <c r="T4203" s="9"/>
      <c r="U4203" s="9"/>
      <c r="V4203" s="9"/>
      <c r="W4203" s="9"/>
      <c r="X4203" s="9"/>
      <c r="Y4203" s="9"/>
      <c r="Z4203" s="9"/>
      <c r="AA4203" s="9"/>
      <c r="AB4203" s="9"/>
      <c r="AC4203" s="9"/>
    </row>
    <row r="4204" ht="15.75" customHeight="1">
      <c r="A4204" s="10">
        <v>4203.0</v>
      </c>
      <c r="B4204" s="10" t="s">
        <v>15</v>
      </c>
      <c r="C4204" s="10" t="str">
        <f>VLOOKUP($E4204,'Определяем вид'!$A$2:$B$16,2,0)</f>
        <v>Товар</v>
      </c>
      <c r="D4204" s="10" t="s">
        <v>16</v>
      </c>
      <c r="E4204" s="10" t="s">
        <v>28</v>
      </c>
      <c r="F4204" s="11">
        <v>45806.0</v>
      </c>
      <c r="G4204" s="12">
        <f t="shared" si="1"/>
        <v>5</v>
      </c>
      <c r="H4204" s="10"/>
      <c r="I4204" s="10" t="str">
        <f>IFNA(VLOOKUP($H4204,'Промокоды'!$A$2:$B$115,2,0),"")</f>
        <v/>
      </c>
      <c r="J4204" s="10" t="str">
        <f>IFNA(VLOOKUP($I4204,'Промокоды'!$E$2:$F$8,2,0),"")</f>
        <v/>
      </c>
      <c r="K4204" s="10" t="str">
        <f>IFNA(VLOOKUP($H4204,'Промокоды'!$A$2:$C$115,3,0),"")</f>
        <v/>
      </c>
      <c r="L4204" s="13">
        <f t="shared" si="2"/>
        <v>0</v>
      </c>
      <c r="M4204" s="14">
        <v>300.0</v>
      </c>
      <c r="N4204" s="14">
        <f t="shared" si="3"/>
        <v>300</v>
      </c>
      <c r="O4204" s="9"/>
      <c r="P4204" s="9"/>
      <c r="Q4204" s="9"/>
      <c r="R4204" s="9"/>
      <c r="S4204" s="9"/>
      <c r="T4204" s="9"/>
      <c r="U4204" s="9"/>
      <c r="V4204" s="9"/>
      <c r="W4204" s="9"/>
      <c r="X4204" s="9"/>
      <c r="Y4204" s="9"/>
      <c r="Z4204" s="9"/>
      <c r="AA4204" s="9"/>
      <c r="AB4204" s="9"/>
      <c r="AC4204" s="9"/>
    </row>
    <row r="4205" ht="15.75" customHeight="1">
      <c r="A4205" s="10">
        <v>4204.0</v>
      </c>
      <c r="B4205" s="10" t="s">
        <v>15</v>
      </c>
      <c r="C4205" s="10" t="str">
        <f>VLOOKUP($E4205,'Определяем вид'!$A$2:$B$16,2,0)</f>
        <v>Услуга</v>
      </c>
      <c r="D4205" s="10" t="s">
        <v>16</v>
      </c>
      <c r="E4205" s="10" t="s">
        <v>17</v>
      </c>
      <c r="F4205" s="11">
        <v>45807.0</v>
      </c>
      <c r="G4205" s="12">
        <f t="shared" si="1"/>
        <v>5</v>
      </c>
      <c r="H4205" s="10" t="s">
        <v>57</v>
      </c>
      <c r="I4205" s="10">
        <f>IFNA(VLOOKUP($H4205,'Промокоды'!$A$2:$B$115,2,0),"")</f>
        <v>7</v>
      </c>
      <c r="J4205" s="10" t="str">
        <f>IFNA(VLOOKUP($I4205,'Промокоды'!$E$2:$F$8,2,0),"")</f>
        <v>Сторис в VK</v>
      </c>
      <c r="K4205" s="10">
        <f>IFNA(VLOOKUP($H4205,'Промокоды'!$A$2:$C$115,3,0),"")</f>
        <v>0.15</v>
      </c>
      <c r="L4205" s="13">
        <f t="shared" si="2"/>
        <v>675</v>
      </c>
      <c r="M4205" s="14">
        <v>4500.0</v>
      </c>
      <c r="N4205" s="14">
        <f t="shared" si="3"/>
        <v>3825</v>
      </c>
      <c r="O4205" s="9"/>
      <c r="P4205" s="9"/>
      <c r="Q4205" s="9"/>
      <c r="R4205" s="9"/>
      <c r="S4205" s="9"/>
      <c r="T4205" s="9"/>
      <c r="U4205" s="9"/>
      <c r="V4205" s="9"/>
      <c r="W4205" s="9"/>
      <c r="X4205" s="9"/>
      <c r="Y4205" s="9"/>
      <c r="Z4205" s="9"/>
      <c r="AA4205" s="9"/>
      <c r="AB4205" s="9"/>
      <c r="AC4205" s="9"/>
    </row>
    <row r="4206" ht="15.75" customHeight="1">
      <c r="A4206" s="10">
        <v>4205.0</v>
      </c>
      <c r="B4206" s="10" t="s">
        <v>25</v>
      </c>
      <c r="C4206" s="10" t="str">
        <f>VLOOKUP($E4206,'Определяем вид'!$A$2:$B$16,2,0)</f>
        <v>Товар</v>
      </c>
      <c r="D4206" s="10" t="s">
        <v>16</v>
      </c>
      <c r="E4206" s="10" t="s">
        <v>35</v>
      </c>
      <c r="F4206" s="11">
        <v>45807.0</v>
      </c>
      <c r="G4206" s="12">
        <f t="shared" si="1"/>
        <v>5</v>
      </c>
      <c r="H4206" s="10"/>
      <c r="I4206" s="10" t="str">
        <f>IFNA(VLOOKUP($H4206,'Промокоды'!$A$2:$B$115,2,0),"")</f>
        <v/>
      </c>
      <c r="J4206" s="10" t="str">
        <f>IFNA(VLOOKUP($I4206,'Промокоды'!$E$2:$F$8,2,0),"")</f>
        <v/>
      </c>
      <c r="K4206" s="10" t="str">
        <f>IFNA(VLOOKUP($H4206,'Промокоды'!$A$2:$C$115,3,0),"")</f>
        <v/>
      </c>
      <c r="L4206" s="13">
        <f t="shared" si="2"/>
        <v>0</v>
      </c>
      <c r="M4206" s="14">
        <v>500.0</v>
      </c>
      <c r="N4206" s="14">
        <f t="shared" si="3"/>
        <v>500</v>
      </c>
      <c r="O4206" s="9"/>
      <c r="P4206" s="9"/>
      <c r="Q4206" s="9"/>
      <c r="R4206" s="9"/>
      <c r="S4206" s="9"/>
      <c r="T4206" s="9"/>
      <c r="U4206" s="9"/>
      <c r="V4206" s="9"/>
      <c r="W4206" s="9"/>
      <c r="X4206" s="9"/>
      <c r="Y4206" s="9"/>
      <c r="Z4206" s="9"/>
      <c r="AA4206" s="9"/>
      <c r="AB4206" s="9"/>
      <c r="AC4206" s="9"/>
    </row>
    <row r="4207" ht="15.75" customHeight="1">
      <c r="A4207" s="10">
        <v>4206.0</v>
      </c>
      <c r="B4207" s="10" t="s">
        <v>15</v>
      </c>
      <c r="C4207" s="10" t="str">
        <f>VLOOKUP($E4207,'Определяем вид'!$A$2:$B$16,2,0)</f>
        <v>Услуга</v>
      </c>
      <c r="D4207" s="10" t="s">
        <v>19</v>
      </c>
      <c r="E4207" s="10" t="s">
        <v>17</v>
      </c>
      <c r="F4207" s="11">
        <v>45807.0</v>
      </c>
      <c r="G4207" s="12">
        <f t="shared" si="1"/>
        <v>5</v>
      </c>
      <c r="H4207" s="10"/>
      <c r="I4207" s="10" t="str">
        <f>IFNA(VLOOKUP($H4207,'Промокоды'!$A$2:$B$115,2,0),"")</f>
        <v/>
      </c>
      <c r="J4207" s="10" t="str">
        <f>IFNA(VLOOKUP($I4207,'Промокоды'!$E$2:$F$8,2,0),"")</f>
        <v/>
      </c>
      <c r="K4207" s="10" t="str">
        <f>IFNA(VLOOKUP($H4207,'Промокоды'!$A$2:$C$115,3,0),"")</f>
        <v/>
      </c>
      <c r="L4207" s="13">
        <f t="shared" si="2"/>
        <v>0</v>
      </c>
      <c r="M4207" s="14">
        <v>4500.0</v>
      </c>
      <c r="N4207" s="14">
        <f t="shared" si="3"/>
        <v>4500</v>
      </c>
      <c r="O4207" s="9"/>
      <c r="P4207" s="9"/>
      <c r="Q4207" s="9"/>
      <c r="R4207" s="9"/>
      <c r="S4207" s="9"/>
      <c r="T4207" s="9"/>
      <c r="U4207" s="9"/>
      <c r="V4207" s="9"/>
      <c r="W4207" s="9"/>
      <c r="X4207" s="9"/>
      <c r="Y4207" s="9"/>
      <c r="Z4207" s="9"/>
      <c r="AA4207" s="9"/>
      <c r="AB4207" s="9"/>
      <c r="AC4207" s="9"/>
    </row>
    <row r="4208" ht="15.75" customHeight="1">
      <c r="A4208" s="10">
        <v>4207.0</v>
      </c>
      <c r="B4208" s="10" t="s">
        <v>15</v>
      </c>
      <c r="C4208" s="10" t="str">
        <f>VLOOKUP($E4208,'Определяем вид'!$A$2:$B$16,2,0)</f>
        <v>Услуга</v>
      </c>
      <c r="D4208" s="10" t="s">
        <v>16</v>
      </c>
      <c r="E4208" s="10" t="s">
        <v>21</v>
      </c>
      <c r="F4208" s="11">
        <v>45807.0</v>
      </c>
      <c r="G4208" s="12">
        <f t="shared" si="1"/>
        <v>5</v>
      </c>
      <c r="H4208" s="10" t="s">
        <v>58</v>
      </c>
      <c r="I4208" s="10">
        <f>IFNA(VLOOKUP($H4208,'Промокоды'!$A$2:$B$115,2,0),"")</f>
        <v>2</v>
      </c>
      <c r="J4208" s="10" t="str">
        <f>IFNA(VLOOKUP($I4208,'Промокоды'!$E$2:$F$8,2,0),"")</f>
        <v>Поисковые запросы в Гугле</v>
      </c>
      <c r="K4208" s="10">
        <f>IFNA(VLOOKUP($H4208,'Промокоды'!$A$2:$C$115,3,0),"")</f>
        <v>0.1</v>
      </c>
      <c r="L4208" s="13">
        <f t="shared" si="2"/>
        <v>550</v>
      </c>
      <c r="M4208" s="14">
        <v>5500.0</v>
      </c>
      <c r="N4208" s="14">
        <f t="shared" si="3"/>
        <v>4950</v>
      </c>
      <c r="O4208" s="9"/>
      <c r="P4208" s="9"/>
      <c r="Q4208" s="9"/>
      <c r="R4208" s="9"/>
      <c r="S4208" s="9"/>
      <c r="T4208" s="9"/>
      <c r="U4208" s="9"/>
      <c r="V4208" s="9"/>
      <c r="W4208" s="9"/>
      <c r="X4208" s="9"/>
      <c r="Y4208" s="9"/>
      <c r="Z4208" s="9"/>
      <c r="AA4208" s="9"/>
      <c r="AB4208" s="9"/>
      <c r="AC4208" s="9"/>
    </row>
    <row r="4209" ht="15.75" customHeight="1">
      <c r="A4209" s="10">
        <v>4208.0</v>
      </c>
      <c r="B4209" s="10" t="s">
        <v>15</v>
      </c>
      <c r="C4209" s="10" t="str">
        <f>VLOOKUP($E4209,'Определяем вид'!$A$2:$B$16,2,0)</f>
        <v>Услуга</v>
      </c>
      <c r="D4209" s="10" t="s">
        <v>16</v>
      </c>
      <c r="E4209" s="10" t="s">
        <v>21</v>
      </c>
      <c r="F4209" s="11">
        <v>45807.0</v>
      </c>
      <c r="G4209" s="12">
        <f t="shared" si="1"/>
        <v>5</v>
      </c>
      <c r="H4209" s="10"/>
      <c r="I4209" s="10" t="str">
        <f>IFNA(VLOOKUP($H4209,'Промокоды'!$A$2:$B$115,2,0),"")</f>
        <v/>
      </c>
      <c r="J4209" s="10" t="str">
        <f>IFNA(VLOOKUP($I4209,'Промокоды'!$E$2:$F$8,2,0),"")</f>
        <v/>
      </c>
      <c r="K4209" s="10" t="str">
        <f>IFNA(VLOOKUP($H4209,'Промокоды'!$A$2:$C$115,3,0),"")</f>
        <v/>
      </c>
      <c r="L4209" s="13">
        <f t="shared" si="2"/>
        <v>0</v>
      </c>
      <c r="M4209" s="14">
        <v>5500.0</v>
      </c>
      <c r="N4209" s="14">
        <f t="shared" si="3"/>
        <v>5500</v>
      </c>
      <c r="O4209" s="9"/>
      <c r="P4209" s="9"/>
      <c r="Q4209" s="9"/>
      <c r="R4209" s="9"/>
      <c r="S4209" s="9"/>
      <c r="T4209" s="9"/>
      <c r="U4209" s="9"/>
      <c r="V4209" s="9"/>
      <c r="W4209" s="9"/>
      <c r="X4209" s="9"/>
      <c r="Y4209" s="9"/>
      <c r="Z4209" s="9"/>
      <c r="AA4209" s="9"/>
      <c r="AB4209" s="9"/>
      <c r="AC4209" s="9"/>
    </row>
    <row r="4210" ht="15.75" customHeight="1">
      <c r="A4210" s="10">
        <v>4209.0</v>
      </c>
      <c r="B4210" s="10" t="s">
        <v>15</v>
      </c>
      <c r="C4210" s="10" t="str">
        <f>VLOOKUP($E4210,'Определяем вид'!$A$2:$B$16,2,0)</f>
        <v>Услуга</v>
      </c>
      <c r="D4210" s="10" t="s">
        <v>16</v>
      </c>
      <c r="E4210" s="10" t="s">
        <v>17</v>
      </c>
      <c r="F4210" s="11">
        <v>45807.0</v>
      </c>
      <c r="G4210" s="12">
        <f t="shared" si="1"/>
        <v>5</v>
      </c>
      <c r="H4210" s="10"/>
      <c r="I4210" s="10" t="str">
        <f>IFNA(VLOOKUP($H4210,'Промокоды'!$A$2:$B$115,2,0),"")</f>
        <v/>
      </c>
      <c r="J4210" s="10" t="str">
        <f>IFNA(VLOOKUP($I4210,'Промокоды'!$E$2:$F$8,2,0),"")</f>
        <v/>
      </c>
      <c r="K4210" s="10" t="str">
        <f>IFNA(VLOOKUP($H4210,'Промокоды'!$A$2:$C$115,3,0),"")</f>
        <v/>
      </c>
      <c r="L4210" s="13">
        <f t="shared" si="2"/>
        <v>0</v>
      </c>
      <c r="M4210" s="14">
        <v>4500.0</v>
      </c>
      <c r="N4210" s="14">
        <f t="shared" si="3"/>
        <v>4500</v>
      </c>
      <c r="O4210" s="9"/>
      <c r="P4210" s="9"/>
      <c r="Q4210" s="9"/>
      <c r="R4210" s="9"/>
      <c r="S4210" s="9"/>
      <c r="T4210" s="9"/>
      <c r="U4210" s="9"/>
      <c r="V4210" s="9"/>
      <c r="W4210" s="9"/>
      <c r="X4210" s="9"/>
      <c r="Y4210" s="9"/>
      <c r="Z4210" s="9"/>
      <c r="AA4210" s="9"/>
      <c r="AB4210" s="9"/>
      <c r="AC4210" s="9"/>
    </row>
    <row r="4211" ht="15.75" customHeight="1">
      <c r="A4211" s="10">
        <v>4210.0</v>
      </c>
      <c r="B4211" s="10" t="s">
        <v>15</v>
      </c>
      <c r="C4211" s="10" t="str">
        <f>VLOOKUP($E4211,'Определяем вид'!$A$2:$B$16,2,0)</f>
        <v>Услуга</v>
      </c>
      <c r="D4211" s="10" t="s">
        <v>16</v>
      </c>
      <c r="E4211" s="10" t="s">
        <v>21</v>
      </c>
      <c r="F4211" s="11">
        <v>45807.0</v>
      </c>
      <c r="G4211" s="12">
        <f t="shared" si="1"/>
        <v>5</v>
      </c>
      <c r="H4211" s="10"/>
      <c r="I4211" s="10" t="str">
        <f>IFNA(VLOOKUP($H4211,'Промокоды'!$A$2:$B$115,2,0),"")</f>
        <v/>
      </c>
      <c r="J4211" s="10" t="str">
        <f>IFNA(VLOOKUP($I4211,'Промокоды'!$E$2:$F$8,2,0),"")</f>
        <v/>
      </c>
      <c r="K4211" s="10" t="str">
        <f>IFNA(VLOOKUP($H4211,'Промокоды'!$A$2:$C$115,3,0),"")</f>
        <v/>
      </c>
      <c r="L4211" s="13">
        <f t="shared" si="2"/>
        <v>0</v>
      </c>
      <c r="M4211" s="14">
        <v>5500.0</v>
      </c>
      <c r="N4211" s="14">
        <f t="shared" si="3"/>
        <v>5500</v>
      </c>
      <c r="O4211" s="9"/>
      <c r="P4211" s="9"/>
      <c r="Q4211" s="9"/>
      <c r="R4211" s="9"/>
      <c r="S4211" s="9"/>
      <c r="T4211" s="9"/>
      <c r="U4211" s="9"/>
      <c r="V4211" s="9"/>
      <c r="W4211" s="9"/>
      <c r="X4211" s="9"/>
      <c r="Y4211" s="9"/>
      <c r="Z4211" s="9"/>
      <c r="AA4211" s="9"/>
      <c r="AB4211" s="9"/>
      <c r="AC4211" s="9"/>
    </row>
    <row r="4212" ht="15.75" customHeight="1">
      <c r="A4212" s="10">
        <v>4211.0</v>
      </c>
      <c r="B4212" s="10" t="s">
        <v>15</v>
      </c>
      <c r="C4212" s="10" t="str">
        <f>VLOOKUP($E4212,'Определяем вид'!$A$2:$B$16,2,0)</f>
        <v>Услуга</v>
      </c>
      <c r="D4212" s="10" t="s">
        <v>16</v>
      </c>
      <c r="E4212" s="10" t="s">
        <v>17</v>
      </c>
      <c r="F4212" s="11">
        <v>45807.0</v>
      </c>
      <c r="G4212" s="12">
        <f t="shared" si="1"/>
        <v>5</v>
      </c>
      <c r="H4212" s="10"/>
      <c r="I4212" s="10" t="str">
        <f>IFNA(VLOOKUP($H4212,'Промокоды'!$A$2:$B$115,2,0),"")</f>
        <v/>
      </c>
      <c r="J4212" s="10" t="str">
        <f>IFNA(VLOOKUP($I4212,'Промокоды'!$E$2:$F$8,2,0),"")</f>
        <v/>
      </c>
      <c r="K4212" s="10" t="str">
        <f>IFNA(VLOOKUP($H4212,'Промокоды'!$A$2:$C$115,3,0),"")</f>
        <v/>
      </c>
      <c r="L4212" s="13">
        <f t="shared" si="2"/>
        <v>0</v>
      </c>
      <c r="M4212" s="14">
        <v>4500.0</v>
      </c>
      <c r="N4212" s="14">
        <f t="shared" si="3"/>
        <v>4500</v>
      </c>
      <c r="O4212" s="9"/>
      <c r="P4212" s="9"/>
      <c r="Q4212" s="9"/>
      <c r="R4212" s="9"/>
      <c r="S4212" s="9"/>
      <c r="T4212" s="9"/>
      <c r="U4212" s="9"/>
      <c r="V4212" s="9"/>
      <c r="W4212" s="9"/>
      <c r="X4212" s="9"/>
      <c r="Y4212" s="9"/>
      <c r="Z4212" s="9"/>
      <c r="AA4212" s="9"/>
      <c r="AB4212" s="9"/>
      <c r="AC4212" s="9"/>
    </row>
    <row r="4213" ht="15.75" customHeight="1">
      <c r="A4213" s="10">
        <v>4212.0</v>
      </c>
      <c r="B4213" s="10" t="s">
        <v>15</v>
      </c>
      <c r="C4213" s="10" t="str">
        <f>VLOOKUP($E4213,'Определяем вид'!$A$2:$B$16,2,0)</f>
        <v>Услуга</v>
      </c>
      <c r="D4213" s="10" t="s">
        <v>16</v>
      </c>
      <c r="E4213" s="10" t="s">
        <v>21</v>
      </c>
      <c r="F4213" s="11">
        <v>45807.0</v>
      </c>
      <c r="G4213" s="12">
        <f t="shared" si="1"/>
        <v>5</v>
      </c>
      <c r="H4213" s="10"/>
      <c r="I4213" s="10" t="str">
        <f>IFNA(VLOOKUP($H4213,'Промокоды'!$A$2:$B$115,2,0),"")</f>
        <v/>
      </c>
      <c r="J4213" s="10" t="str">
        <f>IFNA(VLOOKUP($I4213,'Промокоды'!$E$2:$F$8,2,0),"")</f>
        <v/>
      </c>
      <c r="K4213" s="10" t="str">
        <f>IFNA(VLOOKUP($H4213,'Промокоды'!$A$2:$C$115,3,0),"")</f>
        <v/>
      </c>
      <c r="L4213" s="13">
        <f t="shared" si="2"/>
        <v>0</v>
      </c>
      <c r="M4213" s="14">
        <v>5500.0</v>
      </c>
      <c r="N4213" s="14">
        <f t="shared" si="3"/>
        <v>5500</v>
      </c>
      <c r="O4213" s="9"/>
      <c r="P4213" s="9"/>
      <c r="Q4213" s="9"/>
      <c r="R4213" s="9"/>
      <c r="S4213" s="9"/>
      <c r="T4213" s="9"/>
      <c r="U4213" s="9"/>
      <c r="V4213" s="9"/>
      <c r="W4213" s="9"/>
      <c r="X4213" s="9"/>
      <c r="Y4213" s="9"/>
      <c r="Z4213" s="9"/>
      <c r="AA4213" s="9"/>
      <c r="AB4213" s="9"/>
      <c r="AC4213" s="9"/>
    </row>
    <row r="4214" ht="15.75" customHeight="1">
      <c r="A4214" s="10">
        <v>4213.0</v>
      </c>
      <c r="B4214" s="10" t="s">
        <v>15</v>
      </c>
      <c r="C4214" s="10" t="str">
        <f>VLOOKUP($E4214,'Определяем вид'!$A$2:$B$16,2,0)</f>
        <v>Услуга</v>
      </c>
      <c r="D4214" s="10" t="s">
        <v>16</v>
      </c>
      <c r="E4214" s="10" t="s">
        <v>18</v>
      </c>
      <c r="F4214" s="11">
        <v>45807.0</v>
      </c>
      <c r="G4214" s="12">
        <f t="shared" si="1"/>
        <v>5</v>
      </c>
      <c r="H4214" s="10" t="s">
        <v>59</v>
      </c>
      <c r="I4214" s="10">
        <f>IFNA(VLOOKUP($H4214,'Промокоды'!$A$2:$B$115,2,0),"")</f>
        <v>4</v>
      </c>
      <c r="J4214" s="10" t="str">
        <f>IFNA(VLOOKUP($I4214,'Промокоды'!$E$2:$F$8,2,0),"")</f>
        <v>Посты в Telegram</v>
      </c>
      <c r="K4214" s="10">
        <f>IFNA(VLOOKUP($H4214,'Промокоды'!$A$2:$C$115,3,0),"")</f>
        <v>0.5</v>
      </c>
      <c r="L4214" s="13">
        <f t="shared" si="2"/>
        <v>1750</v>
      </c>
      <c r="M4214" s="14">
        <v>3500.0</v>
      </c>
      <c r="N4214" s="14">
        <f t="shared" si="3"/>
        <v>1750</v>
      </c>
      <c r="O4214" s="9"/>
      <c r="P4214" s="9"/>
      <c r="Q4214" s="9"/>
      <c r="R4214" s="9"/>
      <c r="S4214" s="9"/>
      <c r="T4214" s="9"/>
      <c r="U4214" s="9"/>
      <c r="V4214" s="9"/>
      <c r="W4214" s="9"/>
      <c r="X4214" s="9"/>
      <c r="Y4214" s="9"/>
      <c r="Z4214" s="9"/>
      <c r="AA4214" s="9"/>
      <c r="AB4214" s="9"/>
      <c r="AC4214" s="9"/>
    </row>
    <row r="4215" ht="15.75" customHeight="1">
      <c r="A4215" s="10">
        <v>4214.0</v>
      </c>
      <c r="B4215" s="10" t="s">
        <v>15</v>
      </c>
      <c r="C4215" s="10" t="str">
        <f>VLOOKUP($E4215,'Определяем вид'!$A$2:$B$16,2,0)</f>
        <v>Услуга</v>
      </c>
      <c r="D4215" s="10" t="s">
        <v>19</v>
      </c>
      <c r="E4215" s="10" t="s">
        <v>18</v>
      </c>
      <c r="F4215" s="11">
        <v>45807.0</v>
      </c>
      <c r="G4215" s="12">
        <f t="shared" si="1"/>
        <v>5</v>
      </c>
      <c r="H4215" s="10" t="s">
        <v>60</v>
      </c>
      <c r="I4215" s="10">
        <f>IFNA(VLOOKUP($H4215,'Промокоды'!$A$2:$B$115,2,0),"")</f>
        <v>6</v>
      </c>
      <c r="J4215" s="10" t="str">
        <f>IFNA(VLOOKUP($I4215,'Промокоды'!$E$2:$F$8,2,0),"")</f>
        <v>Реклама в VK</v>
      </c>
      <c r="K4215" s="10">
        <f>IFNA(VLOOKUP($H4215,'Промокоды'!$A$2:$C$115,3,0),"")</f>
        <v>0.2</v>
      </c>
      <c r="L4215" s="13">
        <f t="shared" si="2"/>
        <v>700</v>
      </c>
      <c r="M4215" s="14">
        <v>3500.0</v>
      </c>
      <c r="N4215" s="14">
        <f t="shared" si="3"/>
        <v>2800</v>
      </c>
      <c r="O4215" s="9"/>
      <c r="P4215" s="9"/>
      <c r="Q4215" s="9"/>
      <c r="R4215" s="9"/>
      <c r="S4215" s="9"/>
      <c r="T4215" s="9"/>
      <c r="U4215" s="9"/>
      <c r="V4215" s="9"/>
      <c r="W4215" s="9"/>
      <c r="X4215" s="9"/>
      <c r="Y4215" s="9"/>
      <c r="Z4215" s="9"/>
      <c r="AA4215" s="9"/>
      <c r="AB4215" s="9"/>
      <c r="AC4215" s="9"/>
    </row>
    <row r="4216" ht="15.75" customHeight="1">
      <c r="A4216" s="10">
        <v>4215.0</v>
      </c>
      <c r="B4216" s="10" t="s">
        <v>15</v>
      </c>
      <c r="C4216" s="10" t="str">
        <f>VLOOKUP($E4216,'Определяем вид'!$A$2:$B$16,2,0)</f>
        <v>Услуга</v>
      </c>
      <c r="D4216" s="10" t="s">
        <v>16</v>
      </c>
      <c r="E4216" s="10" t="s">
        <v>21</v>
      </c>
      <c r="F4216" s="11">
        <v>45807.0</v>
      </c>
      <c r="G4216" s="12">
        <f t="shared" si="1"/>
        <v>5</v>
      </c>
      <c r="H4216" s="10"/>
      <c r="I4216" s="10" t="str">
        <f>IFNA(VLOOKUP($H4216,'Промокоды'!$A$2:$B$115,2,0),"")</f>
        <v/>
      </c>
      <c r="J4216" s="10" t="str">
        <f>IFNA(VLOOKUP($I4216,'Промокоды'!$E$2:$F$8,2,0),"")</f>
        <v/>
      </c>
      <c r="K4216" s="10" t="str">
        <f>IFNA(VLOOKUP($H4216,'Промокоды'!$A$2:$C$115,3,0),"")</f>
        <v/>
      </c>
      <c r="L4216" s="13">
        <f t="shared" si="2"/>
        <v>0</v>
      </c>
      <c r="M4216" s="14">
        <v>5500.0</v>
      </c>
      <c r="N4216" s="14">
        <f t="shared" si="3"/>
        <v>5500</v>
      </c>
      <c r="O4216" s="9"/>
      <c r="P4216" s="9"/>
      <c r="Q4216" s="9"/>
      <c r="R4216" s="9"/>
      <c r="S4216" s="9"/>
      <c r="T4216" s="9"/>
      <c r="U4216" s="9"/>
      <c r="V4216" s="9"/>
      <c r="W4216" s="9"/>
      <c r="X4216" s="9"/>
      <c r="Y4216" s="9"/>
      <c r="Z4216" s="9"/>
      <c r="AA4216" s="9"/>
      <c r="AB4216" s="9"/>
      <c r="AC4216" s="9"/>
    </row>
    <row r="4217" ht="15.75" customHeight="1">
      <c r="A4217" s="10">
        <v>4216.0</v>
      </c>
      <c r="B4217" s="10" t="s">
        <v>15</v>
      </c>
      <c r="C4217" s="10" t="str">
        <f>VLOOKUP($E4217,'Определяем вид'!$A$2:$B$16,2,0)</f>
        <v>Услуга</v>
      </c>
      <c r="D4217" s="10" t="s">
        <v>19</v>
      </c>
      <c r="E4217" s="10" t="s">
        <v>18</v>
      </c>
      <c r="F4217" s="11">
        <v>45807.0</v>
      </c>
      <c r="G4217" s="12">
        <f t="shared" si="1"/>
        <v>5</v>
      </c>
      <c r="H4217" s="10"/>
      <c r="I4217" s="10" t="str">
        <f>IFNA(VLOOKUP($H4217,'Промокоды'!$A$2:$B$115,2,0),"")</f>
        <v/>
      </c>
      <c r="J4217" s="10" t="str">
        <f>IFNA(VLOOKUP($I4217,'Промокоды'!$E$2:$F$8,2,0),"")</f>
        <v/>
      </c>
      <c r="K4217" s="10" t="str">
        <f>IFNA(VLOOKUP($H4217,'Промокоды'!$A$2:$C$115,3,0),"")</f>
        <v/>
      </c>
      <c r="L4217" s="13">
        <f t="shared" si="2"/>
        <v>0</v>
      </c>
      <c r="M4217" s="14">
        <v>3500.0</v>
      </c>
      <c r="N4217" s="14">
        <f t="shared" si="3"/>
        <v>3500</v>
      </c>
      <c r="O4217" s="9"/>
      <c r="P4217" s="9"/>
      <c r="Q4217" s="9"/>
      <c r="R4217" s="9"/>
      <c r="S4217" s="9"/>
      <c r="T4217" s="9"/>
      <c r="U4217" s="9"/>
      <c r="V4217" s="9"/>
      <c r="W4217" s="9"/>
      <c r="X4217" s="9"/>
      <c r="Y4217" s="9"/>
      <c r="Z4217" s="9"/>
      <c r="AA4217" s="9"/>
      <c r="AB4217" s="9"/>
      <c r="AC4217" s="9"/>
    </row>
    <row r="4218" ht="15.75" customHeight="1">
      <c r="A4218" s="10">
        <v>4217.0</v>
      </c>
      <c r="B4218" s="10" t="s">
        <v>15</v>
      </c>
      <c r="C4218" s="10" t="str">
        <f>VLOOKUP($E4218,'Определяем вид'!$A$2:$B$16,2,0)</f>
        <v>Товар</v>
      </c>
      <c r="D4218" s="10" t="s">
        <v>16</v>
      </c>
      <c r="E4218" s="10" t="s">
        <v>23</v>
      </c>
      <c r="F4218" s="11">
        <v>45807.0</v>
      </c>
      <c r="G4218" s="12">
        <f t="shared" si="1"/>
        <v>5</v>
      </c>
      <c r="H4218" s="10"/>
      <c r="I4218" s="10" t="str">
        <f>IFNA(VLOOKUP($H4218,'Промокоды'!$A$2:$B$115,2,0),"")</f>
        <v/>
      </c>
      <c r="J4218" s="10" t="str">
        <f>IFNA(VLOOKUP($I4218,'Промокоды'!$E$2:$F$8,2,0),"")</f>
        <v/>
      </c>
      <c r="K4218" s="10" t="str">
        <f>IFNA(VLOOKUP($H4218,'Промокоды'!$A$2:$C$115,3,0),"")</f>
        <v/>
      </c>
      <c r="L4218" s="13">
        <f t="shared" si="2"/>
        <v>0</v>
      </c>
      <c r="M4218" s="14">
        <v>1000.0</v>
      </c>
      <c r="N4218" s="14">
        <f t="shared" si="3"/>
        <v>1000</v>
      </c>
      <c r="O4218" s="9"/>
      <c r="P4218" s="9"/>
      <c r="Q4218" s="9"/>
      <c r="R4218" s="9"/>
      <c r="S4218" s="9"/>
      <c r="T4218" s="9"/>
      <c r="U4218" s="9"/>
      <c r="V4218" s="9"/>
      <c r="W4218" s="9"/>
      <c r="X4218" s="9"/>
      <c r="Y4218" s="9"/>
      <c r="Z4218" s="9"/>
      <c r="AA4218" s="9"/>
      <c r="AB4218" s="9"/>
      <c r="AC4218" s="9"/>
    </row>
    <row r="4219" ht="15.75" customHeight="1">
      <c r="A4219" s="10">
        <v>4218.0</v>
      </c>
      <c r="B4219" s="10" t="s">
        <v>15</v>
      </c>
      <c r="C4219" s="10" t="str">
        <f>VLOOKUP($E4219,'Определяем вид'!$A$2:$B$16,2,0)</f>
        <v>Услуга</v>
      </c>
      <c r="D4219" s="10" t="s">
        <v>16</v>
      </c>
      <c r="E4219" s="10" t="s">
        <v>17</v>
      </c>
      <c r="F4219" s="11">
        <v>45807.0</v>
      </c>
      <c r="G4219" s="12">
        <f t="shared" si="1"/>
        <v>5</v>
      </c>
      <c r="H4219" s="10"/>
      <c r="I4219" s="10" t="str">
        <f>IFNA(VLOOKUP($H4219,'Промокоды'!$A$2:$B$115,2,0),"")</f>
        <v/>
      </c>
      <c r="J4219" s="10" t="str">
        <f>IFNA(VLOOKUP($I4219,'Промокоды'!$E$2:$F$8,2,0),"")</f>
        <v/>
      </c>
      <c r="K4219" s="10" t="str">
        <f>IFNA(VLOOKUP($H4219,'Промокоды'!$A$2:$C$115,3,0),"")</f>
        <v/>
      </c>
      <c r="L4219" s="13">
        <f t="shared" si="2"/>
        <v>0</v>
      </c>
      <c r="M4219" s="14">
        <v>4500.0</v>
      </c>
      <c r="N4219" s="14">
        <f t="shared" si="3"/>
        <v>4500</v>
      </c>
      <c r="O4219" s="9"/>
      <c r="P4219" s="9"/>
      <c r="Q4219" s="9"/>
      <c r="R4219" s="9"/>
      <c r="S4219" s="9"/>
      <c r="T4219" s="9"/>
      <c r="U4219" s="9"/>
      <c r="V4219" s="9"/>
      <c r="W4219" s="9"/>
      <c r="X4219" s="9"/>
      <c r="Y4219" s="9"/>
      <c r="Z4219" s="9"/>
      <c r="AA4219" s="9"/>
      <c r="AB4219" s="9"/>
      <c r="AC4219" s="9"/>
    </row>
    <row r="4220" ht="15.75" customHeight="1">
      <c r="A4220" s="10">
        <v>4219.0</v>
      </c>
      <c r="B4220" s="10" t="s">
        <v>25</v>
      </c>
      <c r="C4220" s="10" t="str">
        <f>VLOOKUP($E4220,'Определяем вид'!$A$2:$B$16,2,0)</f>
        <v>Товар</v>
      </c>
      <c r="D4220" s="10" t="s">
        <v>16</v>
      </c>
      <c r="E4220" s="10" t="s">
        <v>30</v>
      </c>
      <c r="F4220" s="11">
        <v>45807.0</v>
      </c>
      <c r="G4220" s="12">
        <f t="shared" si="1"/>
        <v>5</v>
      </c>
      <c r="H4220" s="10"/>
      <c r="I4220" s="10" t="str">
        <f>IFNA(VLOOKUP($H4220,'Промокоды'!$A$2:$B$115,2,0),"")</f>
        <v/>
      </c>
      <c r="J4220" s="10" t="str">
        <f>IFNA(VLOOKUP($I4220,'Промокоды'!$E$2:$F$8,2,0),"")</f>
        <v/>
      </c>
      <c r="K4220" s="10" t="str">
        <f>IFNA(VLOOKUP($H4220,'Промокоды'!$A$2:$C$115,3,0),"")</f>
        <v/>
      </c>
      <c r="L4220" s="13">
        <f t="shared" si="2"/>
        <v>0</v>
      </c>
      <c r="M4220" s="14">
        <v>300.0</v>
      </c>
      <c r="N4220" s="14">
        <f t="shared" si="3"/>
        <v>300</v>
      </c>
      <c r="O4220" s="9"/>
      <c r="P4220" s="9"/>
      <c r="Q4220" s="9"/>
      <c r="R4220" s="9"/>
      <c r="S4220" s="9"/>
      <c r="T4220" s="9"/>
      <c r="U4220" s="9"/>
      <c r="V4220" s="9"/>
      <c r="W4220" s="9"/>
      <c r="X4220" s="9"/>
      <c r="Y4220" s="9"/>
      <c r="Z4220" s="9"/>
      <c r="AA4220" s="9"/>
      <c r="AB4220" s="9"/>
      <c r="AC4220" s="9"/>
    </row>
    <row r="4221" ht="15.75" customHeight="1">
      <c r="A4221" s="10">
        <v>4220.0</v>
      </c>
      <c r="B4221" s="10" t="s">
        <v>15</v>
      </c>
      <c r="C4221" s="10" t="str">
        <f>VLOOKUP($E4221,'Определяем вид'!$A$2:$B$16,2,0)</f>
        <v>Услуга</v>
      </c>
      <c r="D4221" s="10" t="s">
        <v>16</v>
      </c>
      <c r="E4221" s="10" t="s">
        <v>18</v>
      </c>
      <c r="F4221" s="11">
        <v>45807.0</v>
      </c>
      <c r="G4221" s="12">
        <f t="shared" si="1"/>
        <v>5</v>
      </c>
      <c r="H4221" s="10" t="s">
        <v>61</v>
      </c>
      <c r="I4221" s="10">
        <f>IFNA(VLOOKUP($H4221,'Промокоды'!$A$2:$B$115,2,0),"")</f>
        <v>5</v>
      </c>
      <c r="J4221" s="10" t="str">
        <f>IFNA(VLOOKUP($I4221,'Промокоды'!$E$2:$F$8,2,0),"")</f>
        <v>Посты в VK</v>
      </c>
      <c r="K4221" s="10">
        <f>IFNA(VLOOKUP($H4221,'Промокоды'!$A$2:$C$115,3,0),"")</f>
        <v>0.15</v>
      </c>
      <c r="L4221" s="13">
        <f t="shared" si="2"/>
        <v>525</v>
      </c>
      <c r="M4221" s="14">
        <v>3500.0</v>
      </c>
      <c r="N4221" s="14">
        <f t="shared" si="3"/>
        <v>2975</v>
      </c>
      <c r="O4221" s="9"/>
      <c r="P4221" s="9"/>
      <c r="Q4221" s="9"/>
      <c r="R4221" s="9"/>
      <c r="S4221" s="9"/>
      <c r="T4221" s="9"/>
      <c r="U4221" s="9"/>
      <c r="V4221" s="9"/>
      <c r="W4221" s="9"/>
      <c r="X4221" s="9"/>
      <c r="Y4221" s="9"/>
      <c r="Z4221" s="9"/>
      <c r="AA4221" s="9"/>
      <c r="AB4221" s="9"/>
      <c r="AC4221" s="9"/>
    </row>
    <row r="4222" ht="15.75" customHeight="1">
      <c r="A4222" s="10">
        <v>4221.0</v>
      </c>
      <c r="B4222" s="10" t="s">
        <v>15</v>
      </c>
      <c r="C4222" s="10" t="str">
        <f>VLOOKUP($E4222,'Определяем вид'!$A$2:$B$16,2,0)</f>
        <v>Услуга</v>
      </c>
      <c r="D4222" s="10" t="s">
        <v>16</v>
      </c>
      <c r="E4222" s="10" t="s">
        <v>18</v>
      </c>
      <c r="F4222" s="11">
        <v>45807.0</v>
      </c>
      <c r="G4222" s="12">
        <f t="shared" si="1"/>
        <v>5</v>
      </c>
      <c r="H4222" s="10"/>
      <c r="I4222" s="10" t="str">
        <f>IFNA(VLOOKUP($H4222,'Промокоды'!$A$2:$B$115,2,0),"")</f>
        <v/>
      </c>
      <c r="J4222" s="10" t="str">
        <f>IFNA(VLOOKUP($I4222,'Промокоды'!$E$2:$F$8,2,0),"")</f>
        <v/>
      </c>
      <c r="K4222" s="10" t="str">
        <f>IFNA(VLOOKUP($H4222,'Промокоды'!$A$2:$C$115,3,0),"")</f>
        <v/>
      </c>
      <c r="L4222" s="13">
        <f t="shared" si="2"/>
        <v>0</v>
      </c>
      <c r="M4222" s="14">
        <v>3500.0</v>
      </c>
      <c r="N4222" s="14">
        <f t="shared" si="3"/>
        <v>3500</v>
      </c>
      <c r="O4222" s="9"/>
      <c r="P4222" s="9"/>
      <c r="Q4222" s="9"/>
      <c r="R4222" s="9"/>
      <c r="S4222" s="9"/>
      <c r="T4222" s="9"/>
      <c r="U4222" s="9"/>
      <c r="V4222" s="9"/>
      <c r="W4222" s="9"/>
      <c r="X4222" s="9"/>
      <c r="Y4222" s="9"/>
      <c r="Z4222" s="9"/>
      <c r="AA4222" s="9"/>
      <c r="AB4222" s="9"/>
      <c r="AC4222" s="9"/>
    </row>
    <row r="4223" ht="15.75" customHeight="1">
      <c r="A4223" s="10">
        <v>4222.0</v>
      </c>
      <c r="B4223" s="10" t="s">
        <v>15</v>
      </c>
      <c r="C4223" s="10" t="str">
        <f>VLOOKUP($E4223,'Определяем вид'!$A$2:$B$16,2,0)</f>
        <v>Товар</v>
      </c>
      <c r="D4223" s="10" t="s">
        <v>16</v>
      </c>
      <c r="E4223" s="10" t="s">
        <v>28</v>
      </c>
      <c r="F4223" s="11">
        <v>45807.0</v>
      </c>
      <c r="G4223" s="12">
        <f t="shared" si="1"/>
        <v>5</v>
      </c>
      <c r="H4223" s="10"/>
      <c r="I4223" s="10" t="str">
        <f>IFNA(VLOOKUP($H4223,'Промокоды'!$A$2:$B$115,2,0),"")</f>
        <v/>
      </c>
      <c r="J4223" s="10" t="str">
        <f>IFNA(VLOOKUP($I4223,'Промокоды'!$E$2:$F$8,2,0),"")</f>
        <v/>
      </c>
      <c r="K4223" s="10" t="str">
        <f>IFNA(VLOOKUP($H4223,'Промокоды'!$A$2:$C$115,3,0),"")</f>
        <v/>
      </c>
      <c r="L4223" s="13">
        <f t="shared" si="2"/>
        <v>0</v>
      </c>
      <c r="M4223" s="14">
        <v>300.0</v>
      </c>
      <c r="N4223" s="14">
        <f t="shared" si="3"/>
        <v>300</v>
      </c>
      <c r="O4223" s="9"/>
      <c r="P4223" s="9"/>
      <c r="Q4223" s="9"/>
      <c r="R4223" s="9"/>
      <c r="S4223" s="9"/>
      <c r="T4223" s="9"/>
      <c r="U4223" s="9"/>
      <c r="V4223" s="9"/>
      <c r="W4223" s="9"/>
      <c r="X4223" s="9"/>
      <c r="Y4223" s="9"/>
      <c r="Z4223" s="9"/>
      <c r="AA4223" s="9"/>
      <c r="AB4223" s="9"/>
      <c r="AC4223" s="9"/>
    </row>
    <row r="4224" ht="15.75" customHeight="1">
      <c r="A4224" s="10">
        <v>4223.0</v>
      </c>
      <c r="B4224" s="10" t="s">
        <v>15</v>
      </c>
      <c r="C4224" s="10" t="str">
        <f>VLOOKUP($E4224,'Определяем вид'!$A$2:$B$16,2,0)</f>
        <v>Услуга</v>
      </c>
      <c r="D4224" s="10" t="s">
        <v>16</v>
      </c>
      <c r="E4224" s="10" t="s">
        <v>18</v>
      </c>
      <c r="F4224" s="11">
        <v>45807.0</v>
      </c>
      <c r="G4224" s="12">
        <f t="shared" si="1"/>
        <v>5</v>
      </c>
      <c r="H4224" s="10"/>
      <c r="I4224" s="10" t="str">
        <f>IFNA(VLOOKUP($H4224,'Промокоды'!$A$2:$B$115,2,0),"")</f>
        <v/>
      </c>
      <c r="J4224" s="10" t="str">
        <f>IFNA(VLOOKUP($I4224,'Промокоды'!$E$2:$F$8,2,0),"")</f>
        <v/>
      </c>
      <c r="K4224" s="10" t="str">
        <f>IFNA(VLOOKUP($H4224,'Промокоды'!$A$2:$C$115,3,0),"")</f>
        <v/>
      </c>
      <c r="L4224" s="13">
        <f t="shared" si="2"/>
        <v>0</v>
      </c>
      <c r="M4224" s="14">
        <v>3500.0</v>
      </c>
      <c r="N4224" s="14">
        <f t="shared" si="3"/>
        <v>3500</v>
      </c>
      <c r="O4224" s="9"/>
      <c r="P4224" s="9"/>
      <c r="Q4224" s="9"/>
      <c r="R4224" s="9"/>
      <c r="S4224" s="9"/>
      <c r="T4224" s="9"/>
      <c r="U4224" s="9"/>
      <c r="V4224" s="9"/>
      <c r="W4224" s="9"/>
      <c r="X4224" s="9"/>
      <c r="Y4224" s="9"/>
      <c r="Z4224" s="9"/>
      <c r="AA4224" s="9"/>
      <c r="AB4224" s="9"/>
      <c r="AC4224" s="9"/>
    </row>
    <row r="4225" ht="15.75" customHeight="1">
      <c r="A4225" s="10">
        <v>4224.0</v>
      </c>
      <c r="B4225" s="10" t="s">
        <v>15</v>
      </c>
      <c r="C4225" s="10" t="str">
        <f>VLOOKUP($E4225,'Определяем вид'!$A$2:$B$16,2,0)</f>
        <v>Услуга</v>
      </c>
      <c r="D4225" s="10" t="s">
        <v>16</v>
      </c>
      <c r="E4225" s="10" t="s">
        <v>21</v>
      </c>
      <c r="F4225" s="11">
        <v>45807.0</v>
      </c>
      <c r="G4225" s="12">
        <f t="shared" si="1"/>
        <v>5</v>
      </c>
      <c r="H4225" s="10"/>
      <c r="I4225" s="10" t="str">
        <f>IFNA(VLOOKUP($H4225,'Промокоды'!$A$2:$B$115,2,0),"")</f>
        <v/>
      </c>
      <c r="J4225" s="10" t="str">
        <f>IFNA(VLOOKUP($I4225,'Промокоды'!$E$2:$F$8,2,0),"")</f>
        <v/>
      </c>
      <c r="K4225" s="10" t="str">
        <f>IFNA(VLOOKUP($H4225,'Промокоды'!$A$2:$C$115,3,0),"")</f>
        <v/>
      </c>
      <c r="L4225" s="13">
        <f t="shared" si="2"/>
        <v>0</v>
      </c>
      <c r="M4225" s="14">
        <v>5500.0</v>
      </c>
      <c r="N4225" s="14">
        <f t="shared" si="3"/>
        <v>5500</v>
      </c>
      <c r="O4225" s="9"/>
      <c r="P4225" s="9"/>
      <c r="Q4225" s="9"/>
      <c r="R4225" s="9"/>
      <c r="S4225" s="9"/>
      <c r="T4225" s="9"/>
      <c r="U4225" s="9"/>
      <c r="V4225" s="9"/>
      <c r="W4225" s="9"/>
      <c r="X4225" s="9"/>
      <c r="Y4225" s="9"/>
      <c r="Z4225" s="9"/>
      <c r="AA4225" s="9"/>
      <c r="AB4225" s="9"/>
      <c r="AC4225" s="9"/>
    </row>
    <row r="4226" ht="15.75" customHeight="1">
      <c r="A4226" s="10">
        <v>4225.0</v>
      </c>
      <c r="B4226" s="10" t="s">
        <v>15</v>
      </c>
      <c r="C4226" s="10" t="str">
        <f>VLOOKUP($E4226,'Определяем вид'!$A$2:$B$16,2,0)</f>
        <v>Услуга</v>
      </c>
      <c r="D4226" s="10" t="s">
        <v>16</v>
      </c>
      <c r="E4226" s="10" t="s">
        <v>17</v>
      </c>
      <c r="F4226" s="11">
        <v>45807.0</v>
      </c>
      <c r="G4226" s="12">
        <f t="shared" si="1"/>
        <v>5</v>
      </c>
      <c r="H4226" s="10"/>
      <c r="I4226" s="10" t="str">
        <f>IFNA(VLOOKUP($H4226,'Промокоды'!$A$2:$B$115,2,0),"")</f>
        <v/>
      </c>
      <c r="J4226" s="10" t="str">
        <f>IFNA(VLOOKUP($I4226,'Промокоды'!$E$2:$F$8,2,0),"")</f>
        <v/>
      </c>
      <c r="K4226" s="10" t="str">
        <f>IFNA(VLOOKUP($H4226,'Промокоды'!$A$2:$C$115,3,0),"")</f>
        <v/>
      </c>
      <c r="L4226" s="13">
        <f t="shared" si="2"/>
        <v>0</v>
      </c>
      <c r="M4226" s="14">
        <v>4500.0</v>
      </c>
      <c r="N4226" s="14">
        <f t="shared" si="3"/>
        <v>4500</v>
      </c>
      <c r="O4226" s="9"/>
      <c r="P4226" s="9"/>
      <c r="Q4226" s="9"/>
      <c r="R4226" s="9"/>
      <c r="S4226" s="9"/>
      <c r="T4226" s="9"/>
      <c r="U4226" s="9"/>
      <c r="V4226" s="9"/>
      <c r="W4226" s="9"/>
      <c r="X4226" s="9"/>
      <c r="Y4226" s="9"/>
      <c r="Z4226" s="9"/>
      <c r="AA4226" s="9"/>
      <c r="AB4226" s="9"/>
      <c r="AC4226" s="9"/>
    </row>
    <row r="4227" ht="15.75" customHeight="1">
      <c r="A4227" s="10">
        <v>4226.0</v>
      </c>
      <c r="B4227" s="10" t="s">
        <v>15</v>
      </c>
      <c r="C4227" s="10" t="str">
        <f>VLOOKUP($E4227,'Определяем вид'!$A$2:$B$16,2,0)</f>
        <v>Услуга</v>
      </c>
      <c r="D4227" s="10" t="s">
        <v>16</v>
      </c>
      <c r="E4227" s="10" t="s">
        <v>17</v>
      </c>
      <c r="F4227" s="11">
        <v>45807.0</v>
      </c>
      <c r="G4227" s="12">
        <f t="shared" si="1"/>
        <v>5</v>
      </c>
      <c r="H4227" s="10"/>
      <c r="I4227" s="10" t="str">
        <f>IFNA(VLOOKUP($H4227,'Промокоды'!$A$2:$B$115,2,0),"")</f>
        <v/>
      </c>
      <c r="J4227" s="10" t="str">
        <f>IFNA(VLOOKUP($I4227,'Промокоды'!$E$2:$F$8,2,0),"")</f>
        <v/>
      </c>
      <c r="K4227" s="10" t="str">
        <f>IFNA(VLOOKUP($H4227,'Промокоды'!$A$2:$C$115,3,0),"")</f>
        <v/>
      </c>
      <c r="L4227" s="13">
        <f t="shared" si="2"/>
        <v>0</v>
      </c>
      <c r="M4227" s="14">
        <v>4500.0</v>
      </c>
      <c r="N4227" s="14">
        <f t="shared" si="3"/>
        <v>4500</v>
      </c>
      <c r="O4227" s="9"/>
      <c r="P4227" s="9"/>
      <c r="Q4227" s="9"/>
      <c r="R4227" s="9"/>
      <c r="S4227" s="9"/>
      <c r="T4227" s="9"/>
      <c r="U4227" s="9"/>
      <c r="V4227" s="9"/>
      <c r="W4227" s="9"/>
      <c r="X4227" s="9"/>
      <c r="Y4227" s="9"/>
      <c r="Z4227" s="9"/>
      <c r="AA4227" s="9"/>
      <c r="AB4227" s="9"/>
      <c r="AC4227" s="9"/>
    </row>
    <row r="4228" ht="15.75" customHeight="1">
      <c r="A4228" s="10">
        <v>4227.0</v>
      </c>
      <c r="B4228" s="10" t="s">
        <v>15</v>
      </c>
      <c r="C4228" s="10" t="str">
        <f>VLOOKUP($E4228,'Определяем вид'!$A$2:$B$16,2,0)</f>
        <v>Услуга</v>
      </c>
      <c r="D4228" s="10" t="s">
        <v>16</v>
      </c>
      <c r="E4228" s="10" t="s">
        <v>17</v>
      </c>
      <c r="F4228" s="11">
        <v>45807.0</v>
      </c>
      <c r="G4228" s="12">
        <f t="shared" si="1"/>
        <v>5</v>
      </c>
      <c r="H4228" s="10"/>
      <c r="I4228" s="10" t="str">
        <f>IFNA(VLOOKUP($H4228,'Промокоды'!$A$2:$B$115,2,0),"")</f>
        <v/>
      </c>
      <c r="J4228" s="10" t="str">
        <f>IFNA(VLOOKUP($I4228,'Промокоды'!$E$2:$F$8,2,0),"")</f>
        <v/>
      </c>
      <c r="K4228" s="10" t="str">
        <f>IFNA(VLOOKUP($H4228,'Промокоды'!$A$2:$C$115,3,0),"")</f>
        <v/>
      </c>
      <c r="L4228" s="13">
        <f t="shared" si="2"/>
        <v>0</v>
      </c>
      <c r="M4228" s="14">
        <v>4500.0</v>
      </c>
      <c r="N4228" s="14">
        <f t="shared" si="3"/>
        <v>4500</v>
      </c>
      <c r="O4228" s="9"/>
      <c r="P4228" s="9"/>
      <c r="Q4228" s="9"/>
      <c r="R4228" s="9"/>
      <c r="S4228" s="9"/>
      <c r="T4228" s="9"/>
      <c r="U4228" s="9"/>
      <c r="V4228" s="9"/>
      <c r="W4228" s="9"/>
      <c r="X4228" s="9"/>
      <c r="Y4228" s="9"/>
      <c r="Z4228" s="9"/>
      <c r="AA4228" s="9"/>
      <c r="AB4228" s="9"/>
      <c r="AC4228" s="9"/>
    </row>
    <row r="4229" ht="15.75" customHeight="1">
      <c r="A4229" s="10">
        <v>4228.0</v>
      </c>
      <c r="B4229" s="10" t="s">
        <v>15</v>
      </c>
      <c r="C4229" s="10" t="str">
        <f>VLOOKUP($E4229,'Определяем вид'!$A$2:$B$16,2,0)</f>
        <v>Услуга</v>
      </c>
      <c r="D4229" s="10" t="s">
        <v>16</v>
      </c>
      <c r="E4229" s="10" t="s">
        <v>21</v>
      </c>
      <c r="F4229" s="11">
        <v>45807.0</v>
      </c>
      <c r="G4229" s="12">
        <f t="shared" si="1"/>
        <v>5</v>
      </c>
      <c r="H4229" s="10" t="s">
        <v>62</v>
      </c>
      <c r="I4229" s="10">
        <f>IFNA(VLOOKUP($H4229,'Промокоды'!$A$2:$B$115,2,0),"")</f>
        <v>4</v>
      </c>
      <c r="J4229" s="10" t="str">
        <f>IFNA(VLOOKUP($I4229,'Промокоды'!$E$2:$F$8,2,0),"")</f>
        <v>Посты в Telegram</v>
      </c>
      <c r="K4229" s="10">
        <f>IFNA(VLOOKUP($H4229,'Промокоды'!$A$2:$C$115,3,0),"")</f>
        <v>0.5</v>
      </c>
      <c r="L4229" s="13">
        <f t="shared" si="2"/>
        <v>2750</v>
      </c>
      <c r="M4229" s="14">
        <v>5500.0</v>
      </c>
      <c r="N4229" s="14">
        <f t="shared" si="3"/>
        <v>2750</v>
      </c>
      <c r="O4229" s="9"/>
      <c r="P4229" s="9"/>
      <c r="Q4229" s="9"/>
      <c r="R4229" s="9"/>
      <c r="S4229" s="9"/>
      <c r="T4229" s="9"/>
      <c r="U4229" s="9"/>
      <c r="V4229" s="9"/>
      <c r="W4229" s="9"/>
      <c r="X4229" s="9"/>
      <c r="Y4229" s="9"/>
      <c r="Z4229" s="9"/>
      <c r="AA4229" s="9"/>
      <c r="AB4229" s="9"/>
      <c r="AC4229" s="9"/>
    </row>
    <row r="4230" ht="15.75" customHeight="1">
      <c r="A4230" s="10">
        <v>4229.0</v>
      </c>
      <c r="B4230" s="10" t="s">
        <v>25</v>
      </c>
      <c r="C4230" s="10" t="str">
        <f>VLOOKUP($E4230,'Определяем вид'!$A$2:$B$16,2,0)</f>
        <v>Товар</v>
      </c>
      <c r="D4230" s="10" t="s">
        <v>16</v>
      </c>
      <c r="E4230" s="10" t="s">
        <v>33</v>
      </c>
      <c r="F4230" s="11">
        <v>45807.0</v>
      </c>
      <c r="G4230" s="12">
        <f t="shared" si="1"/>
        <v>5</v>
      </c>
      <c r="H4230" s="10"/>
      <c r="I4230" s="10" t="str">
        <f>IFNA(VLOOKUP($H4230,'Промокоды'!$A$2:$B$115,2,0),"")</f>
        <v/>
      </c>
      <c r="J4230" s="10" t="str">
        <f>IFNA(VLOOKUP($I4230,'Промокоды'!$E$2:$F$8,2,0),"")</f>
        <v/>
      </c>
      <c r="K4230" s="10" t="str">
        <f>IFNA(VLOOKUP($H4230,'Промокоды'!$A$2:$C$115,3,0),"")</f>
        <v/>
      </c>
      <c r="L4230" s="13">
        <f t="shared" si="2"/>
        <v>0</v>
      </c>
      <c r="M4230" s="14">
        <v>1000.0</v>
      </c>
      <c r="N4230" s="14">
        <f t="shared" si="3"/>
        <v>1000</v>
      </c>
      <c r="O4230" s="9"/>
      <c r="P4230" s="9"/>
      <c r="Q4230" s="9"/>
      <c r="R4230" s="9"/>
      <c r="S4230" s="9"/>
      <c r="T4230" s="9"/>
      <c r="U4230" s="9"/>
      <c r="V4230" s="9"/>
      <c r="W4230" s="9"/>
      <c r="X4230" s="9"/>
      <c r="Y4230" s="9"/>
      <c r="Z4230" s="9"/>
      <c r="AA4230" s="9"/>
      <c r="AB4230" s="9"/>
      <c r="AC4230" s="9"/>
    </row>
    <row r="4231" ht="15.75" customHeight="1">
      <c r="A4231" s="10">
        <v>4230.0</v>
      </c>
      <c r="B4231" s="20" t="s">
        <v>25</v>
      </c>
      <c r="C4231" s="10" t="str">
        <f>VLOOKUP($E4231,'Определяем вид'!$A$2:$B$16,2,0)</f>
        <v>Услуга</v>
      </c>
      <c r="D4231" s="20" t="s">
        <v>16</v>
      </c>
      <c r="E4231" s="10" t="s">
        <v>84</v>
      </c>
      <c r="F4231" s="11">
        <v>45807.0</v>
      </c>
      <c r="G4231" s="12">
        <f t="shared" si="1"/>
        <v>5</v>
      </c>
      <c r="H4231" s="10"/>
      <c r="I4231" s="10" t="str">
        <f>IFNA(VLOOKUP($H4231,'Промокоды'!$A$2:$B$115,2,0),"")</f>
        <v/>
      </c>
      <c r="J4231" s="10" t="str">
        <f>IFNA(VLOOKUP($I4231,'Промокоды'!$E$2:$F$8,2,0),"")</f>
        <v/>
      </c>
      <c r="K4231" s="10" t="str">
        <f>IFNA(VLOOKUP($H4231,'Промокоды'!$A$2:$C$115,3,0),"")</f>
        <v/>
      </c>
      <c r="L4231" s="13">
        <f t="shared" si="2"/>
        <v>0</v>
      </c>
      <c r="M4231" s="14">
        <v>15000.0</v>
      </c>
      <c r="N4231" s="14">
        <f t="shared" si="3"/>
        <v>15000</v>
      </c>
      <c r="O4231" s="9"/>
      <c r="P4231" s="9"/>
      <c r="Q4231" s="9"/>
      <c r="R4231" s="9"/>
      <c r="S4231" s="9"/>
      <c r="T4231" s="9"/>
      <c r="U4231" s="9"/>
      <c r="V4231" s="9"/>
      <c r="W4231" s="9"/>
      <c r="X4231" s="9"/>
      <c r="Y4231" s="9"/>
      <c r="Z4231" s="9"/>
      <c r="AA4231" s="9"/>
      <c r="AB4231" s="9"/>
      <c r="AC4231" s="9"/>
    </row>
    <row r="4232" ht="15.75" customHeight="1">
      <c r="A4232" s="10">
        <v>4231.0</v>
      </c>
      <c r="B4232" s="20" t="s">
        <v>25</v>
      </c>
      <c r="C4232" s="10" t="str">
        <f>VLOOKUP($E4232,'Определяем вид'!$A$2:$B$16,2,0)</f>
        <v>Услуга</v>
      </c>
      <c r="D4232" s="20" t="s">
        <v>16</v>
      </c>
      <c r="E4232" s="10" t="s">
        <v>85</v>
      </c>
      <c r="F4232" s="11">
        <v>45807.0</v>
      </c>
      <c r="G4232" s="12">
        <f t="shared" si="1"/>
        <v>5</v>
      </c>
      <c r="H4232" s="10"/>
      <c r="I4232" s="10" t="str">
        <f>IFNA(VLOOKUP($H4232,'Промокоды'!$A$2:$B$115,2,0),"")</f>
        <v/>
      </c>
      <c r="J4232" s="10" t="str">
        <f>IFNA(VLOOKUP($I4232,'Промокоды'!$E$2:$F$8,2,0),"")</f>
        <v/>
      </c>
      <c r="K4232" s="10" t="str">
        <f>IFNA(VLOOKUP($H4232,'Промокоды'!$A$2:$C$115,3,0),"")</f>
        <v/>
      </c>
      <c r="L4232" s="13">
        <f t="shared" si="2"/>
        <v>0</v>
      </c>
      <c r="M4232" s="14">
        <v>56700.00000000001</v>
      </c>
      <c r="N4232" s="14">
        <f t="shared" si="3"/>
        <v>56700</v>
      </c>
      <c r="O4232" s="9"/>
      <c r="P4232" s="9"/>
      <c r="Q4232" s="9"/>
      <c r="R4232" s="9"/>
      <c r="S4232" s="9"/>
      <c r="T4232" s="9"/>
      <c r="U4232" s="9"/>
      <c r="V4232" s="9"/>
      <c r="W4232" s="9"/>
      <c r="X4232" s="9"/>
      <c r="Y4232" s="9"/>
      <c r="Z4232" s="9"/>
      <c r="AA4232" s="9"/>
      <c r="AB4232" s="9"/>
      <c r="AC4232" s="9"/>
    </row>
    <row r="4233" ht="15.75" customHeight="1">
      <c r="A4233" s="10">
        <v>4232.0</v>
      </c>
      <c r="B4233" s="10" t="s">
        <v>15</v>
      </c>
      <c r="C4233" s="10" t="str">
        <f>VLOOKUP($E4233,'Определяем вид'!$A$2:$B$16,2,0)</f>
        <v>Услуга</v>
      </c>
      <c r="D4233" s="10" t="s">
        <v>16</v>
      </c>
      <c r="E4233" s="10" t="s">
        <v>21</v>
      </c>
      <c r="F4233" s="11">
        <v>45808.0</v>
      </c>
      <c r="G4233" s="12">
        <f t="shared" si="1"/>
        <v>5</v>
      </c>
      <c r="H4233" s="10"/>
      <c r="I4233" s="10" t="str">
        <f>IFNA(VLOOKUP($H4233,'Промокоды'!$A$2:$B$115,2,0),"")</f>
        <v/>
      </c>
      <c r="J4233" s="10" t="str">
        <f>IFNA(VLOOKUP($I4233,'Промокоды'!$E$2:$F$8,2,0),"")</f>
        <v/>
      </c>
      <c r="K4233" s="10" t="str">
        <f>IFNA(VLOOKUP($H4233,'Промокоды'!$A$2:$C$115,3,0),"")</f>
        <v/>
      </c>
      <c r="L4233" s="13">
        <f t="shared" si="2"/>
        <v>0</v>
      </c>
      <c r="M4233" s="14">
        <v>5500.0</v>
      </c>
      <c r="N4233" s="14">
        <f t="shared" si="3"/>
        <v>5500</v>
      </c>
      <c r="O4233" s="9"/>
      <c r="P4233" s="9"/>
      <c r="Q4233" s="9"/>
      <c r="R4233" s="9"/>
      <c r="S4233" s="9"/>
      <c r="T4233" s="9"/>
      <c r="U4233" s="9"/>
      <c r="V4233" s="9"/>
      <c r="W4233" s="9"/>
      <c r="X4233" s="9"/>
      <c r="Y4233" s="9"/>
      <c r="Z4233" s="9"/>
      <c r="AA4233" s="9"/>
      <c r="AB4233" s="9"/>
      <c r="AC4233" s="9"/>
    </row>
    <row r="4234" ht="15.75" customHeight="1">
      <c r="A4234" s="10">
        <v>4233.0</v>
      </c>
      <c r="B4234" s="10" t="s">
        <v>15</v>
      </c>
      <c r="C4234" s="10" t="str">
        <f>VLOOKUP($E4234,'Определяем вид'!$A$2:$B$16,2,0)</f>
        <v>Услуга</v>
      </c>
      <c r="D4234" s="10" t="s">
        <v>16</v>
      </c>
      <c r="E4234" s="10" t="s">
        <v>18</v>
      </c>
      <c r="F4234" s="11">
        <v>45808.0</v>
      </c>
      <c r="G4234" s="12">
        <f t="shared" si="1"/>
        <v>5</v>
      </c>
      <c r="H4234" s="10" t="s">
        <v>63</v>
      </c>
      <c r="I4234" s="10">
        <f>IFNA(VLOOKUP($H4234,'Промокоды'!$A$2:$B$115,2,0),"")</f>
        <v>2</v>
      </c>
      <c r="J4234" s="10" t="str">
        <f>IFNA(VLOOKUP($I4234,'Промокоды'!$E$2:$F$8,2,0),"")</f>
        <v>Поисковые запросы в Гугле</v>
      </c>
      <c r="K4234" s="10">
        <f>IFNA(VLOOKUP($H4234,'Промокоды'!$A$2:$C$115,3,0),"")</f>
        <v>0.1</v>
      </c>
      <c r="L4234" s="13">
        <f t="shared" si="2"/>
        <v>350</v>
      </c>
      <c r="M4234" s="14">
        <v>3500.0</v>
      </c>
      <c r="N4234" s="14">
        <f t="shared" si="3"/>
        <v>3150</v>
      </c>
      <c r="O4234" s="9"/>
      <c r="P4234" s="9"/>
      <c r="Q4234" s="9"/>
      <c r="R4234" s="9"/>
      <c r="S4234" s="9"/>
      <c r="T4234" s="9"/>
      <c r="U4234" s="9"/>
      <c r="V4234" s="9"/>
      <c r="W4234" s="9"/>
      <c r="X4234" s="9"/>
      <c r="Y4234" s="9"/>
      <c r="Z4234" s="9"/>
      <c r="AA4234" s="9"/>
      <c r="AB4234" s="9"/>
      <c r="AC4234" s="9"/>
    </row>
    <row r="4235" ht="15.75" customHeight="1">
      <c r="A4235" s="10">
        <v>4234.0</v>
      </c>
      <c r="B4235" s="10" t="s">
        <v>15</v>
      </c>
      <c r="C4235" s="10" t="str">
        <f>VLOOKUP($E4235,'Определяем вид'!$A$2:$B$16,2,0)</f>
        <v>Услуга</v>
      </c>
      <c r="D4235" s="10" t="s">
        <v>16</v>
      </c>
      <c r="E4235" s="10" t="s">
        <v>18</v>
      </c>
      <c r="F4235" s="11">
        <v>45808.0</v>
      </c>
      <c r="G4235" s="12">
        <f t="shared" si="1"/>
        <v>5</v>
      </c>
      <c r="H4235" s="10"/>
      <c r="I4235" s="10" t="str">
        <f>IFNA(VLOOKUP($H4235,'Промокоды'!$A$2:$B$115,2,0),"")</f>
        <v/>
      </c>
      <c r="J4235" s="10" t="str">
        <f>IFNA(VLOOKUP($I4235,'Промокоды'!$E$2:$F$8,2,0),"")</f>
        <v/>
      </c>
      <c r="K4235" s="10" t="str">
        <f>IFNA(VLOOKUP($H4235,'Промокоды'!$A$2:$C$115,3,0),"")</f>
        <v/>
      </c>
      <c r="L4235" s="13">
        <f t="shared" si="2"/>
        <v>0</v>
      </c>
      <c r="M4235" s="14">
        <v>3500.0</v>
      </c>
      <c r="N4235" s="14">
        <f t="shared" si="3"/>
        <v>3500</v>
      </c>
      <c r="O4235" s="9"/>
      <c r="P4235" s="9"/>
      <c r="Q4235" s="9"/>
      <c r="R4235" s="9"/>
      <c r="S4235" s="9"/>
      <c r="T4235" s="9"/>
      <c r="U4235" s="9"/>
      <c r="V4235" s="9"/>
      <c r="W4235" s="9"/>
      <c r="X4235" s="9"/>
      <c r="Y4235" s="9"/>
      <c r="Z4235" s="9"/>
      <c r="AA4235" s="9"/>
      <c r="AB4235" s="9"/>
      <c r="AC4235" s="9"/>
    </row>
    <row r="4236" ht="15.75" customHeight="1">
      <c r="A4236" s="10">
        <v>4235.0</v>
      </c>
      <c r="B4236" s="10" t="s">
        <v>15</v>
      </c>
      <c r="C4236" s="10" t="str">
        <f>VLOOKUP($E4236,'Определяем вид'!$A$2:$B$16,2,0)</f>
        <v>Товар</v>
      </c>
      <c r="D4236" s="10" t="s">
        <v>19</v>
      </c>
      <c r="E4236" s="10" t="s">
        <v>20</v>
      </c>
      <c r="F4236" s="11">
        <v>45808.0</v>
      </c>
      <c r="G4236" s="12">
        <f t="shared" si="1"/>
        <v>5</v>
      </c>
      <c r="H4236" s="10"/>
      <c r="I4236" s="10" t="str">
        <f>IFNA(VLOOKUP($H4236,'Промокоды'!$A$2:$B$115,2,0),"")</f>
        <v/>
      </c>
      <c r="J4236" s="10" t="str">
        <f>IFNA(VLOOKUP($I4236,'Промокоды'!$E$2:$F$8,2,0),"")</f>
        <v/>
      </c>
      <c r="K4236" s="10" t="str">
        <f>IFNA(VLOOKUP($H4236,'Промокоды'!$A$2:$C$115,3,0),"")</f>
        <v/>
      </c>
      <c r="L4236" s="13">
        <f t="shared" si="2"/>
        <v>0</v>
      </c>
      <c r="M4236" s="14">
        <v>500.0</v>
      </c>
      <c r="N4236" s="14">
        <f t="shared" si="3"/>
        <v>500</v>
      </c>
      <c r="O4236" s="9"/>
      <c r="P4236" s="9"/>
      <c r="Q4236" s="9"/>
      <c r="R4236" s="9"/>
      <c r="S4236" s="9"/>
      <c r="T4236" s="9"/>
      <c r="U4236" s="9"/>
      <c r="V4236" s="9"/>
      <c r="W4236" s="9"/>
      <c r="X4236" s="9"/>
      <c r="Y4236" s="9"/>
      <c r="Z4236" s="9"/>
      <c r="AA4236" s="9"/>
      <c r="AB4236" s="9"/>
      <c r="AC4236" s="9"/>
    </row>
    <row r="4237" ht="15.75" customHeight="1">
      <c r="A4237" s="10">
        <v>4236.0</v>
      </c>
      <c r="B4237" s="10" t="s">
        <v>25</v>
      </c>
      <c r="C4237" s="10" t="str">
        <f>VLOOKUP($E4237,'Определяем вид'!$A$2:$B$16,2,0)</f>
        <v>Товар</v>
      </c>
      <c r="D4237" s="10" t="s">
        <v>16</v>
      </c>
      <c r="E4237" s="10" t="s">
        <v>33</v>
      </c>
      <c r="F4237" s="11">
        <v>45808.0</v>
      </c>
      <c r="G4237" s="12">
        <f t="shared" si="1"/>
        <v>5</v>
      </c>
      <c r="H4237" s="10"/>
      <c r="I4237" s="10" t="str">
        <f>IFNA(VLOOKUP($H4237,'Промокоды'!$A$2:$B$115,2,0),"")</f>
        <v/>
      </c>
      <c r="J4237" s="10" t="str">
        <f>IFNA(VLOOKUP($I4237,'Промокоды'!$E$2:$F$8,2,0),"")</f>
        <v/>
      </c>
      <c r="K4237" s="10" t="str">
        <f>IFNA(VLOOKUP($H4237,'Промокоды'!$A$2:$C$115,3,0),"")</f>
        <v/>
      </c>
      <c r="L4237" s="13">
        <f t="shared" si="2"/>
        <v>0</v>
      </c>
      <c r="M4237" s="14">
        <v>1000.0</v>
      </c>
      <c r="N4237" s="14">
        <f t="shared" si="3"/>
        <v>1000</v>
      </c>
      <c r="O4237" s="9"/>
      <c r="P4237" s="9"/>
      <c r="Q4237" s="9"/>
      <c r="R4237" s="9"/>
      <c r="S4237" s="9"/>
      <c r="T4237" s="9"/>
      <c r="U4237" s="9"/>
      <c r="V4237" s="9"/>
      <c r="W4237" s="9"/>
      <c r="X4237" s="9"/>
      <c r="Y4237" s="9"/>
      <c r="Z4237" s="9"/>
      <c r="AA4237" s="9"/>
      <c r="AB4237" s="9"/>
      <c r="AC4237" s="9"/>
    </row>
    <row r="4238" ht="15.75" customHeight="1">
      <c r="A4238" s="10">
        <v>4237.0</v>
      </c>
      <c r="B4238" s="10" t="s">
        <v>15</v>
      </c>
      <c r="C4238" s="10" t="str">
        <f>VLOOKUP($E4238,'Определяем вид'!$A$2:$B$16,2,0)</f>
        <v>Услуга</v>
      </c>
      <c r="D4238" s="10" t="s">
        <v>16</v>
      </c>
      <c r="E4238" s="10" t="s">
        <v>18</v>
      </c>
      <c r="F4238" s="11">
        <v>45808.0</v>
      </c>
      <c r="G4238" s="12">
        <f t="shared" si="1"/>
        <v>5</v>
      </c>
      <c r="H4238" s="10"/>
      <c r="I4238" s="10" t="str">
        <f>IFNA(VLOOKUP($H4238,'Промокоды'!$A$2:$B$115,2,0),"")</f>
        <v/>
      </c>
      <c r="J4238" s="10" t="str">
        <f>IFNA(VLOOKUP($I4238,'Промокоды'!$E$2:$F$8,2,0),"")</f>
        <v/>
      </c>
      <c r="K4238" s="10" t="str">
        <f>IFNA(VLOOKUP($H4238,'Промокоды'!$A$2:$C$115,3,0),"")</f>
        <v/>
      </c>
      <c r="L4238" s="13">
        <f t="shared" si="2"/>
        <v>0</v>
      </c>
      <c r="M4238" s="14">
        <v>3500.0</v>
      </c>
      <c r="N4238" s="14">
        <f t="shared" si="3"/>
        <v>3500</v>
      </c>
      <c r="O4238" s="9"/>
      <c r="P4238" s="9"/>
      <c r="Q4238" s="9"/>
      <c r="R4238" s="9"/>
      <c r="S4238" s="9"/>
      <c r="T4238" s="9"/>
      <c r="U4238" s="9"/>
      <c r="V4238" s="9"/>
      <c r="W4238" s="9"/>
      <c r="X4238" s="9"/>
      <c r="Y4238" s="9"/>
      <c r="Z4238" s="9"/>
      <c r="AA4238" s="9"/>
      <c r="AB4238" s="9"/>
      <c r="AC4238" s="9"/>
    </row>
    <row r="4239" ht="15.75" customHeight="1">
      <c r="A4239" s="10">
        <v>4238.0</v>
      </c>
      <c r="B4239" s="10" t="s">
        <v>15</v>
      </c>
      <c r="C4239" s="10" t="str">
        <f>VLOOKUP($E4239,'Определяем вид'!$A$2:$B$16,2,0)</f>
        <v>Услуга</v>
      </c>
      <c r="D4239" s="10" t="s">
        <v>16</v>
      </c>
      <c r="E4239" s="10" t="s">
        <v>21</v>
      </c>
      <c r="F4239" s="11">
        <v>45808.0</v>
      </c>
      <c r="G4239" s="12">
        <f t="shared" si="1"/>
        <v>5</v>
      </c>
      <c r="H4239" s="10"/>
      <c r="I4239" s="10" t="str">
        <f>IFNA(VLOOKUP($H4239,'Промокоды'!$A$2:$B$115,2,0),"")</f>
        <v/>
      </c>
      <c r="J4239" s="10" t="str">
        <f>IFNA(VLOOKUP($I4239,'Промокоды'!$E$2:$F$8,2,0),"")</f>
        <v/>
      </c>
      <c r="K4239" s="10" t="str">
        <f>IFNA(VLOOKUP($H4239,'Промокоды'!$A$2:$C$115,3,0),"")</f>
        <v/>
      </c>
      <c r="L4239" s="13">
        <f t="shared" si="2"/>
        <v>0</v>
      </c>
      <c r="M4239" s="14">
        <v>5500.0</v>
      </c>
      <c r="N4239" s="14">
        <f t="shared" si="3"/>
        <v>5500</v>
      </c>
      <c r="O4239" s="9"/>
      <c r="P4239" s="9"/>
      <c r="Q4239" s="9"/>
      <c r="R4239" s="9"/>
      <c r="S4239" s="9"/>
      <c r="T4239" s="9"/>
      <c r="U4239" s="9"/>
      <c r="V4239" s="9"/>
      <c r="W4239" s="9"/>
      <c r="X4239" s="9"/>
      <c r="Y4239" s="9"/>
      <c r="Z4239" s="9"/>
      <c r="AA4239" s="9"/>
      <c r="AB4239" s="9"/>
      <c r="AC4239" s="9"/>
    </row>
    <row r="4240" ht="15.75" customHeight="1">
      <c r="A4240" s="10">
        <v>4239.0</v>
      </c>
      <c r="B4240" s="10" t="s">
        <v>15</v>
      </c>
      <c r="C4240" s="10" t="str">
        <f>VLOOKUP($E4240,'Определяем вид'!$A$2:$B$16,2,0)</f>
        <v>Услуга</v>
      </c>
      <c r="D4240" s="10" t="s">
        <v>16</v>
      </c>
      <c r="E4240" s="10" t="s">
        <v>18</v>
      </c>
      <c r="F4240" s="11">
        <v>45808.0</v>
      </c>
      <c r="G4240" s="12">
        <f t="shared" si="1"/>
        <v>5</v>
      </c>
      <c r="H4240" s="10"/>
      <c r="I4240" s="10" t="str">
        <f>IFNA(VLOOKUP($H4240,'Промокоды'!$A$2:$B$115,2,0),"")</f>
        <v/>
      </c>
      <c r="J4240" s="10" t="str">
        <f>IFNA(VLOOKUP($I4240,'Промокоды'!$E$2:$F$8,2,0),"")</f>
        <v/>
      </c>
      <c r="K4240" s="10" t="str">
        <f>IFNA(VLOOKUP($H4240,'Промокоды'!$A$2:$C$115,3,0),"")</f>
        <v/>
      </c>
      <c r="L4240" s="13">
        <f t="shared" si="2"/>
        <v>0</v>
      </c>
      <c r="M4240" s="14">
        <v>3500.0</v>
      </c>
      <c r="N4240" s="14">
        <f t="shared" si="3"/>
        <v>3500</v>
      </c>
      <c r="O4240" s="9"/>
      <c r="P4240" s="9"/>
      <c r="Q4240" s="9"/>
      <c r="R4240" s="9"/>
      <c r="S4240" s="9"/>
      <c r="T4240" s="9"/>
      <c r="U4240" s="9"/>
      <c r="V4240" s="9"/>
      <c r="W4240" s="9"/>
      <c r="X4240" s="9"/>
      <c r="Y4240" s="9"/>
      <c r="Z4240" s="9"/>
      <c r="AA4240" s="9"/>
      <c r="AB4240" s="9"/>
      <c r="AC4240" s="9"/>
    </row>
    <row r="4241" ht="15.75" customHeight="1">
      <c r="A4241" s="10">
        <v>4240.0</v>
      </c>
      <c r="B4241" s="10" t="s">
        <v>15</v>
      </c>
      <c r="C4241" s="10" t="str">
        <f>VLOOKUP($E4241,'Определяем вид'!$A$2:$B$16,2,0)</f>
        <v>Товар</v>
      </c>
      <c r="D4241" s="10" t="s">
        <v>19</v>
      </c>
      <c r="E4241" s="10" t="s">
        <v>23</v>
      </c>
      <c r="F4241" s="11">
        <v>45808.0</v>
      </c>
      <c r="G4241" s="12">
        <f t="shared" si="1"/>
        <v>5</v>
      </c>
      <c r="H4241" s="10"/>
      <c r="I4241" s="10" t="str">
        <f>IFNA(VLOOKUP($H4241,'Промокоды'!$A$2:$B$115,2,0),"")</f>
        <v/>
      </c>
      <c r="J4241" s="10" t="str">
        <f>IFNA(VLOOKUP($I4241,'Промокоды'!$E$2:$F$8,2,0),"")</f>
        <v/>
      </c>
      <c r="K4241" s="10" t="str">
        <f>IFNA(VLOOKUP($H4241,'Промокоды'!$A$2:$C$115,3,0),"")</f>
        <v/>
      </c>
      <c r="L4241" s="13">
        <f t="shared" si="2"/>
        <v>0</v>
      </c>
      <c r="M4241" s="14">
        <v>1000.0</v>
      </c>
      <c r="N4241" s="14">
        <f t="shared" si="3"/>
        <v>1000</v>
      </c>
      <c r="O4241" s="9"/>
      <c r="P4241" s="9"/>
      <c r="Q4241" s="9"/>
      <c r="R4241" s="9"/>
      <c r="S4241" s="9"/>
      <c r="T4241" s="9"/>
      <c r="U4241" s="9"/>
      <c r="V4241" s="9"/>
      <c r="W4241" s="9"/>
      <c r="X4241" s="9"/>
      <c r="Y4241" s="9"/>
      <c r="Z4241" s="9"/>
      <c r="AA4241" s="9"/>
      <c r="AB4241" s="9"/>
      <c r="AC4241" s="9"/>
    </row>
    <row r="4242" ht="15.75" customHeight="1">
      <c r="A4242" s="10">
        <v>4241.0</v>
      </c>
      <c r="B4242" s="10" t="s">
        <v>15</v>
      </c>
      <c r="C4242" s="10" t="str">
        <f>VLOOKUP($E4242,'Определяем вид'!$A$2:$B$16,2,0)</f>
        <v>Услуга</v>
      </c>
      <c r="D4242" s="10" t="s">
        <v>19</v>
      </c>
      <c r="E4242" s="10" t="s">
        <v>18</v>
      </c>
      <c r="F4242" s="11">
        <v>45808.0</v>
      </c>
      <c r="G4242" s="12">
        <f t="shared" si="1"/>
        <v>5</v>
      </c>
      <c r="H4242" s="10"/>
      <c r="I4242" s="10" t="str">
        <f>IFNA(VLOOKUP($H4242,'Промокоды'!$A$2:$B$115,2,0),"")</f>
        <v/>
      </c>
      <c r="J4242" s="10" t="str">
        <f>IFNA(VLOOKUP($I4242,'Промокоды'!$E$2:$F$8,2,0),"")</f>
        <v/>
      </c>
      <c r="K4242" s="10" t="str">
        <f>IFNA(VLOOKUP($H4242,'Промокоды'!$A$2:$C$115,3,0),"")</f>
        <v/>
      </c>
      <c r="L4242" s="13">
        <f t="shared" si="2"/>
        <v>0</v>
      </c>
      <c r="M4242" s="14">
        <v>3500.0</v>
      </c>
      <c r="N4242" s="14">
        <f t="shared" si="3"/>
        <v>3500</v>
      </c>
      <c r="O4242" s="9"/>
      <c r="P4242" s="9"/>
      <c r="Q4242" s="9"/>
      <c r="R4242" s="9"/>
      <c r="S4242" s="9"/>
      <c r="T4242" s="9"/>
      <c r="U4242" s="9"/>
      <c r="V4242" s="9"/>
      <c r="W4242" s="9"/>
      <c r="X4242" s="9"/>
      <c r="Y4242" s="9"/>
      <c r="Z4242" s="9"/>
      <c r="AA4242" s="9"/>
      <c r="AB4242" s="9"/>
      <c r="AC4242" s="9"/>
    </row>
    <row r="4243" ht="15.75" customHeight="1">
      <c r="A4243" s="10">
        <v>4242.0</v>
      </c>
      <c r="B4243" s="10" t="s">
        <v>15</v>
      </c>
      <c r="C4243" s="10" t="str">
        <f>VLOOKUP($E4243,'Определяем вид'!$A$2:$B$16,2,0)</f>
        <v>Услуга</v>
      </c>
      <c r="D4243" s="10" t="s">
        <v>16</v>
      </c>
      <c r="E4243" s="10" t="s">
        <v>18</v>
      </c>
      <c r="F4243" s="11">
        <v>45808.0</v>
      </c>
      <c r="G4243" s="12">
        <f t="shared" si="1"/>
        <v>5</v>
      </c>
      <c r="H4243" s="10"/>
      <c r="I4243" s="10" t="str">
        <f>IFNA(VLOOKUP($H4243,'Промокоды'!$A$2:$B$115,2,0),"")</f>
        <v/>
      </c>
      <c r="J4243" s="10" t="str">
        <f>IFNA(VLOOKUP($I4243,'Промокоды'!$E$2:$F$8,2,0),"")</f>
        <v/>
      </c>
      <c r="K4243" s="10" t="str">
        <f>IFNA(VLOOKUP($H4243,'Промокоды'!$A$2:$C$115,3,0),"")</f>
        <v/>
      </c>
      <c r="L4243" s="13">
        <f t="shared" si="2"/>
        <v>0</v>
      </c>
      <c r="M4243" s="14">
        <v>3500.0</v>
      </c>
      <c r="N4243" s="14">
        <f t="shared" si="3"/>
        <v>3500</v>
      </c>
      <c r="O4243" s="9"/>
      <c r="P4243" s="9"/>
      <c r="Q4243" s="9"/>
      <c r="R4243" s="9"/>
      <c r="S4243" s="9"/>
      <c r="T4243" s="9"/>
      <c r="U4243" s="9"/>
      <c r="V4243" s="9"/>
      <c r="W4243" s="9"/>
      <c r="X4243" s="9"/>
      <c r="Y4243" s="9"/>
      <c r="Z4243" s="9"/>
      <c r="AA4243" s="9"/>
      <c r="AB4243" s="9"/>
      <c r="AC4243" s="9"/>
    </row>
    <row r="4244" ht="15.75" customHeight="1">
      <c r="A4244" s="10">
        <v>4243.0</v>
      </c>
      <c r="B4244" s="10" t="s">
        <v>15</v>
      </c>
      <c r="C4244" s="10" t="str">
        <f>VLOOKUP($E4244,'Определяем вид'!$A$2:$B$16,2,0)</f>
        <v>Услуга</v>
      </c>
      <c r="D4244" s="10" t="s">
        <v>16</v>
      </c>
      <c r="E4244" s="10" t="s">
        <v>18</v>
      </c>
      <c r="F4244" s="11">
        <v>45808.0</v>
      </c>
      <c r="G4244" s="12">
        <f t="shared" si="1"/>
        <v>5</v>
      </c>
      <c r="H4244" s="10"/>
      <c r="I4244" s="10" t="str">
        <f>IFNA(VLOOKUP($H4244,'Промокоды'!$A$2:$B$115,2,0),"")</f>
        <v/>
      </c>
      <c r="J4244" s="10" t="str">
        <f>IFNA(VLOOKUP($I4244,'Промокоды'!$E$2:$F$8,2,0),"")</f>
        <v/>
      </c>
      <c r="K4244" s="10" t="str">
        <f>IFNA(VLOOKUP($H4244,'Промокоды'!$A$2:$C$115,3,0),"")</f>
        <v/>
      </c>
      <c r="L4244" s="13">
        <f t="shared" si="2"/>
        <v>0</v>
      </c>
      <c r="M4244" s="14">
        <v>3500.0</v>
      </c>
      <c r="N4244" s="14">
        <f t="shared" si="3"/>
        <v>3500</v>
      </c>
      <c r="O4244" s="9"/>
      <c r="P4244" s="9"/>
      <c r="Q4244" s="9"/>
      <c r="R4244" s="9"/>
      <c r="S4244" s="9"/>
      <c r="T4244" s="9"/>
      <c r="U4244" s="9"/>
      <c r="V4244" s="9"/>
      <c r="W4244" s="9"/>
      <c r="X4244" s="9"/>
      <c r="Y4244" s="9"/>
      <c r="Z4244" s="9"/>
      <c r="AA4244" s="9"/>
      <c r="AB4244" s="9"/>
      <c r="AC4244" s="9"/>
    </row>
    <row r="4245" ht="15.75" customHeight="1">
      <c r="A4245" s="10">
        <v>4244.0</v>
      </c>
      <c r="B4245" s="10" t="s">
        <v>15</v>
      </c>
      <c r="C4245" s="10" t="str">
        <f>VLOOKUP($E4245,'Определяем вид'!$A$2:$B$16,2,0)</f>
        <v>Услуга</v>
      </c>
      <c r="D4245" s="10" t="s">
        <v>16</v>
      </c>
      <c r="E4245" s="10" t="s">
        <v>21</v>
      </c>
      <c r="F4245" s="11">
        <v>45808.0</v>
      </c>
      <c r="G4245" s="12">
        <f t="shared" si="1"/>
        <v>5</v>
      </c>
      <c r="H4245" s="10"/>
      <c r="I4245" s="10" t="str">
        <f>IFNA(VLOOKUP($H4245,'Промокоды'!$A$2:$B$115,2,0),"")</f>
        <v/>
      </c>
      <c r="J4245" s="10" t="str">
        <f>IFNA(VLOOKUP($I4245,'Промокоды'!$E$2:$F$8,2,0),"")</f>
        <v/>
      </c>
      <c r="K4245" s="10" t="str">
        <f>IFNA(VLOOKUP($H4245,'Промокоды'!$A$2:$C$115,3,0),"")</f>
        <v/>
      </c>
      <c r="L4245" s="13">
        <f t="shared" si="2"/>
        <v>0</v>
      </c>
      <c r="M4245" s="14">
        <v>5500.0</v>
      </c>
      <c r="N4245" s="14">
        <f t="shared" si="3"/>
        <v>5500</v>
      </c>
      <c r="O4245" s="9"/>
      <c r="P4245" s="9"/>
      <c r="Q4245" s="9"/>
      <c r="R4245" s="9"/>
      <c r="S4245" s="9"/>
      <c r="T4245" s="9"/>
      <c r="U4245" s="9"/>
      <c r="V4245" s="9"/>
      <c r="W4245" s="9"/>
      <c r="X4245" s="9"/>
      <c r="Y4245" s="9"/>
      <c r="Z4245" s="9"/>
      <c r="AA4245" s="9"/>
      <c r="AB4245" s="9"/>
      <c r="AC4245" s="9"/>
    </row>
    <row r="4246" ht="15.75" customHeight="1">
      <c r="A4246" s="10">
        <v>4245.0</v>
      </c>
      <c r="B4246" s="10" t="s">
        <v>15</v>
      </c>
      <c r="C4246" s="10" t="str">
        <f>VLOOKUP($E4246,'Определяем вид'!$A$2:$B$16,2,0)</f>
        <v>Товар</v>
      </c>
      <c r="D4246" s="10" t="s">
        <v>16</v>
      </c>
      <c r="E4246" s="10" t="s">
        <v>28</v>
      </c>
      <c r="F4246" s="11">
        <v>45808.0</v>
      </c>
      <c r="G4246" s="12">
        <f t="shared" si="1"/>
        <v>5</v>
      </c>
      <c r="H4246" s="10"/>
      <c r="I4246" s="10" t="str">
        <f>IFNA(VLOOKUP($H4246,'Промокоды'!$A$2:$B$115,2,0),"")</f>
        <v/>
      </c>
      <c r="J4246" s="10" t="str">
        <f>IFNA(VLOOKUP($I4246,'Промокоды'!$E$2:$F$8,2,0),"")</f>
        <v/>
      </c>
      <c r="K4246" s="10" t="str">
        <f>IFNA(VLOOKUP($H4246,'Промокоды'!$A$2:$C$115,3,0),"")</f>
        <v/>
      </c>
      <c r="L4246" s="13">
        <f t="shared" si="2"/>
        <v>0</v>
      </c>
      <c r="M4246" s="14">
        <v>300.0</v>
      </c>
      <c r="N4246" s="14">
        <f t="shared" si="3"/>
        <v>300</v>
      </c>
      <c r="O4246" s="9"/>
      <c r="P4246" s="9"/>
      <c r="Q4246" s="9"/>
      <c r="R4246" s="9"/>
      <c r="S4246" s="9"/>
      <c r="T4246" s="9"/>
      <c r="U4246" s="9"/>
      <c r="V4246" s="9"/>
      <c r="W4246" s="9"/>
      <c r="X4246" s="9"/>
      <c r="Y4246" s="9"/>
      <c r="Z4246" s="9"/>
      <c r="AA4246" s="9"/>
      <c r="AB4246" s="9"/>
      <c r="AC4246" s="9"/>
    </row>
    <row r="4247" ht="15.75" customHeight="1">
      <c r="A4247" s="10">
        <v>4246.0</v>
      </c>
      <c r="B4247" s="10" t="s">
        <v>15</v>
      </c>
      <c r="C4247" s="10" t="str">
        <f>VLOOKUP($E4247,'Определяем вид'!$A$2:$B$16,2,0)</f>
        <v>Услуга</v>
      </c>
      <c r="D4247" s="10" t="s">
        <v>16</v>
      </c>
      <c r="E4247" s="10" t="s">
        <v>17</v>
      </c>
      <c r="F4247" s="11">
        <v>45808.0</v>
      </c>
      <c r="G4247" s="12">
        <f t="shared" si="1"/>
        <v>5</v>
      </c>
      <c r="H4247" s="10"/>
      <c r="I4247" s="10" t="str">
        <f>IFNA(VLOOKUP($H4247,'Промокоды'!$A$2:$B$115,2,0),"")</f>
        <v/>
      </c>
      <c r="J4247" s="10" t="str">
        <f>IFNA(VLOOKUP($I4247,'Промокоды'!$E$2:$F$8,2,0),"")</f>
        <v/>
      </c>
      <c r="K4247" s="10" t="str">
        <f>IFNA(VLOOKUP($H4247,'Промокоды'!$A$2:$C$115,3,0),"")</f>
        <v/>
      </c>
      <c r="L4247" s="13">
        <f t="shared" si="2"/>
        <v>0</v>
      </c>
      <c r="M4247" s="14">
        <v>4500.0</v>
      </c>
      <c r="N4247" s="14">
        <f t="shared" si="3"/>
        <v>4500</v>
      </c>
      <c r="O4247" s="9"/>
      <c r="P4247" s="9"/>
      <c r="Q4247" s="9"/>
      <c r="R4247" s="9"/>
      <c r="S4247" s="9"/>
      <c r="T4247" s="9"/>
      <c r="U4247" s="9"/>
      <c r="V4247" s="9"/>
      <c r="W4247" s="9"/>
      <c r="X4247" s="9"/>
      <c r="Y4247" s="9"/>
      <c r="Z4247" s="9"/>
      <c r="AA4247" s="9"/>
      <c r="AB4247" s="9"/>
      <c r="AC4247" s="9"/>
    </row>
    <row r="4248" ht="15.75" customHeight="1">
      <c r="A4248" s="10">
        <v>4247.0</v>
      </c>
      <c r="B4248" s="10" t="s">
        <v>15</v>
      </c>
      <c r="C4248" s="10" t="str">
        <f>VLOOKUP($E4248,'Определяем вид'!$A$2:$B$16,2,0)</f>
        <v>Услуга</v>
      </c>
      <c r="D4248" s="10" t="s">
        <v>16</v>
      </c>
      <c r="E4248" s="10" t="s">
        <v>17</v>
      </c>
      <c r="F4248" s="11">
        <v>45808.0</v>
      </c>
      <c r="G4248" s="12">
        <f t="shared" si="1"/>
        <v>5</v>
      </c>
      <c r="H4248" s="10"/>
      <c r="I4248" s="10" t="str">
        <f>IFNA(VLOOKUP($H4248,'Промокоды'!$A$2:$B$115,2,0),"")</f>
        <v/>
      </c>
      <c r="J4248" s="10" t="str">
        <f>IFNA(VLOOKUP($I4248,'Промокоды'!$E$2:$F$8,2,0),"")</f>
        <v/>
      </c>
      <c r="K4248" s="10" t="str">
        <f>IFNA(VLOOKUP($H4248,'Промокоды'!$A$2:$C$115,3,0),"")</f>
        <v/>
      </c>
      <c r="L4248" s="13">
        <f t="shared" si="2"/>
        <v>0</v>
      </c>
      <c r="M4248" s="14">
        <v>4500.0</v>
      </c>
      <c r="N4248" s="14">
        <f t="shared" si="3"/>
        <v>4500</v>
      </c>
      <c r="O4248" s="9"/>
      <c r="P4248" s="9"/>
      <c r="Q4248" s="9"/>
      <c r="R4248" s="9"/>
      <c r="S4248" s="9"/>
      <c r="T4248" s="9"/>
      <c r="U4248" s="9"/>
      <c r="V4248" s="9"/>
      <c r="W4248" s="9"/>
      <c r="X4248" s="9"/>
      <c r="Y4248" s="9"/>
      <c r="Z4248" s="9"/>
      <c r="AA4248" s="9"/>
      <c r="AB4248" s="9"/>
      <c r="AC4248" s="9"/>
    </row>
    <row r="4249" ht="15.75" customHeight="1">
      <c r="A4249" s="10">
        <v>4248.0</v>
      </c>
      <c r="B4249" s="10" t="s">
        <v>15</v>
      </c>
      <c r="C4249" s="10" t="str">
        <f>VLOOKUP($E4249,'Определяем вид'!$A$2:$B$16,2,0)</f>
        <v>Услуга</v>
      </c>
      <c r="D4249" s="10" t="s">
        <v>19</v>
      </c>
      <c r="E4249" s="10" t="s">
        <v>18</v>
      </c>
      <c r="F4249" s="11">
        <v>45808.0</v>
      </c>
      <c r="G4249" s="12">
        <f t="shared" si="1"/>
        <v>5</v>
      </c>
      <c r="H4249" s="10"/>
      <c r="I4249" s="10" t="str">
        <f>IFNA(VLOOKUP($H4249,'Промокоды'!$A$2:$B$115,2,0),"")</f>
        <v/>
      </c>
      <c r="J4249" s="10" t="str">
        <f>IFNA(VLOOKUP($I4249,'Промокоды'!$E$2:$F$8,2,0),"")</f>
        <v/>
      </c>
      <c r="K4249" s="10" t="str">
        <f>IFNA(VLOOKUP($H4249,'Промокоды'!$A$2:$C$115,3,0),"")</f>
        <v/>
      </c>
      <c r="L4249" s="13">
        <f t="shared" si="2"/>
        <v>0</v>
      </c>
      <c r="M4249" s="14">
        <v>3500.0</v>
      </c>
      <c r="N4249" s="14">
        <f t="shared" si="3"/>
        <v>3500</v>
      </c>
      <c r="O4249" s="9"/>
      <c r="P4249" s="9"/>
      <c r="Q4249" s="9"/>
      <c r="R4249" s="9"/>
      <c r="S4249" s="9"/>
      <c r="T4249" s="9"/>
      <c r="U4249" s="9"/>
      <c r="V4249" s="9"/>
      <c r="W4249" s="9"/>
      <c r="X4249" s="9"/>
      <c r="Y4249" s="9"/>
      <c r="Z4249" s="9"/>
      <c r="AA4249" s="9"/>
      <c r="AB4249" s="9"/>
      <c r="AC4249" s="9"/>
    </row>
    <row r="4250" ht="15.75" customHeight="1">
      <c r="A4250" s="10">
        <v>4249.0</v>
      </c>
      <c r="B4250" s="10" t="s">
        <v>25</v>
      </c>
      <c r="C4250" s="10" t="str">
        <f>VLOOKUP($E4250,'Определяем вид'!$A$2:$B$16,2,0)</f>
        <v>Товар</v>
      </c>
      <c r="D4250" s="10" t="s">
        <v>16</v>
      </c>
      <c r="E4250" s="10" t="s">
        <v>30</v>
      </c>
      <c r="F4250" s="11">
        <v>45808.0</v>
      </c>
      <c r="G4250" s="12">
        <f t="shared" si="1"/>
        <v>5</v>
      </c>
      <c r="H4250" s="10"/>
      <c r="I4250" s="10" t="str">
        <f>IFNA(VLOOKUP($H4250,'Промокоды'!$A$2:$B$115,2,0),"")</f>
        <v/>
      </c>
      <c r="J4250" s="10" t="str">
        <f>IFNA(VLOOKUP($I4250,'Промокоды'!$E$2:$F$8,2,0),"")</f>
        <v/>
      </c>
      <c r="K4250" s="10" t="str">
        <f>IFNA(VLOOKUP($H4250,'Промокоды'!$A$2:$C$115,3,0),"")</f>
        <v/>
      </c>
      <c r="L4250" s="13">
        <f t="shared" si="2"/>
        <v>0</v>
      </c>
      <c r="M4250" s="14">
        <v>300.0</v>
      </c>
      <c r="N4250" s="14">
        <f t="shared" si="3"/>
        <v>300</v>
      </c>
      <c r="O4250" s="9"/>
      <c r="P4250" s="9"/>
      <c r="Q4250" s="9"/>
      <c r="R4250" s="9"/>
      <c r="S4250" s="9"/>
      <c r="T4250" s="9"/>
      <c r="U4250" s="9"/>
      <c r="V4250" s="9"/>
      <c r="W4250" s="9"/>
      <c r="X4250" s="9"/>
      <c r="Y4250" s="9"/>
      <c r="Z4250" s="9"/>
      <c r="AA4250" s="9"/>
      <c r="AB4250" s="9"/>
      <c r="AC4250" s="9"/>
    </row>
    <row r="4251" ht="15.75" customHeight="1">
      <c r="A4251" s="10">
        <v>4250.0</v>
      </c>
      <c r="B4251" s="10" t="s">
        <v>15</v>
      </c>
      <c r="C4251" s="10" t="str">
        <f>VLOOKUP($E4251,'Определяем вид'!$A$2:$B$16,2,0)</f>
        <v>Услуга</v>
      </c>
      <c r="D4251" s="10" t="s">
        <v>16</v>
      </c>
      <c r="E4251" s="10" t="s">
        <v>18</v>
      </c>
      <c r="F4251" s="11">
        <v>45808.0</v>
      </c>
      <c r="G4251" s="12">
        <f t="shared" si="1"/>
        <v>5</v>
      </c>
      <c r="H4251" s="10"/>
      <c r="I4251" s="10" t="str">
        <f>IFNA(VLOOKUP($H4251,'Промокоды'!$A$2:$B$115,2,0),"")</f>
        <v/>
      </c>
      <c r="J4251" s="10" t="str">
        <f>IFNA(VLOOKUP($I4251,'Промокоды'!$E$2:$F$8,2,0),"")</f>
        <v/>
      </c>
      <c r="K4251" s="10" t="str">
        <f>IFNA(VLOOKUP($H4251,'Промокоды'!$A$2:$C$115,3,0),"")</f>
        <v/>
      </c>
      <c r="L4251" s="13">
        <f t="shared" si="2"/>
        <v>0</v>
      </c>
      <c r="M4251" s="14">
        <v>3500.0</v>
      </c>
      <c r="N4251" s="14">
        <f t="shared" si="3"/>
        <v>3500</v>
      </c>
      <c r="O4251" s="9"/>
      <c r="P4251" s="9"/>
      <c r="Q4251" s="9"/>
      <c r="R4251" s="9"/>
      <c r="S4251" s="9"/>
      <c r="T4251" s="9"/>
      <c r="U4251" s="9"/>
      <c r="V4251" s="9"/>
      <c r="W4251" s="9"/>
      <c r="X4251" s="9"/>
      <c r="Y4251" s="9"/>
      <c r="Z4251" s="9"/>
      <c r="AA4251" s="9"/>
      <c r="AB4251" s="9"/>
      <c r="AC4251" s="9"/>
    </row>
    <row r="4252" ht="15.75" customHeight="1">
      <c r="A4252" s="10">
        <v>4251.0</v>
      </c>
      <c r="B4252" s="10" t="s">
        <v>15</v>
      </c>
      <c r="C4252" s="10" t="str">
        <f>VLOOKUP($E4252,'Определяем вид'!$A$2:$B$16,2,0)</f>
        <v>Услуга</v>
      </c>
      <c r="D4252" s="10" t="s">
        <v>19</v>
      </c>
      <c r="E4252" s="10" t="s">
        <v>17</v>
      </c>
      <c r="F4252" s="11">
        <v>45808.0</v>
      </c>
      <c r="G4252" s="12">
        <f t="shared" si="1"/>
        <v>5</v>
      </c>
      <c r="H4252" s="10"/>
      <c r="I4252" s="10" t="str">
        <f>IFNA(VLOOKUP($H4252,'Промокоды'!$A$2:$B$115,2,0),"")</f>
        <v/>
      </c>
      <c r="J4252" s="10" t="str">
        <f>IFNA(VLOOKUP($I4252,'Промокоды'!$E$2:$F$8,2,0),"")</f>
        <v/>
      </c>
      <c r="K4252" s="10" t="str">
        <f>IFNA(VLOOKUP($H4252,'Промокоды'!$A$2:$C$115,3,0),"")</f>
        <v/>
      </c>
      <c r="L4252" s="13">
        <f t="shared" si="2"/>
        <v>0</v>
      </c>
      <c r="M4252" s="14">
        <v>4500.0</v>
      </c>
      <c r="N4252" s="14">
        <f t="shared" si="3"/>
        <v>4500</v>
      </c>
      <c r="O4252" s="9"/>
      <c r="P4252" s="9"/>
      <c r="Q4252" s="9"/>
      <c r="R4252" s="9"/>
      <c r="S4252" s="9"/>
      <c r="T4252" s="9"/>
      <c r="U4252" s="9"/>
      <c r="V4252" s="9"/>
      <c r="W4252" s="9"/>
      <c r="X4252" s="9"/>
      <c r="Y4252" s="9"/>
      <c r="Z4252" s="9"/>
      <c r="AA4252" s="9"/>
      <c r="AB4252" s="9"/>
      <c r="AC4252" s="9"/>
    </row>
    <row r="4253" ht="15.75" customHeight="1">
      <c r="A4253" s="10">
        <v>4252.0</v>
      </c>
      <c r="B4253" s="10" t="s">
        <v>25</v>
      </c>
      <c r="C4253" s="10" t="str">
        <f>VLOOKUP($E4253,'Определяем вид'!$A$2:$B$16,2,0)</f>
        <v>Товар</v>
      </c>
      <c r="D4253" s="10" t="s">
        <v>16</v>
      </c>
      <c r="E4253" s="10" t="s">
        <v>35</v>
      </c>
      <c r="F4253" s="11">
        <v>45808.0</v>
      </c>
      <c r="G4253" s="12">
        <f t="shared" si="1"/>
        <v>5</v>
      </c>
      <c r="H4253" s="10"/>
      <c r="I4253" s="10" t="str">
        <f>IFNA(VLOOKUP($H4253,'Промокоды'!$A$2:$B$115,2,0),"")</f>
        <v/>
      </c>
      <c r="J4253" s="10" t="str">
        <f>IFNA(VLOOKUP($I4253,'Промокоды'!$E$2:$F$8,2,0),"")</f>
        <v/>
      </c>
      <c r="K4253" s="10" t="str">
        <f>IFNA(VLOOKUP($H4253,'Промокоды'!$A$2:$C$115,3,0),"")</f>
        <v/>
      </c>
      <c r="L4253" s="13">
        <f t="shared" si="2"/>
        <v>0</v>
      </c>
      <c r="M4253" s="14">
        <v>500.0</v>
      </c>
      <c r="N4253" s="14">
        <f t="shared" si="3"/>
        <v>500</v>
      </c>
      <c r="O4253" s="9"/>
      <c r="P4253" s="9"/>
      <c r="Q4253" s="9"/>
      <c r="R4253" s="9"/>
      <c r="S4253" s="9"/>
      <c r="T4253" s="9"/>
      <c r="U4253" s="9"/>
      <c r="V4253" s="9"/>
      <c r="W4253" s="9"/>
      <c r="X4253" s="9"/>
      <c r="Y4253" s="9"/>
      <c r="Z4253" s="9"/>
      <c r="AA4253" s="9"/>
      <c r="AB4253" s="9"/>
      <c r="AC4253" s="9"/>
    </row>
    <row r="4254" ht="15.75" customHeight="1">
      <c r="A4254" s="10">
        <v>4253.0</v>
      </c>
      <c r="B4254" s="10" t="s">
        <v>15</v>
      </c>
      <c r="C4254" s="10" t="str">
        <f>VLOOKUP($E4254,'Определяем вид'!$A$2:$B$16,2,0)</f>
        <v>Услуга</v>
      </c>
      <c r="D4254" s="10" t="s">
        <v>16</v>
      </c>
      <c r="E4254" s="10" t="s">
        <v>17</v>
      </c>
      <c r="F4254" s="11">
        <v>45808.0</v>
      </c>
      <c r="G4254" s="12">
        <f t="shared" si="1"/>
        <v>5</v>
      </c>
      <c r="H4254" s="10"/>
      <c r="I4254" s="10" t="str">
        <f>IFNA(VLOOKUP($H4254,'Промокоды'!$A$2:$B$115,2,0),"")</f>
        <v/>
      </c>
      <c r="J4254" s="10" t="str">
        <f>IFNA(VLOOKUP($I4254,'Промокоды'!$E$2:$F$8,2,0),"")</f>
        <v/>
      </c>
      <c r="K4254" s="10" t="str">
        <f>IFNA(VLOOKUP($H4254,'Промокоды'!$A$2:$C$115,3,0),"")</f>
        <v/>
      </c>
      <c r="L4254" s="13">
        <f t="shared" si="2"/>
        <v>0</v>
      </c>
      <c r="M4254" s="14">
        <v>4500.0</v>
      </c>
      <c r="N4254" s="14">
        <f t="shared" si="3"/>
        <v>4500</v>
      </c>
      <c r="O4254" s="9"/>
      <c r="P4254" s="9"/>
      <c r="Q4254" s="9"/>
      <c r="R4254" s="9"/>
      <c r="S4254" s="9"/>
      <c r="T4254" s="9"/>
      <c r="U4254" s="9"/>
      <c r="V4254" s="9"/>
      <c r="W4254" s="9"/>
      <c r="X4254" s="9"/>
      <c r="Y4254" s="9"/>
      <c r="Z4254" s="9"/>
      <c r="AA4254" s="9"/>
      <c r="AB4254" s="9"/>
      <c r="AC4254" s="9"/>
    </row>
    <row r="4255" ht="15.75" customHeight="1">
      <c r="A4255" s="10">
        <v>4254.0</v>
      </c>
      <c r="B4255" s="10" t="s">
        <v>15</v>
      </c>
      <c r="C4255" s="10" t="str">
        <f>VLOOKUP($E4255,'Определяем вид'!$A$2:$B$16,2,0)</f>
        <v>Услуга</v>
      </c>
      <c r="D4255" s="10" t="s">
        <v>16</v>
      </c>
      <c r="E4255" s="10" t="s">
        <v>17</v>
      </c>
      <c r="F4255" s="11">
        <v>45808.0</v>
      </c>
      <c r="G4255" s="12">
        <f t="shared" si="1"/>
        <v>5</v>
      </c>
      <c r="H4255" s="10"/>
      <c r="I4255" s="10" t="str">
        <f>IFNA(VLOOKUP($H4255,'Промокоды'!$A$2:$B$115,2,0),"")</f>
        <v/>
      </c>
      <c r="J4255" s="10" t="str">
        <f>IFNA(VLOOKUP($I4255,'Промокоды'!$E$2:$F$8,2,0),"")</f>
        <v/>
      </c>
      <c r="K4255" s="10" t="str">
        <f>IFNA(VLOOKUP($H4255,'Промокоды'!$A$2:$C$115,3,0),"")</f>
        <v/>
      </c>
      <c r="L4255" s="13">
        <f t="shared" si="2"/>
        <v>0</v>
      </c>
      <c r="M4255" s="14">
        <v>4500.0</v>
      </c>
      <c r="N4255" s="14">
        <f t="shared" si="3"/>
        <v>4500</v>
      </c>
      <c r="O4255" s="9"/>
      <c r="P4255" s="9"/>
      <c r="Q4255" s="9"/>
      <c r="R4255" s="9"/>
      <c r="S4255" s="9"/>
      <c r="T4255" s="9"/>
      <c r="U4255" s="9"/>
      <c r="V4255" s="9"/>
      <c r="W4255" s="9"/>
      <c r="X4255" s="9"/>
      <c r="Y4255" s="9"/>
      <c r="Z4255" s="9"/>
      <c r="AA4255" s="9"/>
      <c r="AB4255" s="9"/>
      <c r="AC4255" s="9"/>
    </row>
    <row r="4256" ht="15.75" customHeight="1">
      <c r="A4256" s="10">
        <v>4255.0</v>
      </c>
      <c r="B4256" s="10" t="s">
        <v>15</v>
      </c>
      <c r="C4256" s="10" t="str">
        <f>VLOOKUP($E4256,'Определяем вид'!$A$2:$B$16,2,0)</f>
        <v>Товар</v>
      </c>
      <c r="D4256" s="10" t="s">
        <v>16</v>
      </c>
      <c r="E4256" s="10" t="s">
        <v>20</v>
      </c>
      <c r="F4256" s="11">
        <v>45808.0</v>
      </c>
      <c r="G4256" s="12">
        <f t="shared" si="1"/>
        <v>5</v>
      </c>
      <c r="H4256" s="10"/>
      <c r="I4256" s="10" t="str">
        <f>IFNA(VLOOKUP($H4256,'Промокоды'!$A$2:$B$115,2,0),"")</f>
        <v/>
      </c>
      <c r="J4256" s="10" t="str">
        <f>IFNA(VLOOKUP($I4256,'Промокоды'!$E$2:$F$8,2,0),"")</f>
        <v/>
      </c>
      <c r="K4256" s="10" t="str">
        <f>IFNA(VLOOKUP($H4256,'Промокоды'!$A$2:$C$115,3,0),"")</f>
        <v/>
      </c>
      <c r="L4256" s="13">
        <f t="shared" si="2"/>
        <v>0</v>
      </c>
      <c r="M4256" s="14">
        <v>500.0</v>
      </c>
      <c r="N4256" s="14">
        <f t="shared" si="3"/>
        <v>500</v>
      </c>
      <c r="O4256" s="9"/>
      <c r="P4256" s="9"/>
      <c r="Q4256" s="9"/>
      <c r="R4256" s="9"/>
      <c r="S4256" s="9"/>
      <c r="T4256" s="9"/>
      <c r="U4256" s="9"/>
      <c r="V4256" s="9"/>
      <c r="W4256" s="9"/>
      <c r="X4256" s="9"/>
      <c r="Y4256" s="9"/>
      <c r="Z4256" s="9"/>
      <c r="AA4256" s="9"/>
      <c r="AB4256" s="9"/>
      <c r="AC4256" s="9"/>
    </row>
    <row r="4257" ht="15.75" customHeight="1">
      <c r="A4257" s="10">
        <v>4256.0</v>
      </c>
      <c r="B4257" s="10" t="s">
        <v>15</v>
      </c>
      <c r="C4257" s="10" t="str">
        <f>VLOOKUP($E4257,'Определяем вид'!$A$2:$B$16,2,0)</f>
        <v>Услуга</v>
      </c>
      <c r="D4257" s="10" t="s">
        <v>16</v>
      </c>
      <c r="E4257" s="10" t="s">
        <v>18</v>
      </c>
      <c r="F4257" s="11">
        <v>45808.0</v>
      </c>
      <c r="G4257" s="12">
        <f t="shared" si="1"/>
        <v>5</v>
      </c>
      <c r="H4257" s="10"/>
      <c r="I4257" s="10" t="str">
        <f>IFNA(VLOOKUP($H4257,'Промокоды'!$A$2:$B$115,2,0),"")</f>
        <v/>
      </c>
      <c r="J4257" s="10" t="str">
        <f>IFNA(VLOOKUP($I4257,'Промокоды'!$E$2:$F$8,2,0),"")</f>
        <v/>
      </c>
      <c r="K4257" s="10" t="str">
        <f>IFNA(VLOOKUP($H4257,'Промокоды'!$A$2:$C$115,3,0),"")</f>
        <v/>
      </c>
      <c r="L4257" s="13">
        <f t="shared" si="2"/>
        <v>0</v>
      </c>
      <c r="M4257" s="14">
        <v>3500.0</v>
      </c>
      <c r="N4257" s="14">
        <f t="shared" si="3"/>
        <v>3500</v>
      </c>
      <c r="O4257" s="9"/>
      <c r="P4257" s="9"/>
      <c r="Q4257" s="9"/>
      <c r="R4257" s="9"/>
      <c r="S4257" s="9"/>
      <c r="T4257" s="9"/>
      <c r="U4257" s="9"/>
      <c r="V4257" s="9"/>
      <c r="W4257" s="9"/>
      <c r="X4257" s="9"/>
      <c r="Y4257" s="9"/>
      <c r="Z4257" s="9"/>
      <c r="AA4257" s="9"/>
      <c r="AB4257" s="9"/>
      <c r="AC4257" s="9"/>
    </row>
    <row r="4258" ht="15.75" customHeight="1">
      <c r="A4258" s="10">
        <v>4257.0</v>
      </c>
      <c r="B4258" s="10" t="s">
        <v>15</v>
      </c>
      <c r="C4258" s="10" t="str">
        <f>VLOOKUP($E4258,'Определяем вид'!$A$2:$B$16,2,0)</f>
        <v>Услуга</v>
      </c>
      <c r="D4258" s="10" t="s">
        <v>16</v>
      </c>
      <c r="E4258" s="10" t="s">
        <v>18</v>
      </c>
      <c r="F4258" s="11">
        <v>45808.0</v>
      </c>
      <c r="G4258" s="12">
        <f t="shared" si="1"/>
        <v>5</v>
      </c>
      <c r="H4258" s="10"/>
      <c r="I4258" s="10" t="str">
        <f>IFNA(VLOOKUP($H4258,'Промокоды'!$A$2:$B$115,2,0),"")</f>
        <v/>
      </c>
      <c r="J4258" s="10" t="str">
        <f>IFNA(VLOOKUP($I4258,'Промокоды'!$E$2:$F$8,2,0),"")</f>
        <v/>
      </c>
      <c r="K4258" s="10" t="str">
        <f>IFNA(VLOOKUP($H4258,'Промокоды'!$A$2:$C$115,3,0),"")</f>
        <v/>
      </c>
      <c r="L4258" s="13">
        <f t="shared" si="2"/>
        <v>0</v>
      </c>
      <c r="M4258" s="14">
        <v>3500.0</v>
      </c>
      <c r="N4258" s="14">
        <f t="shared" si="3"/>
        <v>3500</v>
      </c>
      <c r="O4258" s="9"/>
      <c r="P4258" s="9"/>
      <c r="Q4258" s="9"/>
      <c r="R4258" s="9"/>
      <c r="S4258" s="9"/>
      <c r="T4258" s="9"/>
      <c r="U4258" s="9"/>
      <c r="V4258" s="9"/>
      <c r="W4258" s="9"/>
      <c r="X4258" s="9"/>
      <c r="Y4258" s="9"/>
      <c r="Z4258" s="9"/>
      <c r="AA4258" s="9"/>
      <c r="AB4258" s="9"/>
      <c r="AC4258" s="9"/>
    </row>
    <row r="4259" ht="15.75" customHeight="1">
      <c r="A4259" s="10">
        <v>4258.0</v>
      </c>
      <c r="B4259" s="20" t="s">
        <v>15</v>
      </c>
      <c r="C4259" s="10" t="str">
        <f>VLOOKUP($E4259,'Определяем вид'!$A$2:$B$16,2,0)</f>
        <v>Услуга</v>
      </c>
      <c r="D4259" s="20" t="s">
        <v>16</v>
      </c>
      <c r="E4259" s="10" t="s">
        <v>18</v>
      </c>
      <c r="F4259" s="11">
        <v>45809.0</v>
      </c>
      <c r="G4259" s="12">
        <f t="shared" si="1"/>
        <v>6</v>
      </c>
      <c r="H4259" s="10"/>
      <c r="I4259" s="10" t="str">
        <f>IFNA(VLOOKUP($H4259,'Промокоды'!$A$2:$B$115,2,0),"")</f>
        <v/>
      </c>
      <c r="J4259" s="10" t="str">
        <f>IFNA(VLOOKUP($I4259,'Промокоды'!$E$2:$F$8,2,0),"")</f>
        <v/>
      </c>
      <c r="K4259" s="10" t="str">
        <f>IFNA(VLOOKUP($H4259,'Промокоды'!$A$2:$C$115,3,0),"")</f>
        <v/>
      </c>
      <c r="L4259" s="13">
        <f t="shared" si="2"/>
        <v>0</v>
      </c>
      <c r="M4259" s="14">
        <v>3500.0</v>
      </c>
      <c r="N4259" s="14">
        <f t="shared" si="3"/>
        <v>3500</v>
      </c>
      <c r="O4259" s="9"/>
      <c r="P4259" s="9"/>
      <c r="Q4259" s="9"/>
      <c r="R4259" s="9"/>
      <c r="S4259" s="9"/>
      <c r="T4259" s="9"/>
      <c r="U4259" s="9"/>
      <c r="V4259" s="9"/>
      <c r="W4259" s="9"/>
      <c r="X4259" s="9"/>
      <c r="Y4259" s="9"/>
      <c r="Z4259" s="9"/>
      <c r="AA4259" s="9"/>
      <c r="AB4259" s="9"/>
      <c r="AC4259" s="9"/>
    </row>
    <row r="4260" ht="15.75" customHeight="1">
      <c r="A4260" s="10">
        <v>4259.0</v>
      </c>
      <c r="B4260" s="20" t="s">
        <v>25</v>
      </c>
      <c r="C4260" s="10" t="str">
        <f>VLOOKUP($E4260,'Определяем вид'!$A$2:$B$16,2,0)</f>
        <v>Товар</v>
      </c>
      <c r="D4260" s="20" t="s">
        <v>19</v>
      </c>
      <c r="E4260" s="10" t="s">
        <v>35</v>
      </c>
      <c r="F4260" s="11">
        <v>45809.0</v>
      </c>
      <c r="G4260" s="12">
        <f t="shared" si="1"/>
        <v>6</v>
      </c>
      <c r="H4260" s="10"/>
      <c r="I4260" s="10" t="str">
        <f>IFNA(VLOOKUP($H4260,'Промокоды'!$A$2:$B$115,2,0),"")</f>
        <v/>
      </c>
      <c r="J4260" s="10" t="str">
        <f>IFNA(VLOOKUP($I4260,'Промокоды'!$E$2:$F$8,2,0),"")</f>
        <v/>
      </c>
      <c r="K4260" s="10" t="str">
        <f>IFNA(VLOOKUP($H4260,'Промокоды'!$A$2:$C$115,3,0),"")</f>
        <v/>
      </c>
      <c r="L4260" s="13">
        <f t="shared" si="2"/>
        <v>0</v>
      </c>
      <c r="M4260" s="14">
        <v>500.0</v>
      </c>
      <c r="N4260" s="14">
        <f t="shared" si="3"/>
        <v>500</v>
      </c>
      <c r="O4260" s="9"/>
      <c r="P4260" s="9"/>
      <c r="Q4260" s="9"/>
      <c r="R4260" s="9"/>
      <c r="S4260" s="9"/>
      <c r="T4260" s="9"/>
      <c r="U4260" s="9"/>
      <c r="V4260" s="9"/>
      <c r="W4260" s="9"/>
      <c r="X4260" s="9"/>
      <c r="Y4260" s="9"/>
      <c r="Z4260" s="9"/>
      <c r="AA4260" s="9"/>
      <c r="AB4260" s="9"/>
      <c r="AC4260" s="9"/>
    </row>
    <row r="4261" ht="15.75" customHeight="1">
      <c r="A4261" s="10">
        <v>4260.0</v>
      </c>
      <c r="B4261" s="20" t="s">
        <v>15</v>
      </c>
      <c r="C4261" s="10" t="str">
        <f>VLOOKUP($E4261,'Определяем вид'!$A$2:$B$16,2,0)</f>
        <v>Услуга</v>
      </c>
      <c r="D4261" s="20" t="s">
        <v>16</v>
      </c>
      <c r="E4261" s="10" t="s">
        <v>18</v>
      </c>
      <c r="F4261" s="11">
        <v>45809.0</v>
      </c>
      <c r="G4261" s="12">
        <f t="shared" si="1"/>
        <v>6</v>
      </c>
      <c r="H4261" s="10"/>
      <c r="I4261" s="10" t="str">
        <f>IFNA(VLOOKUP($H4261,'Промокоды'!$A$2:$B$115,2,0),"")</f>
        <v/>
      </c>
      <c r="J4261" s="10" t="str">
        <f>IFNA(VLOOKUP($I4261,'Промокоды'!$E$2:$F$8,2,0),"")</f>
        <v/>
      </c>
      <c r="K4261" s="10" t="str">
        <f>IFNA(VLOOKUP($H4261,'Промокоды'!$A$2:$C$115,3,0),"")</f>
        <v/>
      </c>
      <c r="L4261" s="13">
        <f t="shared" si="2"/>
        <v>0</v>
      </c>
      <c r="M4261" s="14">
        <v>3500.0</v>
      </c>
      <c r="N4261" s="14">
        <f t="shared" si="3"/>
        <v>3500</v>
      </c>
      <c r="O4261" s="9"/>
      <c r="P4261" s="9"/>
      <c r="Q4261" s="9"/>
      <c r="R4261" s="9"/>
      <c r="S4261" s="9"/>
      <c r="T4261" s="9"/>
      <c r="U4261" s="9"/>
      <c r="V4261" s="9"/>
      <c r="W4261" s="9"/>
      <c r="X4261" s="9"/>
      <c r="Y4261" s="9"/>
      <c r="Z4261" s="9"/>
      <c r="AA4261" s="9"/>
      <c r="AB4261" s="9"/>
      <c r="AC4261" s="9"/>
    </row>
    <row r="4262" ht="15.75" customHeight="1">
      <c r="A4262" s="10">
        <v>4261.0</v>
      </c>
      <c r="B4262" s="20" t="s">
        <v>15</v>
      </c>
      <c r="C4262" s="10" t="str">
        <f>VLOOKUP($E4262,'Определяем вид'!$A$2:$B$16,2,0)</f>
        <v>Услуга</v>
      </c>
      <c r="D4262" s="20" t="s">
        <v>16</v>
      </c>
      <c r="E4262" s="10" t="s">
        <v>21</v>
      </c>
      <c r="F4262" s="11">
        <v>45809.0</v>
      </c>
      <c r="G4262" s="12">
        <f t="shared" si="1"/>
        <v>6</v>
      </c>
      <c r="H4262" s="10"/>
      <c r="I4262" s="10" t="str">
        <f>IFNA(VLOOKUP($H4262,'Промокоды'!$A$2:$B$115,2,0),"")</f>
        <v/>
      </c>
      <c r="J4262" s="10" t="str">
        <f>IFNA(VLOOKUP($I4262,'Промокоды'!$E$2:$F$8,2,0),"")</f>
        <v/>
      </c>
      <c r="K4262" s="10" t="str">
        <f>IFNA(VLOOKUP($H4262,'Промокоды'!$A$2:$C$115,3,0),"")</f>
        <v/>
      </c>
      <c r="L4262" s="13">
        <f t="shared" si="2"/>
        <v>0</v>
      </c>
      <c r="M4262" s="14">
        <v>5500.0</v>
      </c>
      <c r="N4262" s="14">
        <f t="shared" si="3"/>
        <v>5500</v>
      </c>
      <c r="O4262" s="9"/>
      <c r="P4262" s="9"/>
      <c r="Q4262" s="9"/>
      <c r="R4262" s="9"/>
      <c r="S4262" s="9"/>
      <c r="T4262" s="9"/>
      <c r="U4262" s="9"/>
      <c r="V4262" s="9"/>
      <c r="W4262" s="9"/>
      <c r="X4262" s="9"/>
      <c r="Y4262" s="9"/>
      <c r="Z4262" s="9"/>
      <c r="AA4262" s="9"/>
      <c r="AB4262" s="9"/>
      <c r="AC4262" s="9"/>
    </row>
    <row r="4263" ht="15.75" customHeight="1">
      <c r="A4263" s="10">
        <v>4262.0</v>
      </c>
      <c r="B4263" s="20" t="s">
        <v>15</v>
      </c>
      <c r="C4263" s="10" t="str">
        <f>VLOOKUP($E4263,'Определяем вид'!$A$2:$B$16,2,0)</f>
        <v>Услуга</v>
      </c>
      <c r="D4263" s="20" t="s">
        <v>16</v>
      </c>
      <c r="E4263" s="10" t="s">
        <v>21</v>
      </c>
      <c r="F4263" s="11">
        <v>45809.0</v>
      </c>
      <c r="G4263" s="12">
        <f t="shared" si="1"/>
        <v>6</v>
      </c>
      <c r="H4263" s="10"/>
      <c r="I4263" s="10" t="str">
        <f>IFNA(VLOOKUP($H4263,'Промокоды'!$A$2:$B$115,2,0),"")</f>
        <v/>
      </c>
      <c r="J4263" s="10" t="str">
        <f>IFNA(VLOOKUP($I4263,'Промокоды'!$E$2:$F$8,2,0),"")</f>
        <v/>
      </c>
      <c r="K4263" s="10" t="str">
        <f>IFNA(VLOOKUP($H4263,'Промокоды'!$A$2:$C$115,3,0),"")</f>
        <v/>
      </c>
      <c r="L4263" s="13">
        <f t="shared" si="2"/>
        <v>0</v>
      </c>
      <c r="M4263" s="14">
        <v>5500.0</v>
      </c>
      <c r="N4263" s="14">
        <f t="shared" si="3"/>
        <v>5500</v>
      </c>
      <c r="O4263" s="9"/>
      <c r="P4263" s="9"/>
      <c r="Q4263" s="9"/>
      <c r="R4263" s="9"/>
      <c r="S4263" s="9"/>
      <c r="T4263" s="9"/>
      <c r="U4263" s="9"/>
      <c r="V4263" s="9"/>
      <c r="W4263" s="9"/>
      <c r="X4263" s="9"/>
      <c r="Y4263" s="9"/>
      <c r="Z4263" s="9"/>
      <c r="AA4263" s="9"/>
      <c r="AB4263" s="9"/>
      <c r="AC4263" s="9"/>
    </row>
    <row r="4264" ht="15.75" customHeight="1">
      <c r="A4264" s="10">
        <v>4263.0</v>
      </c>
      <c r="B4264" s="20" t="s">
        <v>25</v>
      </c>
      <c r="C4264" s="10" t="str">
        <f>VLOOKUP($E4264,'Определяем вид'!$A$2:$B$16,2,0)</f>
        <v>Товар</v>
      </c>
      <c r="D4264" s="20" t="s">
        <v>19</v>
      </c>
      <c r="E4264" s="10" t="s">
        <v>35</v>
      </c>
      <c r="F4264" s="11">
        <v>45809.0</v>
      </c>
      <c r="G4264" s="12">
        <f t="shared" si="1"/>
        <v>6</v>
      </c>
      <c r="H4264" s="10"/>
      <c r="I4264" s="10" t="str">
        <f>IFNA(VLOOKUP($H4264,'Промокоды'!$A$2:$B$115,2,0),"")</f>
        <v/>
      </c>
      <c r="J4264" s="10" t="str">
        <f>IFNA(VLOOKUP($I4264,'Промокоды'!$E$2:$F$8,2,0),"")</f>
        <v/>
      </c>
      <c r="K4264" s="10" t="str">
        <f>IFNA(VLOOKUP($H4264,'Промокоды'!$A$2:$C$115,3,0),"")</f>
        <v/>
      </c>
      <c r="L4264" s="13">
        <f t="shared" si="2"/>
        <v>0</v>
      </c>
      <c r="M4264" s="14">
        <v>500.0</v>
      </c>
      <c r="N4264" s="14">
        <f t="shared" si="3"/>
        <v>500</v>
      </c>
      <c r="O4264" s="9"/>
      <c r="P4264" s="9"/>
      <c r="Q4264" s="9"/>
      <c r="R4264" s="9"/>
      <c r="S4264" s="9"/>
      <c r="T4264" s="9"/>
      <c r="U4264" s="9"/>
      <c r="V4264" s="9"/>
      <c r="W4264" s="9"/>
      <c r="X4264" s="9"/>
      <c r="Y4264" s="9"/>
      <c r="Z4264" s="9"/>
      <c r="AA4264" s="9"/>
      <c r="AB4264" s="9"/>
      <c r="AC4264" s="9"/>
    </row>
    <row r="4265" ht="15.75" customHeight="1">
      <c r="A4265" s="10">
        <v>4264.0</v>
      </c>
      <c r="B4265" s="20" t="s">
        <v>15</v>
      </c>
      <c r="C4265" s="10" t="str">
        <f>VLOOKUP($E4265,'Определяем вид'!$A$2:$B$16,2,0)</f>
        <v>Услуга</v>
      </c>
      <c r="D4265" s="20" t="s">
        <v>19</v>
      </c>
      <c r="E4265" s="10" t="s">
        <v>18</v>
      </c>
      <c r="F4265" s="11">
        <v>45809.0</v>
      </c>
      <c r="G4265" s="12">
        <f t="shared" si="1"/>
        <v>6</v>
      </c>
      <c r="H4265" s="10"/>
      <c r="I4265" s="10" t="str">
        <f>IFNA(VLOOKUP($H4265,'Промокоды'!$A$2:$B$115,2,0),"")</f>
        <v/>
      </c>
      <c r="J4265" s="10" t="str">
        <f>IFNA(VLOOKUP($I4265,'Промокоды'!$E$2:$F$8,2,0),"")</f>
        <v/>
      </c>
      <c r="K4265" s="10" t="str">
        <f>IFNA(VLOOKUP($H4265,'Промокоды'!$A$2:$C$115,3,0),"")</f>
        <v/>
      </c>
      <c r="L4265" s="13">
        <f t="shared" si="2"/>
        <v>0</v>
      </c>
      <c r="M4265" s="14">
        <v>3500.0</v>
      </c>
      <c r="N4265" s="14">
        <f t="shared" si="3"/>
        <v>3500</v>
      </c>
      <c r="O4265" s="9"/>
      <c r="P4265" s="9"/>
      <c r="Q4265" s="9"/>
      <c r="R4265" s="9"/>
      <c r="S4265" s="9"/>
      <c r="T4265" s="9"/>
      <c r="U4265" s="9"/>
      <c r="V4265" s="9"/>
      <c r="W4265" s="9"/>
      <c r="X4265" s="9"/>
      <c r="Y4265" s="9"/>
      <c r="Z4265" s="9"/>
      <c r="AA4265" s="9"/>
      <c r="AB4265" s="9"/>
      <c r="AC4265" s="9"/>
    </row>
    <row r="4266" ht="15.75" customHeight="1">
      <c r="A4266" s="10">
        <v>4265.0</v>
      </c>
      <c r="B4266" s="20" t="s">
        <v>15</v>
      </c>
      <c r="C4266" s="10" t="str">
        <f>VLOOKUP($E4266,'Определяем вид'!$A$2:$B$16,2,0)</f>
        <v>Услуга</v>
      </c>
      <c r="D4266" s="20" t="s">
        <v>16</v>
      </c>
      <c r="E4266" s="10" t="s">
        <v>18</v>
      </c>
      <c r="F4266" s="11">
        <v>45809.0</v>
      </c>
      <c r="G4266" s="12">
        <f t="shared" si="1"/>
        <v>6</v>
      </c>
      <c r="H4266" s="10"/>
      <c r="I4266" s="10" t="str">
        <f>IFNA(VLOOKUP($H4266,'Промокоды'!$A$2:$B$115,2,0),"")</f>
        <v/>
      </c>
      <c r="J4266" s="10" t="str">
        <f>IFNA(VLOOKUP($I4266,'Промокоды'!$E$2:$F$8,2,0),"")</f>
        <v/>
      </c>
      <c r="K4266" s="10" t="str">
        <f>IFNA(VLOOKUP($H4266,'Промокоды'!$A$2:$C$115,3,0),"")</f>
        <v/>
      </c>
      <c r="L4266" s="13">
        <f t="shared" si="2"/>
        <v>0</v>
      </c>
      <c r="M4266" s="14">
        <v>3500.0</v>
      </c>
      <c r="N4266" s="14">
        <f t="shared" si="3"/>
        <v>3500</v>
      </c>
      <c r="O4266" s="9"/>
      <c r="P4266" s="9"/>
      <c r="Q4266" s="9"/>
      <c r="R4266" s="9"/>
      <c r="S4266" s="9"/>
      <c r="T4266" s="9"/>
      <c r="U4266" s="9"/>
      <c r="V4266" s="9"/>
      <c r="W4266" s="9"/>
      <c r="X4266" s="9"/>
      <c r="Y4266" s="9"/>
      <c r="Z4266" s="9"/>
      <c r="AA4266" s="9"/>
      <c r="AB4266" s="9"/>
      <c r="AC4266" s="9"/>
    </row>
    <row r="4267" ht="15.75" customHeight="1">
      <c r="A4267" s="10">
        <v>4266.0</v>
      </c>
      <c r="B4267" s="20" t="s">
        <v>15</v>
      </c>
      <c r="C4267" s="10" t="str">
        <f>VLOOKUP($E4267,'Определяем вид'!$A$2:$B$16,2,0)</f>
        <v>Услуга</v>
      </c>
      <c r="D4267" s="20" t="s">
        <v>19</v>
      </c>
      <c r="E4267" s="10" t="s">
        <v>17</v>
      </c>
      <c r="F4267" s="11">
        <v>45809.0</v>
      </c>
      <c r="G4267" s="12">
        <f t="shared" si="1"/>
        <v>6</v>
      </c>
      <c r="H4267" s="10"/>
      <c r="I4267" s="10" t="str">
        <f>IFNA(VLOOKUP($H4267,'Промокоды'!$A$2:$B$115,2,0),"")</f>
        <v/>
      </c>
      <c r="J4267" s="10" t="str">
        <f>IFNA(VLOOKUP($I4267,'Промокоды'!$E$2:$F$8,2,0),"")</f>
        <v/>
      </c>
      <c r="K4267" s="10" t="str">
        <f>IFNA(VLOOKUP($H4267,'Промокоды'!$A$2:$C$115,3,0),"")</f>
        <v/>
      </c>
      <c r="L4267" s="13">
        <f t="shared" si="2"/>
        <v>0</v>
      </c>
      <c r="M4267" s="14">
        <v>4500.0</v>
      </c>
      <c r="N4267" s="14">
        <f t="shared" si="3"/>
        <v>4500</v>
      </c>
      <c r="O4267" s="9"/>
      <c r="P4267" s="9"/>
      <c r="Q4267" s="9"/>
      <c r="R4267" s="9"/>
      <c r="S4267" s="9"/>
      <c r="T4267" s="9"/>
      <c r="U4267" s="9"/>
      <c r="V4267" s="9"/>
      <c r="W4267" s="9"/>
      <c r="X4267" s="9"/>
      <c r="Y4267" s="9"/>
      <c r="Z4267" s="9"/>
      <c r="AA4267" s="9"/>
      <c r="AB4267" s="9"/>
      <c r="AC4267" s="9"/>
    </row>
    <row r="4268" ht="15.75" customHeight="1">
      <c r="A4268" s="10">
        <v>4267.0</v>
      </c>
      <c r="B4268" s="20" t="s">
        <v>15</v>
      </c>
      <c r="C4268" s="10" t="str">
        <f>VLOOKUP($E4268,'Определяем вид'!$A$2:$B$16,2,0)</f>
        <v>Услуга</v>
      </c>
      <c r="D4268" s="20" t="s">
        <v>16</v>
      </c>
      <c r="E4268" s="10" t="s">
        <v>21</v>
      </c>
      <c r="F4268" s="11">
        <v>45809.0</v>
      </c>
      <c r="G4268" s="12">
        <f t="shared" si="1"/>
        <v>6</v>
      </c>
      <c r="H4268" s="10"/>
      <c r="I4268" s="10" t="str">
        <f>IFNA(VLOOKUP($H4268,'Промокоды'!$A$2:$B$115,2,0),"")</f>
        <v/>
      </c>
      <c r="J4268" s="10" t="str">
        <f>IFNA(VLOOKUP($I4268,'Промокоды'!$E$2:$F$8,2,0),"")</f>
        <v/>
      </c>
      <c r="K4268" s="10" t="str">
        <f>IFNA(VLOOKUP($H4268,'Промокоды'!$A$2:$C$115,3,0),"")</f>
        <v/>
      </c>
      <c r="L4268" s="13">
        <f t="shared" si="2"/>
        <v>0</v>
      </c>
      <c r="M4268" s="14">
        <v>5500.0</v>
      </c>
      <c r="N4268" s="14">
        <f t="shared" si="3"/>
        <v>5500</v>
      </c>
      <c r="O4268" s="9"/>
      <c r="P4268" s="9"/>
      <c r="Q4268" s="9"/>
      <c r="R4268" s="9"/>
      <c r="S4268" s="9"/>
      <c r="T4268" s="9"/>
      <c r="U4268" s="9"/>
      <c r="V4268" s="9"/>
      <c r="W4268" s="9"/>
      <c r="X4268" s="9"/>
      <c r="Y4268" s="9"/>
      <c r="Z4268" s="9"/>
      <c r="AA4268" s="9"/>
      <c r="AB4268" s="9"/>
      <c r="AC4268" s="9"/>
    </row>
    <row r="4269" ht="15.75" customHeight="1">
      <c r="A4269" s="10">
        <v>4268.0</v>
      </c>
      <c r="B4269" s="20" t="s">
        <v>15</v>
      </c>
      <c r="C4269" s="10" t="str">
        <f>VLOOKUP($E4269,'Определяем вид'!$A$2:$B$16,2,0)</f>
        <v>Услуга</v>
      </c>
      <c r="D4269" s="20" t="s">
        <v>16</v>
      </c>
      <c r="E4269" s="10" t="s">
        <v>21</v>
      </c>
      <c r="F4269" s="11">
        <v>45809.0</v>
      </c>
      <c r="G4269" s="12">
        <f t="shared" si="1"/>
        <v>6</v>
      </c>
      <c r="H4269" s="10"/>
      <c r="I4269" s="10" t="str">
        <f>IFNA(VLOOKUP($H4269,'Промокоды'!$A$2:$B$115,2,0),"")</f>
        <v/>
      </c>
      <c r="J4269" s="10" t="str">
        <f>IFNA(VLOOKUP($I4269,'Промокоды'!$E$2:$F$8,2,0),"")</f>
        <v/>
      </c>
      <c r="K4269" s="10" t="str">
        <f>IFNA(VLOOKUP($H4269,'Промокоды'!$A$2:$C$115,3,0),"")</f>
        <v/>
      </c>
      <c r="L4269" s="13">
        <f t="shared" si="2"/>
        <v>0</v>
      </c>
      <c r="M4269" s="14">
        <v>5500.0</v>
      </c>
      <c r="N4269" s="14">
        <f t="shared" si="3"/>
        <v>5500</v>
      </c>
      <c r="O4269" s="9"/>
      <c r="P4269" s="9"/>
      <c r="Q4269" s="9"/>
      <c r="R4269" s="9"/>
      <c r="S4269" s="9"/>
      <c r="T4269" s="9"/>
      <c r="U4269" s="9"/>
      <c r="V4269" s="9"/>
      <c r="W4269" s="9"/>
      <c r="X4269" s="9"/>
      <c r="Y4269" s="9"/>
      <c r="Z4269" s="9"/>
      <c r="AA4269" s="9"/>
      <c r="AB4269" s="9"/>
      <c r="AC4269" s="9"/>
    </row>
    <row r="4270" ht="15.75" customHeight="1">
      <c r="A4270" s="10">
        <v>4269.0</v>
      </c>
      <c r="B4270" s="20" t="s">
        <v>25</v>
      </c>
      <c r="C4270" s="10" t="str">
        <f>VLOOKUP($E4270,'Определяем вид'!$A$2:$B$16,2,0)</f>
        <v>Товар</v>
      </c>
      <c r="D4270" s="20" t="s">
        <v>16</v>
      </c>
      <c r="E4270" s="10" t="s">
        <v>35</v>
      </c>
      <c r="F4270" s="11">
        <v>45809.0</v>
      </c>
      <c r="G4270" s="12">
        <f t="shared" si="1"/>
        <v>6</v>
      </c>
      <c r="H4270" s="10"/>
      <c r="I4270" s="10" t="str">
        <f>IFNA(VLOOKUP($H4270,'Промокоды'!$A$2:$B$115,2,0),"")</f>
        <v/>
      </c>
      <c r="J4270" s="10" t="str">
        <f>IFNA(VLOOKUP($I4270,'Промокоды'!$E$2:$F$8,2,0),"")</f>
        <v/>
      </c>
      <c r="K4270" s="10" t="str">
        <f>IFNA(VLOOKUP($H4270,'Промокоды'!$A$2:$C$115,3,0),"")</f>
        <v/>
      </c>
      <c r="L4270" s="13">
        <f t="shared" si="2"/>
        <v>0</v>
      </c>
      <c r="M4270" s="14">
        <v>500.0</v>
      </c>
      <c r="N4270" s="14">
        <f t="shared" si="3"/>
        <v>500</v>
      </c>
      <c r="O4270" s="9"/>
      <c r="P4270" s="9"/>
      <c r="Q4270" s="9"/>
      <c r="R4270" s="9"/>
      <c r="S4270" s="9"/>
      <c r="T4270" s="9"/>
      <c r="U4270" s="9"/>
      <c r="V4270" s="9"/>
      <c r="W4270" s="9"/>
      <c r="X4270" s="9"/>
      <c r="Y4270" s="9"/>
      <c r="Z4270" s="9"/>
      <c r="AA4270" s="9"/>
      <c r="AB4270" s="9"/>
      <c r="AC4270" s="9"/>
    </row>
    <row r="4271" ht="15.75" customHeight="1">
      <c r="A4271" s="10">
        <v>4270.0</v>
      </c>
      <c r="B4271" s="20" t="s">
        <v>15</v>
      </c>
      <c r="C4271" s="10" t="str">
        <f>VLOOKUP($E4271,'Определяем вид'!$A$2:$B$16,2,0)</f>
        <v>Услуга</v>
      </c>
      <c r="D4271" s="20" t="s">
        <v>19</v>
      </c>
      <c r="E4271" s="10" t="s">
        <v>17</v>
      </c>
      <c r="F4271" s="11">
        <v>45809.0</v>
      </c>
      <c r="G4271" s="12">
        <f t="shared" si="1"/>
        <v>6</v>
      </c>
      <c r="H4271" s="10"/>
      <c r="I4271" s="10" t="str">
        <f>IFNA(VLOOKUP($H4271,'Промокоды'!$A$2:$B$115,2,0),"")</f>
        <v/>
      </c>
      <c r="J4271" s="10" t="str">
        <f>IFNA(VLOOKUP($I4271,'Промокоды'!$E$2:$F$8,2,0),"")</f>
        <v/>
      </c>
      <c r="K4271" s="10" t="str">
        <f>IFNA(VLOOKUP($H4271,'Промокоды'!$A$2:$C$115,3,0),"")</f>
        <v/>
      </c>
      <c r="L4271" s="13">
        <f t="shared" si="2"/>
        <v>0</v>
      </c>
      <c r="M4271" s="14">
        <v>4500.0</v>
      </c>
      <c r="N4271" s="14">
        <f t="shared" si="3"/>
        <v>4500</v>
      </c>
      <c r="O4271" s="9"/>
      <c r="P4271" s="9"/>
      <c r="Q4271" s="9"/>
      <c r="R4271" s="9"/>
      <c r="S4271" s="9"/>
      <c r="T4271" s="9"/>
      <c r="U4271" s="9"/>
      <c r="V4271" s="9"/>
      <c r="W4271" s="9"/>
      <c r="X4271" s="9"/>
      <c r="Y4271" s="9"/>
      <c r="Z4271" s="9"/>
      <c r="AA4271" s="9"/>
      <c r="AB4271" s="9"/>
      <c r="AC4271" s="9"/>
    </row>
    <row r="4272" ht="15.75" customHeight="1">
      <c r="A4272" s="10">
        <v>4271.0</v>
      </c>
      <c r="B4272" s="20" t="s">
        <v>15</v>
      </c>
      <c r="C4272" s="10" t="str">
        <f>VLOOKUP($E4272,'Определяем вид'!$A$2:$B$16,2,0)</f>
        <v>Услуга</v>
      </c>
      <c r="D4272" s="20" t="s">
        <v>16</v>
      </c>
      <c r="E4272" s="10" t="s">
        <v>17</v>
      </c>
      <c r="F4272" s="11">
        <v>45809.0</v>
      </c>
      <c r="G4272" s="12">
        <f t="shared" si="1"/>
        <v>6</v>
      </c>
      <c r="H4272" s="10"/>
      <c r="I4272" s="10" t="str">
        <f>IFNA(VLOOKUP($H4272,'Промокоды'!$A$2:$B$115,2,0),"")</f>
        <v/>
      </c>
      <c r="J4272" s="10" t="str">
        <f>IFNA(VLOOKUP($I4272,'Промокоды'!$E$2:$F$8,2,0),"")</f>
        <v/>
      </c>
      <c r="K4272" s="10" t="str">
        <f>IFNA(VLOOKUP($H4272,'Промокоды'!$A$2:$C$115,3,0),"")</f>
        <v/>
      </c>
      <c r="L4272" s="13">
        <f t="shared" si="2"/>
        <v>0</v>
      </c>
      <c r="M4272" s="14">
        <v>4500.0</v>
      </c>
      <c r="N4272" s="14">
        <f t="shared" si="3"/>
        <v>4500</v>
      </c>
      <c r="O4272" s="9"/>
      <c r="P4272" s="9"/>
      <c r="Q4272" s="9"/>
      <c r="R4272" s="9"/>
      <c r="S4272" s="9"/>
      <c r="T4272" s="9"/>
      <c r="U4272" s="9"/>
      <c r="V4272" s="9"/>
      <c r="W4272" s="9"/>
      <c r="X4272" s="9"/>
      <c r="Y4272" s="9"/>
      <c r="Z4272" s="9"/>
      <c r="AA4272" s="9"/>
      <c r="AB4272" s="9"/>
      <c r="AC4272" s="9"/>
    </row>
    <row r="4273" ht="15.75" customHeight="1">
      <c r="A4273" s="10">
        <v>4272.0</v>
      </c>
      <c r="B4273" s="20" t="s">
        <v>15</v>
      </c>
      <c r="C4273" s="10" t="str">
        <f>VLOOKUP($E4273,'Определяем вид'!$A$2:$B$16,2,0)</f>
        <v>Услуга</v>
      </c>
      <c r="D4273" s="20" t="s">
        <v>16</v>
      </c>
      <c r="E4273" s="10" t="s">
        <v>18</v>
      </c>
      <c r="F4273" s="11">
        <v>45809.0</v>
      </c>
      <c r="G4273" s="12">
        <f t="shared" si="1"/>
        <v>6</v>
      </c>
      <c r="H4273" s="10"/>
      <c r="I4273" s="10" t="str">
        <f>IFNA(VLOOKUP($H4273,'Промокоды'!$A$2:$B$115,2,0),"")</f>
        <v/>
      </c>
      <c r="J4273" s="10" t="str">
        <f>IFNA(VLOOKUP($I4273,'Промокоды'!$E$2:$F$8,2,0),"")</f>
        <v/>
      </c>
      <c r="K4273" s="10" t="str">
        <f>IFNA(VLOOKUP($H4273,'Промокоды'!$A$2:$C$115,3,0),"")</f>
        <v/>
      </c>
      <c r="L4273" s="13">
        <f t="shared" si="2"/>
        <v>0</v>
      </c>
      <c r="M4273" s="14">
        <v>3500.0</v>
      </c>
      <c r="N4273" s="14">
        <f t="shared" si="3"/>
        <v>3500</v>
      </c>
      <c r="O4273" s="9"/>
      <c r="P4273" s="9"/>
      <c r="Q4273" s="9"/>
      <c r="R4273" s="9"/>
      <c r="S4273" s="9"/>
      <c r="T4273" s="9"/>
      <c r="U4273" s="9"/>
      <c r="V4273" s="9"/>
      <c r="W4273" s="9"/>
      <c r="X4273" s="9"/>
      <c r="Y4273" s="9"/>
      <c r="Z4273" s="9"/>
      <c r="AA4273" s="9"/>
      <c r="AB4273" s="9"/>
      <c r="AC4273" s="9"/>
    </row>
    <row r="4274" ht="15.75" customHeight="1">
      <c r="A4274" s="10">
        <v>4273.0</v>
      </c>
      <c r="B4274" s="20" t="s">
        <v>25</v>
      </c>
      <c r="C4274" s="10" t="str">
        <f>VLOOKUP($E4274,'Определяем вид'!$A$2:$B$16,2,0)</f>
        <v>Товар</v>
      </c>
      <c r="D4274" s="20" t="s">
        <v>16</v>
      </c>
      <c r="E4274" s="10" t="s">
        <v>33</v>
      </c>
      <c r="F4274" s="11">
        <v>45809.0</v>
      </c>
      <c r="G4274" s="12">
        <f t="shared" si="1"/>
        <v>6</v>
      </c>
      <c r="H4274" s="10"/>
      <c r="I4274" s="10" t="str">
        <f>IFNA(VLOOKUP($H4274,'Промокоды'!$A$2:$B$115,2,0),"")</f>
        <v/>
      </c>
      <c r="J4274" s="10" t="str">
        <f>IFNA(VLOOKUP($I4274,'Промокоды'!$E$2:$F$8,2,0),"")</f>
        <v/>
      </c>
      <c r="K4274" s="10" t="str">
        <f>IFNA(VLOOKUP($H4274,'Промокоды'!$A$2:$C$115,3,0),"")</f>
        <v/>
      </c>
      <c r="L4274" s="13">
        <f t="shared" si="2"/>
        <v>0</v>
      </c>
      <c r="M4274" s="14">
        <v>1000.0</v>
      </c>
      <c r="N4274" s="14">
        <f t="shared" si="3"/>
        <v>1000</v>
      </c>
      <c r="O4274" s="9"/>
      <c r="P4274" s="9"/>
      <c r="Q4274" s="9"/>
      <c r="R4274" s="9"/>
      <c r="S4274" s="9"/>
      <c r="T4274" s="9"/>
      <c r="U4274" s="9"/>
      <c r="V4274" s="9"/>
      <c r="W4274" s="9"/>
      <c r="X4274" s="9"/>
      <c r="Y4274" s="9"/>
      <c r="Z4274" s="9"/>
      <c r="AA4274" s="9"/>
      <c r="AB4274" s="9"/>
      <c r="AC4274" s="9"/>
    </row>
    <row r="4275" ht="15.75" customHeight="1">
      <c r="A4275" s="10">
        <v>4274.0</v>
      </c>
      <c r="B4275" s="20" t="s">
        <v>15</v>
      </c>
      <c r="C4275" s="10" t="str">
        <f>VLOOKUP($E4275,'Определяем вид'!$A$2:$B$16,2,0)</f>
        <v>Услуга</v>
      </c>
      <c r="D4275" s="20" t="s">
        <v>19</v>
      </c>
      <c r="E4275" s="10" t="s">
        <v>17</v>
      </c>
      <c r="F4275" s="11">
        <v>45809.0</v>
      </c>
      <c r="G4275" s="12">
        <f t="shared" si="1"/>
        <v>6</v>
      </c>
      <c r="H4275" s="10"/>
      <c r="I4275" s="10" t="str">
        <f>IFNA(VLOOKUP($H4275,'Промокоды'!$A$2:$B$115,2,0),"")</f>
        <v/>
      </c>
      <c r="J4275" s="10" t="str">
        <f>IFNA(VLOOKUP($I4275,'Промокоды'!$E$2:$F$8,2,0),"")</f>
        <v/>
      </c>
      <c r="K4275" s="10" t="str">
        <f>IFNA(VLOOKUP($H4275,'Промокоды'!$A$2:$C$115,3,0),"")</f>
        <v/>
      </c>
      <c r="L4275" s="13">
        <f t="shared" si="2"/>
        <v>0</v>
      </c>
      <c r="M4275" s="14">
        <v>4500.0</v>
      </c>
      <c r="N4275" s="14">
        <f t="shared" si="3"/>
        <v>4500</v>
      </c>
      <c r="O4275" s="9"/>
      <c r="P4275" s="9"/>
      <c r="Q4275" s="9"/>
      <c r="R4275" s="9"/>
      <c r="S4275" s="9"/>
      <c r="T4275" s="9"/>
      <c r="U4275" s="9"/>
      <c r="V4275" s="9"/>
      <c r="W4275" s="9"/>
      <c r="X4275" s="9"/>
      <c r="Y4275" s="9"/>
      <c r="Z4275" s="9"/>
      <c r="AA4275" s="9"/>
      <c r="AB4275" s="9"/>
      <c r="AC4275" s="9"/>
    </row>
    <row r="4276" ht="15.75" customHeight="1">
      <c r="A4276" s="10">
        <v>4275.0</v>
      </c>
      <c r="B4276" s="20" t="s">
        <v>15</v>
      </c>
      <c r="C4276" s="10" t="str">
        <f>VLOOKUP($E4276,'Определяем вид'!$A$2:$B$16,2,0)</f>
        <v>Товар</v>
      </c>
      <c r="D4276" s="20" t="s">
        <v>16</v>
      </c>
      <c r="E4276" s="10" t="s">
        <v>20</v>
      </c>
      <c r="F4276" s="11">
        <v>45809.0</v>
      </c>
      <c r="G4276" s="12">
        <f t="shared" si="1"/>
        <v>6</v>
      </c>
      <c r="H4276" s="10"/>
      <c r="I4276" s="10" t="str">
        <f>IFNA(VLOOKUP($H4276,'Промокоды'!$A$2:$B$115,2,0),"")</f>
        <v/>
      </c>
      <c r="J4276" s="10" t="str">
        <f>IFNA(VLOOKUP($I4276,'Промокоды'!$E$2:$F$8,2,0),"")</f>
        <v/>
      </c>
      <c r="K4276" s="10" t="str">
        <f>IFNA(VLOOKUP($H4276,'Промокоды'!$A$2:$C$115,3,0),"")</f>
        <v/>
      </c>
      <c r="L4276" s="13">
        <f t="shared" si="2"/>
        <v>0</v>
      </c>
      <c r="M4276" s="14">
        <v>500.0</v>
      </c>
      <c r="N4276" s="14">
        <f t="shared" si="3"/>
        <v>500</v>
      </c>
      <c r="O4276" s="9"/>
      <c r="P4276" s="9"/>
      <c r="Q4276" s="9"/>
      <c r="R4276" s="9"/>
      <c r="S4276" s="9"/>
      <c r="T4276" s="9"/>
      <c r="U4276" s="9"/>
      <c r="V4276" s="9"/>
      <c r="W4276" s="9"/>
      <c r="X4276" s="9"/>
      <c r="Y4276" s="9"/>
      <c r="Z4276" s="9"/>
      <c r="AA4276" s="9"/>
      <c r="AB4276" s="9"/>
      <c r="AC4276" s="9"/>
    </row>
    <row r="4277" ht="15.75" customHeight="1">
      <c r="A4277" s="10">
        <v>4276.0</v>
      </c>
      <c r="B4277" s="20" t="s">
        <v>25</v>
      </c>
      <c r="C4277" s="10" t="str">
        <f>VLOOKUP($E4277,'Определяем вид'!$A$2:$B$16,2,0)</f>
        <v>Товар</v>
      </c>
      <c r="D4277" s="20" t="s">
        <v>16</v>
      </c>
      <c r="E4277" s="10" t="s">
        <v>33</v>
      </c>
      <c r="F4277" s="11">
        <v>45809.0</v>
      </c>
      <c r="G4277" s="12">
        <f t="shared" si="1"/>
        <v>6</v>
      </c>
      <c r="H4277" s="10"/>
      <c r="I4277" s="10" t="str">
        <f>IFNA(VLOOKUP($H4277,'Промокоды'!$A$2:$B$115,2,0),"")</f>
        <v/>
      </c>
      <c r="J4277" s="10" t="str">
        <f>IFNA(VLOOKUP($I4277,'Промокоды'!$E$2:$F$8,2,0),"")</f>
        <v/>
      </c>
      <c r="K4277" s="10" t="str">
        <f>IFNA(VLOOKUP($H4277,'Промокоды'!$A$2:$C$115,3,0),"")</f>
        <v/>
      </c>
      <c r="L4277" s="13">
        <f t="shared" si="2"/>
        <v>0</v>
      </c>
      <c r="M4277" s="14">
        <v>1000.0</v>
      </c>
      <c r="N4277" s="14">
        <f t="shared" si="3"/>
        <v>1000</v>
      </c>
      <c r="O4277" s="9"/>
      <c r="P4277" s="9"/>
      <c r="Q4277" s="9"/>
      <c r="R4277" s="9"/>
      <c r="S4277" s="9"/>
      <c r="T4277" s="9"/>
      <c r="U4277" s="9"/>
      <c r="V4277" s="9"/>
      <c r="W4277" s="9"/>
      <c r="X4277" s="9"/>
      <c r="Y4277" s="9"/>
      <c r="Z4277" s="9"/>
      <c r="AA4277" s="9"/>
      <c r="AB4277" s="9"/>
      <c r="AC4277" s="9"/>
    </row>
    <row r="4278" ht="15.75" customHeight="1">
      <c r="A4278" s="10">
        <v>4277.0</v>
      </c>
      <c r="B4278" s="20" t="s">
        <v>25</v>
      </c>
      <c r="C4278" s="10" t="str">
        <f>VLOOKUP($E4278,'Определяем вид'!$A$2:$B$16,2,0)</f>
        <v>Товар</v>
      </c>
      <c r="D4278" s="20" t="s">
        <v>16</v>
      </c>
      <c r="E4278" s="10" t="s">
        <v>33</v>
      </c>
      <c r="F4278" s="11">
        <v>45809.0</v>
      </c>
      <c r="G4278" s="12">
        <f t="shared" si="1"/>
        <v>6</v>
      </c>
      <c r="H4278" s="10"/>
      <c r="I4278" s="10" t="str">
        <f>IFNA(VLOOKUP($H4278,'Промокоды'!$A$2:$B$115,2,0),"")</f>
        <v/>
      </c>
      <c r="J4278" s="10" t="str">
        <f>IFNA(VLOOKUP($I4278,'Промокоды'!$E$2:$F$8,2,0),"")</f>
        <v/>
      </c>
      <c r="K4278" s="10" t="str">
        <f>IFNA(VLOOKUP($H4278,'Промокоды'!$A$2:$C$115,3,0),"")</f>
        <v/>
      </c>
      <c r="L4278" s="13">
        <f t="shared" si="2"/>
        <v>0</v>
      </c>
      <c r="M4278" s="14">
        <v>1000.0</v>
      </c>
      <c r="N4278" s="14">
        <f t="shared" si="3"/>
        <v>1000</v>
      </c>
      <c r="O4278" s="9"/>
      <c r="P4278" s="9"/>
      <c r="Q4278" s="9"/>
      <c r="R4278" s="9"/>
      <c r="S4278" s="9"/>
      <c r="T4278" s="9"/>
      <c r="U4278" s="9"/>
      <c r="V4278" s="9"/>
      <c r="W4278" s="9"/>
      <c r="X4278" s="9"/>
      <c r="Y4278" s="9"/>
      <c r="Z4278" s="9"/>
      <c r="AA4278" s="9"/>
      <c r="AB4278" s="9"/>
      <c r="AC4278" s="9"/>
    </row>
    <row r="4279" ht="15.75" customHeight="1">
      <c r="A4279" s="10">
        <v>4278.0</v>
      </c>
      <c r="B4279" s="20" t="s">
        <v>15</v>
      </c>
      <c r="C4279" s="10" t="str">
        <f>VLOOKUP($E4279,'Определяем вид'!$A$2:$B$16,2,0)</f>
        <v>Услуга</v>
      </c>
      <c r="D4279" s="20" t="s">
        <v>19</v>
      </c>
      <c r="E4279" s="10" t="s">
        <v>18</v>
      </c>
      <c r="F4279" s="11">
        <v>45809.0</v>
      </c>
      <c r="G4279" s="12">
        <f t="shared" si="1"/>
        <v>6</v>
      </c>
      <c r="H4279" s="10"/>
      <c r="I4279" s="10" t="str">
        <f>IFNA(VLOOKUP($H4279,'Промокоды'!$A$2:$B$115,2,0),"")</f>
        <v/>
      </c>
      <c r="J4279" s="10" t="str">
        <f>IFNA(VLOOKUP($I4279,'Промокоды'!$E$2:$F$8,2,0),"")</f>
        <v/>
      </c>
      <c r="K4279" s="10" t="str">
        <f>IFNA(VLOOKUP($H4279,'Промокоды'!$A$2:$C$115,3,0),"")</f>
        <v/>
      </c>
      <c r="L4279" s="13">
        <f t="shared" si="2"/>
        <v>0</v>
      </c>
      <c r="M4279" s="14">
        <v>3500.0</v>
      </c>
      <c r="N4279" s="14">
        <f t="shared" si="3"/>
        <v>3500</v>
      </c>
      <c r="O4279" s="9"/>
      <c r="P4279" s="9"/>
      <c r="Q4279" s="9"/>
      <c r="R4279" s="9"/>
      <c r="S4279" s="9"/>
      <c r="T4279" s="9"/>
      <c r="U4279" s="9"/>
      <c r="V4279" s="9"/>
      <c r="W4279" s="9"/>
      <c r="X4279" s="9"/>
      <c r="Y4279" s="9"/>
      <c r="Z4279" s="9"/>
      <c r="AA4279" s="9"/>
      <c r="AB4279" s="9"/>
      <c r="AC4279" s="9"/>
    </row>
    <row r="4280" ht="15.75" customHeight="1">
      <c r="A4280" s="10">
        <v>4279.0</v>
      </c>
      <c r="B4280" s="20" t="s">
        <v>15</v>
      </c>
      <c r="C4280" s="10" t="str">
        <f>VLOOKUP($E4280,'Определяем вид'!$A$2:$B$16,2,0)</f>
        <v>Услуга</v>
      </c>
      <c r="D4280" s="20" t="s">
        <v>19</v>
      </c>
      <c r="E4280" s="10" t="s">
        <v>21</v>
      </c>
      <c r="F4280" s="11">
        <v>45809.0</v>
      </c>
      <c r="G4280" s="12">
        <f t="shared" si="1"/>
        <v>6</v>
      </c>
      <c r="H4280" s="10"/>
      <c r="I4280" s="10" t="str">
        <f>IFNA(VLOOKUP($H4280,'Промокоды'!$A$2:$B$115,2,0),"")</f>
        <v/>
      </c>
      <c r="J4280" s="10" t="str">
        <f>IFNA(VLOOKUP($I4280,'Промокоды'!$E$2:$F$8,2,0),"")</f>
        <v/>
      </c>
      <c r="K4280" s="10" t="str">
        <f>IFNA(VLOOKUP($H4280,'Промокоды'!$A$2:$C$115,3,0),"")</f>
        <v/>
      </c>
      <c r="L4280" s="13">
        <f t="shared" si="2"/>
        <v>0</v>
      </c>
      <c r="M4280" s="14">
        <v>5500.0</v>
      </c>
      <c r="N4280" s="14">
        <f t="shared" si="3"/>
        <v>5500</v>
      </c>
      <c r="O4280" s="9"/>
      <c r="P4280" s="9"/>
      <c r="Q4280" s="9"/>
      <c r="R4280" s="9"/>
      <c r="S4280" s="9"/>
      <c r="T4280" s="9"/>
      <c r="U4280" s="9"/>
      <c r="V4280" s="9"/>
      <c r="W4280" s="9"/>
      <c r="X4280" s="9"/>
      <c r="Y4280" s="9"/>
      <c r="Z4280" s="9"/>
      <c r="AA4280" s="9"/>
      <c r="AB4280" s="9"/>
      <c r="AC4280" s="9"/>
    </row>
    <row r="4281" ht="15.75" customHeight="1">
      <c r="A4281" s="10">
        <v>4280.0</v>
      </c>
      <c r="B4281" s="20" t="s">
        <v>15</v>
      </c>
      <c r="C4281" s="10" t="str">
        <f>VLOOKUP($E4281,'Определяем вид'!$A$2:$B$16,2,0)</f>
        <v>Услуга</v>
      </c>
      <c r="D4281" s="20" t="s">
        <v>19</v>
      </c>
      <c r="E4281" s="10" t="s">
        <v>21</v>
      </c>
      <c r="F4281" s="11">
        <v>45809.0</v>
      </c>
      <c r="G4281" s="12">
        <f t="shared" si="1"/>
        <v>6</v>
      </c>
      <c r="H4281" s="10"/>
      <c r="I4281" s="10" t="str">
        <f>IFNA(VLOOKUP($H4281,'Промокоды'!$A$2:$B$115,2,0),"")</f>
        <v/>
      </c>
      <c r="J4281" s="10" t="str">
        <f>IFNA(VLOOKUP($I4281,'Промокоды'!$E$2:$F$8,2,0),"")</f>
        <v/>
      </c>
      <c r="K4281" s="10" t="str">
        <f>IFNA(VLOOKUP($H4281,'Промокоды'!$A$2:$C$115,3,0),"")</f>
        <v/>
      </c>
      <c r="L4281" s="13">
        <f t="shared" si="2"/>
        <v>0</v>
      </c>
      <c r="M4281" s="14">
        <v>5500.0</v>
      </c>
      <c r="N4281" s="14">
        <f t="shared" si="3"/>
        <v>5500</v>
      </c>
      <c r="O4281" s="9"/>
      <c r="P4281" s="9"/>
      <c r="Q4281" s="9"/>
      <c r="R4281" s="9"/>
      <c r="S4281" s="9"/>
      <c r="T4281" s="9"/>
      <c r="U4281" s="9"/>
      <c r="V4281" s="9"/>
      <c r="W4281" s="9"/>
      <c r="X4281" s="9"/>
      <c r="Y4281" s="9"/>
      <c r="Z4281" s="9"/>
      <c r="AA4281" s="9"/>
      <c r="AB4281" s="9"/>
      <c r="AC4281" s="9"/>
    </row>
    <row r="4282" ht="15.75" customHeight="1">
      <c r="A4282" s="10">
        <v>4281.0</v>
      </c>
      <c r="B4282" s="20" t="s">
        <v>15</v>
      </c>
      <c r="C4282" s="10" t="str">
        <f>VLOOKUP($E4282,'Определяем вид'!$A$2:$B$16,2,0)</f>
        <v>Услуга</v>
      </c>
      <c r="D4282" s="20" t="s">
        <v>16</v>
      </c>
      <c r="E4282" s="10" t="s">
        <v>17</v>
      </c>
      <c r="F4282" s="11">
        <v>45809.0</v>
      </c>
      <c r="G4282" s="12">
        <f t="shared" si="1"/>
        <v>6</v>
      </c>
      <c r="H4282" s="10"/>
      <c r="I4282" s="10" t="str">
        <f>IFNA(VLOOKUP($H4282,'Промокоды'!$A$2:$B$115,2,0),"")</f>
        <v/>
      </c>
      <c r="J4282" s="10" t="str">
        <f>IFNA(VLOOKUP($I4282,'Промокоды'!$E$2:$F$8,2,0),"")</f>
        <v/>
      </c>
      <c r="K4282" s="10" t="str">
        <f>IFNA(VLOOKUP($H4282,'Промокоды'!$A$2:$C$115,3,0),"")</f>
        <v/>
      </c>
      <c r="L4282" s="13">
        <f t="shared" si="2"/>
        <v>0</v>
      </c>
      <c r="M4282" s="14">
        <v>4500.0</v>
      </c>
      <c r="N4282" s="14">
        <f t="shared" si="3"/>
        <v>4500</v>
      </c>
      <c r="O4282" s="9"/>
      <c r="P4282" s="9"/>
      <c r="Q4282" s="9"/>
      <c r="R4282" s="9"/>
      <c r="S4282" s="9"/>
      <c r="T4282" s="9"/>
      <c r="U4282" s="9"/>
      <c r="V4282" s="9"/>
      <c r="W4282" s="9"/>
      <c r="X4282" s="9"/>
      <c r="Y4282" s="9"/>
      <c r="Z4282" s="9"/>
      <c r="AA4282" s="9"/>
      <c r="AB4282" s="9"/>
      <c r="AC4282" s="9"/>
    </row>
    <row r="4283" ht="15.75" customHeight="1">
      <c r="A4283" s="10">
        <v>4282.0</v>
      </c>
      <c r="B4283" s="20" t="s">
        <v>15</v>
      </c>
      <c r="C4283" s="10" t="str">
        <f>VLOOKUP($E4283,'Определяем вид'!$A$2:$B$16,2,0)</f>
        <v>Услуга</v>
      </c>
      <c r="D4283" s="20" t="s">
        <v>16</v>
      </c>
      <c r="E4283" s="10" t="s">
        <v>21</v>
      </c>
      <c r="F4283" s="11">
        <v>45809.0</v>
      </c>
      <c r="G4283" s="12">
        <f t="shared" si="1"/>
        <v>6</v>
      </c>
      <c r="H4283" s="10"/>
      <c r="I4283" s="10" t="str">
        <f>IFNA(VLOOKUP($H4283,'Промокоды'!$A$2:$B$115,2,0),"")</f>
        <v/>
      </c>
      <c r="J4283" s="10" t="str">
        <f>IFNA(VLOOKUP($I4283,'Промокоды'!$E$2:$F$8,2,0),"")</f>
        <v/>
      </c>
      <c r="K4283" s="10" t="str">
        <f>IFNA(VLOOKUP($H4283,'Промокоды'!$A$2:$C$115,3,0),"")</f>
        <v/>
      </c>
      <c r="L4283" s="13">
        <f t="shared" si="2"/>
        <v>0</v>
      </c>
      <c r="M4283" s="14">
        <v>5500.0</v>
      </c>
      <c r="N4283" s="14">
        <f t="shared" si="3"/>
        <v>5500</v>
      </c>
      <c r="O4283" s="9"/>
      <c r="P4283" s="9"/>
      <c r="Q4283" s="9"/>
      <c r="R4283" s="9"/>
      <c r="S4283" s="9"/>
      <c r="T4283" s="9"/>
      <c r="U4283" s="9"/>
      <c r="V4283" s="9"/>
      <c r="W4283" s="9"/>
      <c r="X4283" s="9"/>
      <c r="Y4283" s="9"/>
      <c r="Z4283" s="9"/>
      <c r="AA4283" s="9"/>
      <c r="AB4283" s="9"/>
      <c r="AC4283" s="9"/>
    </row>
    <row r="4284" ht="15.75" customHeight="1">
      <c r="A4284" s="10">
        <v>4283.0</v>
      </c>
      <c r="B4284" s="20" t="s">
        <v>15</v>
      </c>
      <c r="C4284" s="10" t="str">
        <f>VLOOKUP($E4284,'Определяем вид'!$A$2:$B$16,2,0)</f>
        <v>Услуга</v>
      </c>
      <c r="D4284" s="20" t="s">
        <v>16</v>
      </c>
      <c r="E4284" s="10" t="s">
        <v>21</v>
      </c>
      <c r="F4284" s="11">
        <v>45809.0</v>
      </c>
      <c r="G4284" s="12">
        <f t="shared" si="1"/>
        <v>6</v>
      </c>
      <c r="H4284" s="10"/>
      <c r="I4284" s="10" t="str">
        <f>IFNA(VLOOKUP($H4284,'Промокоды'!$A$2:$B$115,2,0),"")</f>
        <v/>
      </c>
      <c r="J4284" s="10" t="str">
        <f>IFNA(VLOOKUP($I4284,'Промокоды'!$E$2:$F$8,2,0),"")</f>
        <v/>
      </c>
      <c r="K4284" s="10" t="str">
        <f>IFNA(VLOOKUP($H4284,'Промокоды'!$A$2:$C$115,3,0),"")</f>
        <v/>
      </c>
      <c r="L4284" s="13">
        <f t="shared" si="2"/>
        <v>0</v>
      </c>
      <c r="M4284" s="14">
        <v>5500.0</v>
      </c>
      <c r="N4284" s="14">
        <f t="shared" si="3"/>
        <v>5500</v>
      </c>
      <c r="O4284" s="9"/>
      <c r="P4284" s="9"/>
      <c r="Q4284" s="9"/>
      <c r="R4284" s="9"/>
      <c r="S4284" s="9"/>
      <c r="T4284" s="9"/>
      <c r="U4284" s="9"/>
      <c r="V4284" s="9"/>
      <c r="W4284" s="9"/>
      <c r="X4284" s="9"/>
      <c r="Y4284" s="9"/>
      <c r="Z4284" s="9"/>
      <c r="AA4284" s="9"/>
      <c r="AB4284" s="9"/>
      <c r="AC4284" s="9"/>
    </row>
    <row r="4285" ht="15.75" customHeight="1">
      <c r="A4285" s="10">
        <v>4284.0</v>
      </c>
      <c r="B4285" s="20" t="s">
        <v>15</v>
      </c>
      <c r="C4285" s="10" t="str">
        <f>VLOOKUP($E4285,'Определяем вид'!$A$2:$B$16,2,0)</f>
        <v>Услуга</v>
      </c>
      <c r="D4285" s="20" t="s">
        <v>16</v>
      </c>
      <c r="E4285" s="10" t="s">
        <v>18</v>
      </c>
      <c r="F4285" s="11">
        <v>45809.0</v>
      </c>
      <c r="G4285" s="12">
        <f t="shared" si="1"/>
        <v>6</v>
      </c>
      <c r="H4285" s="10"/>
      <c r="I4285" s="10" t="str">
        <f>IFNA(VLOOKUP($H4285,'Промокоды'!$A$2:$B$115,2,0),"")</f>
        <v/>
      </c>
      <c r="J4285" s="10" t="str">
        <f>IFNA(VLOOKUP($I4285,'Промокоды'!$E$2:$F$8,2,0),"")</f>
        <v/>
      </c>
      <c r="K4285" s="10" t="str">
        <f>IFNA(VLOOKUP($H4285,'Промокоды'!$A$2:$C$115,3,0),"")</f>
        <v/>
      </c>
      <c r="L4285" s="13">
        <f t="shared" si="2"/>
        <v>0</v>
      </c>
      <c r="M4285" s="14">
        <v>3500.0</v>
      </c>
      <c r="N4285" s="14">
        <f t="shared" si="3"/>
        <v>3500</v>
      </c>
      <c r="O4285" s="9"/>
      <c r="P4285" s="9"/>
      <c r="Q4285" s="9"/>
      <c r="R4285" s="9"/>
      <c r="S4285" s="9"/>
      <c r="T4285" s="9"/>
      <c r="U4285" s="9"/>
      <c r="V4285" s="9"/>
      <c r="W4285" s="9"/>
      <c r="X4285" s="9"/>
      <c r="Y4285" s="9"/>
      <c r="Z4285" s="9"/>
      <c r="AA4285" s="9"/>
      <c r="AB4285" s="9"/>
      <c r="AC4285" s="9"/>
    </row>
    <row r="4286" ht="15.75" customHeight="1">
      <c r="A4286" s="10">
        <v>4285.0</v>
      </c>
      <c r="B4286" s="20" t="s">
        <v>15</v>
      </c>
      <c r="C4286" s="10" t="str">
        <f>VLOOKUP($E4286,'Определяем вид'!$A$2:$B$16,2,0)</f>
        <v>Товар</v>
      </c>
      <c r="D4286" s="20" t="s">
        <v>16</v>
      </c>
      <c r="E4286" s="10" t="s">
        <v>28</v>
      </c>
      <c r="F4286" s="11">
        <v>45809.0</v>
      </c>
      <c r="G4286" s="12">
        <f t="shared" si="1"/>
        <v>6</v>
      </c>
      <c r="H4286" s="10"/>
      <c r="I4286" s="10" t="str">
        <f>IFNA(VLOOKUP($H4286,'Промокоды'!$A$2:$B$115,2,0),"")</f>
        <v/>
      </c>
      <c r="J4286" s="10" t="str">
        <f>IFNA(VLOOKUP($I4286,'Промокоды'!$E$2:$F$8,2,0),"")</f>
        <v/>
      </c>
      <c r="K4286" s="10" t="str">
        <f>IFNA(VLOOKUP($H4286,'Промокоды'!$A$2:$C$115,3,0),"")</f>
        <v/>
      </c>
      <c r="L4286" s="13">
        <f t="shared" si="2"/>
        <v>0</v>
      </c>
      <c r="M4286" s="14">
        <v>300.0</v>
      </c>
      <c r="N4286" s="14">
        <f t="shared" si="3"/>
        <v>300</v>
      </c>
      <c r="O4286" s="9"/>
      <c r="P4286" s="9"/>
      <c r="Q4286" s="9"/>
      <c r="R4286" s="9"/>
      <c r="S4286" s="9"/>
      <c r="T4286" s="9"/>
      <c r="U4286" s="9"/>
      <c r="V4286" s="9"/>
      <c r="W4286" s="9"/>
      <c r="X4286" s="9"/>
      <c r="Y4286" s="9"/>
      <c r="Z4286" s="9"/>
      <c r="AA4286" s="9"/>
      <c r="AB4286" s="9"/>
      <c r="AC4286" s="9"/>
    </row>
    <row r="4287" ht="15.75" customHeight="1">
      <c r="A4287" s="10">
        <v>4286.0</v>
      </c>
      <c r="B4287" s="20" t="s">
        <v>15</v>
      </c>
      <c r="C4287" s="10" t="str">
        <f>VLOOKUP($E4287,'Определяем вид'!$A$2:$B$16,2,0)</f>
        <v>Товар</v>
      </c>
      <c r="D4287" s="20" t="s">
        <v>16</v>
      </c>
      <c r="E4287" s="10" t="s">
        <v>23</v>
      </c>
      <c r="F4287" s="11">
        <v>45809.0</v>
      </c>
      <c r="G4287" s="12">
        <f t="shared" si="1"/>
        <v>6</v>
      </c>
      <c r="H4287" s="10"/>
      <c r="I4287" s="10" t="str">
        <f>IFNA(VLOOKUP($H4287,'Промокоды'!$A$2:$B$115,2,0),"")</f>
        <v/>
      </c>
      <c r="J4287" s="10" t="str">
        <f>IFNA(VLOOKUP($I4287,'Промокоды'!$E$2:$F$8,2,0),"")</f>
        <v/>
      </c>
      <c r="K4287" s="10" t="str">
        <f>IFNA(VLOOKUP($H4287,'Промокоды'!$A$2:$C$115,3,0),"")</f>
        <v/>
      </c>
      <c r="L4287" s="13">
        <f t="shared" si="2"/>
        <v>0</v>
      </c>
      <c r="M4287" s="14">
        <v>1000.0</v>
      </c>
      <c r="N4287" s="14">
        <f t="shared" si="3"/>
        <v>1000</v>
      </c>
      <c r="O4287" s="9"/>
      <c r="P4287" s="9"/>
      <c r="Q4287" s="9"/>
      <c r="R4287" s="9"/>
      <c r="S4287" s="9"/>
      <c r="T4287" s="9"/>
      <c r="U4287" s="9"/>
      <c r="V4287" s="9"/>
      <c r="W4287" s="9"/>
      <c r="X4287" s="9"/>
      <c r="Y4287" s="9"/>
      <c r="Z4287" s="9"/>
      <c r="AA4287" s="9"/>
      <c r="AB4287" s="9"/>
      <c r="AC4287" s="9"/>
    </row>
    <row r="4288" ht="15.75" customHeight="1">
      <c r="A4288" s="10">
        <v>4287.0</v>
      </c>
      <c r="B4288" s="20" t="s">
        <v>15</v>
      </c>
      <c r="C4288" s="10" t="str">
        <f>VLOOKUP($E4288,'Определяем вид'!$A$2:$B$16,2,0)</f>
        <v>Товар</v>
      </c>
      <c r="D4288" s="20" t="s">
        <v>16</v>
      </c>
      <c r="E4288" s="10" t="s">
        <v>23</v>
      </c>
      <c r="F4288" s="11">
        <v>45810.0</v>
      </c>
      <c r="G4288" s="12">
        <f t="shared" si="1"/>
        <v>6</v>
      </c>
      <c r="H4288" s="10"/>
      <c r="I4288" s="10" t="str">
        <f>IFNA(VLOOKUP($H4288,'Промокоды'!$A$2:$B$115,2,0),"")</f>
        <v/>
      </c>
      <c r="J4288" s="10" t="str">
        <f>IFNA(VLOOKUP($I4288,'Промокоды'!$E$2:$F$8,2,0),"")</f>
        <v/>
      </c>
      <c r="K4288" s="10" t="str">
        <f>IFNA(VLOOKUP($H4288,'Промокоды'!$A$2:$C$115,3,0),"")</f>
        <v/>
      </c>
      <c r="L4288" s="13">
        <f t="shared" si="2"/>
        <v>0</v>
      </c>
      <c r="M4288" s="14">
        <v>1000.0</v>
      </c>
      <c r="N4288" s="14">
        <f t="shared" si="3"/>
        <v>1000</v>
      </c>
      <c r="O4288" s="9"/>
      <c r="P4288" s="9"/>
      <c r="Q4288" s="9"/>
      <c r="R4288" s="9"/>
      <c r="S4288" s="9"/>
      <c r="T4288" s="9"/>
      <c r="U4288" s="9"/>
      <c r="V4288" s="9"/>
      <c r="W4288" s="9"/>
      <c r="X4288" s="9"/>
      <c r="Y4288" s="9"/>
      <c r="Z4288" s="9"/>
      <c r="AA4288" s="9"/>
      <c r="AB4288" s="9"/>
      <c r="AC4288" s="9"/>
    </row>
    <row r="4289" ht="15.75" customHeight="1">
      <c r="A4289" s="10">
        <v>4288.0</v>
      </c>
      <c r="B4289" s="20" t="s">
        <v>15</v>
      </c>
      <c r="C4289" s="10" t="str">
        <f>VLOOKUP($E4289,'Определяем вид'!$A$2:$B$16,2,0)</f>
        <v>Услуга</v>
      </c>
      <c r="D4289" s="20" t="s">
        <v>19</v>
      </c>
      <c r="E4289" s="10" t="s">
        <v>17</v>
      </c>
      <c r="F4289" s="11">
        <v>45810.0</v>
      </c>
      <c r="G4289" s="12">
        <f t="shared" si="1"/>
        <v>6</v>
      </c>
      <c r="H4289" s="10"/>
      <c r="I4289" s="10" t="str">
        <f>IFNA(VLOOKUP($H4289,'Промокоды'!$A$2:$B$115,2,0),"")</f>
        <v/>
      </c>
      <c r="J4289" s="10" t="str">
        <f>IFNA(VLOOKUP($I4289,'Промокоды'!$E$2:$F$8,2,0),"")</f>
        <v/>
      </c>
      <c r="K4289" s="10" t="str">
        <f>IFNA(VLOOKUP($H4289,'Промокоды'!$A$2:$C$115,3,0),"")</f>
        <v/>
      </c>
      <c r="L4289" s="13">
        <f t="shared" si="2"/>
        <v>0</v>
      </c>
      <c r="M4289" s="14">
        <v>4500.0</v>
      </c>
      <c r="N4289" s="14">
        <f t="shared" si="3"/>
        <v>4500</v>
      </c>
      <c r="O4289" s="9"/>
      <c r="P4289" s="9"/>
      <c r="Q4289" s="9"/>
      <c r="R4289" s="9"/>
      <c r="S4289" s="9"/>
      <c r="T4289" s="9"/>
      <c r="U4289" s="9"/>
      <c r="V4289" s="9"/>
      <c r="W4289" s="9"/>
      <c r="X4289" s="9"/>
      <c r="Y4289" s="9"/>
      <c r="Z4289" s="9"/>
      <c r="AA4289" s="9"/>
      <c r="AB4289" s="9"/>
      <c r="AC4289" s="9"/>
    </row>
    <row r="4290" ht="15.75" customHeight="1">
      <c r="A4290" s="10">
        <v>4289.0</v>
      </c>
      <c r="B4290" s="20" t="s">
        <v>15</v>
      </c>
      <c r="C4290" s="10" t="str">
        <f>VLOOKUP($E4290,'Определяем вид'!$A$2:$B$16,2,0)</f>
        <v>Услуга</v>
      </c>
      <c r="D4290" s="20" t="s">
        <v>16</v>
      </c>
      <c r="E4290" s="10" t="s">
        <v>17</v>
      </c>
      <c r="F4290" s="11">
        <v>45810.0</v>
      </c>
      <c r="G4290" s="12">
        <f t="shared" si="1"/>
        <v>6</v>
      </c>
      <c r="H4290" s="10"/>
      <c r="I4290" s="10" t="str">
        <f>IFNA(VLOOKUP($H4290,'Промокоды'!$A$2:$B$115,2,0),"")</f>
        <v/>
      </c>
      <c r="J4290" s="10" t="str">
        <f>IFNA(VLOOKUP($I4290,'Промокоды'!$E$2:$F$8,2,0),"")</f>
        <v/>
      </c>
      <c r="K4290" s="10" t="str">
        <f>IFNA(VLOOKUP($H4290,'Промокоды'!$A$2:$C$115,3,0),"")</f>
        <v/>
      </c>
      <c r="L4290" s="13">
        <f t="shared" si="2"/>
        <v>0</v>
      </c>
      <c r="M4290" s="14">
        <v>4500.0</v>
      </c>
      <c r="N4290" s="14">
        <f t="shared" si="3"/>
        <v>4500</v>
      </c>
      <c r="O4290" s="9"/>
      <c r="P4290" s="9"/>
      <c r="Q4290" s="9"/>
      <c r="R4290" s="9"/>
      <c r="S4290" s="9"/>
      <c r="T4290" s="9"/>
      <c r="U4290" s="9"/>
      <c r="V4290" s="9"/>
      <c r="W4290" s="9"/>
      <c r="X4290" s="9"/>
      <c r="Y4290" s="9"/>
      <c r="Z4290" s="9"/>
      <c r="AA4290" s="9"/>
      <c r="AB4290" s="9"/>
      <c r="AC4290" s="9"/>
    </row>
    <row r="4291" ht="15.75" customHeight="1">
      <c r="A4291" s="10">
        <v>4290.0</v>
      </c>
      <c r="B4291" s="20" t="s">
        <v>15</v>
      </c>
      <c r="C4291" s="10" t="str">
        <f>VLOOKUP($E4291,'Определяем вид'!$A$2:$B$16,2,0)</f>
        <v>Услуга</v>
      </c>
      <c r="D4291" s="20" t="s">
        <v>16</v>
      </c>
      <c r="E4291" s="10" t="s">
        <v>17</v>
      </c>
      <c r="F4291" s="11">
        <v>45810.0</v>
      </c>
      <c r="G4291" s="12">
        <f t="shared" si="1"/>
        <v>6</v>
      </c>
      <c r="H4291" s="10"/>
      <c r="I4291" s="10" t="str">
        <f>IFNA(VLOOKUP($H4291,'Промокоды'!$A$2:$B$115,2,0),"")</f>
        <v/>
      </c>
      <c r="J4291" s="10" t="str">
        <f>IFNA(VLOOKUP($I4291,'Промокоды'!$E$2:$F$8,2,0),"")</f>
        <v/>
      </c>
      <c r="K4291" s="10" t="str">
        <f>IFNA(VLOOKUP($H4291,'Промокоды'!$A$2:$C$115,3,0),"")</f>
        <v/>
      </c>
      <c r="L4291" s="13">
        <f t="shared" si="2"/>
        <v>0</v>
      </c>
      <c r="M4291" s="14">
        <v>4500.0</v>
      </c>
      <c r="N4291" s="14">
        <f t="shared" si="3"/>
        <v>4500</v>
      </c>
      <c r="O4291" s="9"/>
      <c r="P4291" s="9"/>
      <c r="Q4291" s="9"/>
      <c r="R4291" s="9"/>
      <c r="S4291" s="9"/>
      <c r="T4291" s="9"/>
      <c r="U4291" s="9"/>
      <c r="V4291" s="9"/>
      <c r="W4291" s="9"/>
      <c r="X4291" s="9"/>
      <c r="Y4291" s="9"/>
      <c r="Z4291" s="9"/>
      <c r="AA4291" s="9"/>
      <c r="AB4291" s="9"/>
      <c r="AC4291" s="9"/>
    </row>
    <row r="4292" ht="15.75" customHeight="1">
      <c r="A4292" s="10">
        <v>4291.0</v>
      </c>
      <c r="B4292" s="20" t="s">
        <v>15</v>
      </c>
      <c r="C4292" s="10" t="str">
        <f>VLOOKUP($E4292,'Определяем вид'!$A$2:$B$16,2,0)</f>
        <v>Услуга</v>
      </c>
      <c r="D4292" s="20" t="s">
        <v>16</v>
      </c>
      <c r="E4292" s="10" t="s">
        <v>21</v>
      </c>
      <c r="F4292" s="11">
        <v>45810.0</v>
      </c>
      <c r="G4292" s="12">
        <f t="shared" si="1"/>
        <v>6</v>
      </c>
      <c r="H4292" s="10"/>
      <c r="I4292" s="10" t="str">
        <f>IFNA(VLOOKUP($H4292,'Промокоды'!$A$2:$B$115,2,0),"")</f>
        <v/>
      </c>
      <c r="J4292" s="10" t="str">
        <f>IFNA(VLOOKUP($I4292,'Промокоды'!$E$2:$F$8,2,0),"")</f>
        <v/>
      </c>
      <c r="K4292" s="10" t="str">
        <f>IFNA(VLOOKUP($H4292,'Промокоды'!$A$2:$C$115,3,0),"")</f>
        <v/>
      </c>
      <c r="L4292" s="13">
        <f t="shared" si="2"/>
        <v>0</v>
      </c>
      <c r="M4292" s="14">
        <v>5500.0</v>
      </c>
      <c r="N4292" s="14">
        <f t="shared" si="3"/>
        <v>5500</v>
      </c>
      <c r="O4292" s="9"/>
      <c r="P4292" s="9"/>
      <c r="Q4292" s="9"/>
      <c r="R4292" s="9"/>
      <c r="S4292" s="9"/>
      <c r="T4292" s="9"/>
      <c r="U4292" s="9"/>
      <c r="V4292" s="9"/>
      <c r="W4292" s="9"/>
      <c r="X4292" s="9"/>
      <c r="Y4292" s="9"/>
      <c r="Z4292" s="9"/>
      <c r="AA4292" s="9"/>
      <c r="AB4292" s="9"/>
      <c r="AC4292" s="9"/>
    </row>
    <row r="4293" ht="15.75" customHeight="1">
      <c r="A4293" s="10">
        <v>4292.0</v>
      </c>
      <c r="B4293" s="20" t="s">
        <v>15</v>
      </c>
      <c r="C4293" s="10" t="str">
        <f>VLOOKUP($E4293,'Определяем вид'!$A$2:$B$16,2,0)</f>
        <v>Товар</v>
      </c>
      <c r="D4293" s="20" t="s">
        <v>16</v>
      </c>
      <c r="E4293" s="10" t="s">
        <v>28</v>
      </c>
      <c r="F4293" s="11">
        <v>45810.0</v>
      </c>
      <c r="G4293" s="12">
        <f t="shared" si="1"/>
        <v>6</v>
      </c>
      <c r="H4293" s="10"/>
      <c r="I4293" s="10" t="str">
        <f>IFNA(VLOOKUP($H4293,'Промокоды'!$A$2:$B$115,2,0),"")</f>
        <v/>
      </c>
      <c r="J4293" s="10" t="str">
        <f>IFNA(VLOOKUP($I4293,'Промокоды'!$E$2:$F$8,2,0),"")</f>
        <v/>
      </c>
      <c r="K4293" s="10" t="str">
        <f>IFNA(VLOOKUP($H4293,'Промокоды'!$A$2:$C$115,3,0),"")</f>
        <v/>
      </c>
      <c r="L4293" s="13">
        <f t="shared" si="2"/>
        <v>0</v>
      </c>
      <c r="M4293" s="14">
        <v>300.0</v>
      </c>
      <c r="N4293" s="14">
        <f t="shared" si="3"/>
        <v>300</v>
      </c>
      <c r="O4293" s="9"/>
      <c r="P4293" s="9"/>
      <c r="Q4293" s="9"/>
      <c r="R4293" s="9"/>
      <c r="S4293" s="9"/>
      <c r="T4293" s="9"/>
      <c r="U4293" s="9"/>
      <c r="V4293" s="9"/>
      <c r="W4293" s="9"/>
      <c r="X4293" s="9"/>
      <c r="Y4293" s="9"/>
      <c r="Z4293" s="9"/>
      <c r="AA4293" s="9"/>
      <c r="AB4293" s="9"/>
      <c r="AC4293" s="9"/>
    </row>
    <row r="4294" ht="15.75" customHeight="1">
      <c r="A4294" s="10">
        <v>4293.0</v>
      </c>
      <c r="B4294" s="20" t="s">
        <v>15</v>
      </c>
      <c r="C4294" s="10" t="str">
        <f>VLOOKUP($E4294,'Определяем вид'!$A$2:$B$16,2,0)</f>
        <v>Услуга</v>
      </c>
      <c r="D4294" s="20" t="s">
        <v>19</v>
      </c>
      <c r="E4294" s="10" t="s">
        <v>21</v>
      </c>
      <c r="F4294" s="11">
        <v>45810.0</v>
      </c>
      <c r="G4294" s="12">
        <f t="shared" si="1"/>
        <v>6</v>
      </c>
      <c r="H4294" s="10"/>
      <c r="I4294" s="10" t="str">
        <f>IFNA(VLOOKUP($H4294,'Промокоды'!$A$2:$B$115,2,0),"")</f>
        <v/>
      </c>
      <c r="J4294" s="10" t="str">
        <f>IFNA(VLOOKUP($I4294,'Промокоды'!$E$2:$F$8,2,0),"")</f>
        <v/>
      </c>
      <c r="K4294" s="10" t="str">
        <f>IFNA(VLOOKUP($H4294,'Промокоды'!$A$2:$C$115,3,0),"")</f>
        <v/>
      </c>
      <c r="L4294" s="13">
        <f t="shared" si="2"/>
        <v>0</v>
      </c>
      <c r="M4294" s="14">
        <v>5500.0</v>
      </c>
      <c r="N4294" s="14">
        <f t="shared" si="3"/>
        <v>5500</v>
      </c>
      <c r="O4294" s="9"/>
      <c r="P4294" s="9"/>
      <c r="Q4294" s="9"/>
      <c r="R4294" s="9"/>
      <c r="S4294" s="9"/>
      <c r="T4294" s="9"/>
      <c r="U4294" s="9"/>
      <c r="V4294" s="9"/>
      <c r="W4294" s="9"/>
      <c r="X4294" s="9"/>
      <c r="Y4294" s="9"/>
      <c r="Z4294" s="9"/>
      <c r="AA4294" s="9"/>
      <c r="AB4294" s="9"/>
      <c r="AC4294" s="9"/>
    </row>
    <row r="4295" ht="15.75" customHeight="1">
      <c r="A4295" s="10">
        <v>4294.0</v>
      </c>
      <c r="B4295" s="20" t="s">
        <v>15</v>
      </c>
      <c r="C4295" s="10" t="str">
        <f>VLOOKUP($E4295,'Определяем вид'!$A$2:$B$16,2,0)</f>
        <v>Услуга</v>
      </c>
      <c r="D4295" s="20" t="s">
        <v>19</v>
      </c>
      <c r="E4295" s="10" t="s">
        <v>21</v>
      </c>
      <c r="F4295" s="11">
        <v>45810.0</v>
      </c>
      <c r="G4295" s="12">
        <f t="shared" si="1"/>
        <v>6</v>
      </c>
      <c r="H4295" s="10"/>
      <c r="I4295" s="10" t="str">
        <f>IFNA(VLOOKUP($H4295,'Промокоды'!$A$2:$B$115,2,0),"")</f>
        <v/>
      </c>
      <c r="J4295" s="10" t="str">
        <f>IFNA(VLOOKUP($I4295,'Промокоды'!$E$2:$F$8,2,0),"")</f>
        <v/>
      </c>
      <c r="K4295" s="10" t="str">
        <f>IFNA(VLOOKUP($H4295,'Промокоды'!$A$2:$C$115,3,0),"")</f>
        <v/>
      </c>
      <c r="L4295" s="13">
        <f t="shared" si="2"/>
        <v>0</v>
      </c>
      <c r="M4295" s="14">
        <v>5500.0</v>
      </c>
      <c r="N4295" s="14">
        <f t="shared" si="3"/>
        <v>5500</v>
      </c>
      <c r="O4295" s="9"/>
      <c r="P4295" s="9"/>
      <c r="Q4295" s="9"/>
      <c r="R4295" s="9"/>
      <c r="S4295" s="9"/>
      <c r="T4295" s="9"/>
      <c r="U4295" s="9"/>
      <c r="V4295" s="9"/>
      <c r="W4295" s="9"/>
      <c r="X4295" s="9"/>
      <c r="Y4295" s="9"/>
      <c r="Z4295" s="9"/>
      <c r="AA4295" s="9"/>
      <c r="AB4295" s="9"/>
      <c r="AC4295" s="9"/>
    </row>
    <row r="4296" ht="15.75" customHeight="1">
      <c r="A4296" s="10">
        <v>4295.0</v>
      </c>
      <c r="B4296" s="20" t="s">
        <v>15</v>
      </c>
      <c r="C4296" s="10" t="str">
        <f>VLOOKUP($E4296,'Определяем вид'!$A$2:$B$16,2,0)</f>
        <v>Услуга</v>
      </c>
      <c r="D4296" s="20" t="s">
        <v>16</v>
      </c>
      <c r="E4296" s="10" t="s">
        <v>21</v>
      </c>
      <c r="F4296" s="11">
        <v>45810.0</v>
      </c>
      <c r="G4296" s="12">
        <f t="shared" si="1"/>
        <v>6</v>
      </c>
      <c r="H4296" s="10"/>
      <c r="I4296" s="10" t="str">
        <f>IFNA(VLOOKUP($H4296,'Промокоды'!$A$2:$B$115,2,0),"")</f>
        <v/>
      </c>
      <c r="J4296" s="10" t="str">
        <f>IFNA(VLOOKUP($I4296,'Промокоды'!$E$2:$F$8,2,0),"")</f>
        <v/>
      </c>
      <c r="K4296" s="10" t="str">
        <f>IFNA(VLOOKUP($H4296,'Промокоды'!$A$2:$C$115,3,0),"")</f>
        <v/>
      </c>
      <c r="L4296" s="13">
        <f t="shared" si="2"/>
        <v>0</v>
      </c>
      <c r="M4296" s="14">
        <v>5500.0</v>
      </c>
      <c r="N4296" s="14">
        <f t="shared" si="3"/>
        <v>5500</v>
      </c>
      <c r="O4296" s="9"/>
      <c r="P4296" s="9"/>
      <c r="Q4296" s="9"/>
      <c r="R4296" s="9"/>
      <c r="S4296" s="9"/>
      <c r="T4296" s="9"/>
      <c r="U4296" s="9"/>
      <c r="V4296" s="9"/>
      <c r="W4296" s="9"/>
      <c r="X4296" s="9"/>
      <c r="Y4296" s="9"/>
      <c r="Z4296" s="9"/>
      <c r="AA4296" s="9"/>
      <c r="AB4296" s="9"/>
      <c r="AC4296" s="9"/>
    </row>
    <row r="4297" ht="15.75" customHeight="1">
      <c r="A4297" s="10">
        <v>4296.0</v>
      </c>
      <c r="B4297" s="20" t="s">
        <v>15</v>
      </c>
      <c r="C4297" s="10" t="str">
        <f>VLOOKUP($E4297,'Определяем вид'!$A$2:$B$16,2,0)</f>
        <v>Услуга</v>
      </c>
      <c r="D4297" s="20" t="s">
        <v>16</v>
      </c>
      <c r="E4297" s="10" t="s">
        <v>18</v>
      </c>
      <c r="F4297" s="11">
        <v>45810.0</v>
      </c>
      <c r="G4297" s="12">
        <f t="shared" si="1"/>
        <v>6</v>
      </c>
      <c r="H4297" s="20" t="s">
        <v>22</v>
      </c>
      <c r="I4297" s="10">
        <f>IFNA(VLOOKUP($H4297,'Промокоды'!$A$2:$B$115,2,0),"")</f>
        <v>5</v>
      </c>
      <c r="J4297" s="10" t="str">
        <f>IFNA(VLOOKUP($I4297,'Промокоды'!$E$2:$F$8,2,0),"")</f>
        <v>Посты в VK</v>
      </c>
      <c r="K4297" s="10">
        <f>IFNA(VLOOKUP($H4297,'Промокоды'!$A$2:$C$115,3,0),"")</f>
        <v>0.15</v>
      </c>
      <c r="L4297" s="13">
        <f t="shared" si="2"/>
        <v>525</v>
      </c>
      <c r="M4297" s="14">
        <v>3500.0</v>
      </c>
      <c r="N4297" s="14">
        <f t="shared" si="3"/>
        <v>2975</v>
      </c>
      <c r="O4297" s="9"/>
      <c r="P4297" s="9"/>
      <c r="Q4297" s="9"/>
      <c r="R4297" s="9"/>
      <c r="S4297" s="9"/>
      <c r="T4297" s="9"/>
      <c r="U4297" s="9"/>
      <c r="V4297" s="9"/>
      <c r="W4297" s="9"/>
      <c r="X4297" s="9"/>
      <c r="Y4297" s="9"/>
      <c r="Z4297" s="9"/>
      <c r="AA4297" s="9"/>
      <c r="AB4297" s="9"/>
      <c r="AC4297" s="9"/>
    </row>
    <row r="4298" ht="15.75" customHeight="1">
      <c r="A4298" s="10">
        <v>4297.0</v>
      </c>
      <c r="B4298" s="20" t="s">
        <v>15</v>
      </c>
      <c r="C4298" s="10" t="str">
        <f>VLOOKUP($E4298,'Определяем вид'!$A$2:$B$16,2,0)</f>
        <v>Услуга</v>
      </c>
      <c r="D4298" s="20" t="s">
        <v>16</v>
      </c>
      <c r="E4298" s="10" t="s">
        <v>21</v>
      </c>
      <c r="F4298" s="11">
        <v>45810.0</v>
      </c>
      <c r="G4298" s="12">
        <f t="shared" si="1"/>
        <v>6</v>
      </c>
      <c r="H4298" s="10"/>
      <c r="I4298" s="10" t="str">
        <f>IFNA(VLOOKUP($H4298,'Промокоды'!$A$2:$B$115,2,0),"")</f>
        <v/>
      </c>
      <c r="J4298" s="10" t="str">
        <f>IFNA(VLOOKUP($I4298,'Промокоды'!$E$2:$F$8,2,0),"")</f>
        <v/>
      </c>
      <c r="K4298" s="10" t="str">
        <f>IFNA(VLOOKUP($H4298,'Промокоды'!$A$2:$C$115,3,0),"")</f>
        <v/>
      </c>
      <c r="L4298" s="13">
        <f t="shared" si="2"/>
        <v>0</v>
      </c>
      <c r="M4298" s="14">
        <v>5500.0</v>
      </c>
      <c r="N4298" s="14">
        <f t="shared" si="3"/>
        <v>5500</v>
      </c>
      <c r="O4298" s="9"/>
      <c r="P4298" s="9"/>
      <c r="Q4298" s="9"/>
      <c r="R4298" s="9"/>
      <c r="S4298" s="9"/>
      <c r="T4298" s="9"/>
      <c r="U4298" s="9"/>
      <c r="V4298" s="9"/>
      <c r="W4298" s="9"/>
      <c r="X4298" s="9"/>
      <c r="Y4298" s="9"/>
      <c r="Z4298" s="9"/>
      <c r="AA4298" s="9"/>
      <c r="AB4298" s="9"/>
      <c r="AC4298" s="9"/>
    </row>
    <row r="4299" ht="15.75" customHeight="1">
      <c r="A4299" s="10">
        <v>4298.0</v>
      </c>
      <c r="B4299" s="20" t="s">
        <v>15</v>
      </c>
      <c r="C4299" s="10" t="str">
        <f>VLOOKUP($E4299,'Определяем вид'!$A$2:$B$16,2,0)</f>
        <v>Товар</v>
      </c>
      <c r="D4299" s="20" t="s">
        <v>16</v>
      </c>
      <c r="E4299" s="10" t="s">
        <v>28</v>
      </c>
      <c r="F4299" s="11">
        <v>45810.0</v>
      </c>
      <c r="G4299" s="12">
        <f t="shared" si="1"/>
        <v>6</v>
      </c>
      <c r="H4299" s="10"/>
      <c r="I4299" s="10" t="str">
        <f>IFNA(VLOOKUP($H4299,'Промокоды'!$A$2:$B$115,2,0),"")</f>
        <v/>
      </c>
      <c r="J4299" s="10" t="str">
        <f>IFNA(VLOOKUP($I4299,'Промокоды'!$E$2:$F$8,2,0),"")</f>
        <v/>
      </c>
      <c r="K4299" s="10" t="str">
        <f>IFNA(VLOOKUP($H4299,'Промокоды'!$A$2:$C$115,3,0),"")</f>
        <v/>
      </c>
      <c r="L4299" s="13">
        <f t="shared" si="2"/>
        <v>0</v>
      </c>
      <c r="M4299" s="14">
        <v>300.0</v>
      </c>
      <c r="N4299" s="14">
        <f t="shared" si="3"/>
        <v>300</v>
      </c>
      <c r="O4299" s="9"/>
      <c r="P4299" s="9"/>
      <c r="Q4299" s="9"/>
      <c r="R4299" s="9"/>
      <c r="S4299" s="9"/>
      <c r="T4299" s="9"/>
      <c r="U4299" s="9"/>
      <c r="V4299" s="9"/>
      <c r="W4299" s="9"/>
      <c r="X4299" s="9"/>
      <c r="Y4299" s="9"/>
      <c r="Z4299" s="9"/>
      <c r="AA4299" s="9"/>
      <c r="AB4299" s="9"/>
      <c r="AC4299" s="9"/>
    </row>
    <row r="4300" ht="15.75" customHeight="1">
      <c r="A4300" s="10">
        <v>4299.0</v>
      </c>
      <c r="B4300" s="20" t="s">
        <v>25</v>
      </c>
      <c r="C4300" s="10" t="str">
        <f>VLOOKUP($E4300,'Определяем вид'!$A$2:$B$16,2,0)</f>
        <v>Товар</v>
      </c>
      <c r="D4300" s="20" t="s">
        <v>16</v>
      </c>
      <c r="E4300" s="10" t="s">
        <v>30</v>
      </c>
      <c r="F4300" s="11">
        <v>45810.0</v>
      </c>
      <c r="G4300" s="12">
        <f t="shared" si="1"/>
        <v>6</v>
      </c>
      <c r="H4300" s="10"/>
      <c r="I4300" s="10" t="str">
        <f>IFNA(VLOOKUP($H4300,'Промокоды'!$A$2:$B$115,2,0),"")</f>
        <v/>
      </c>
      <c r="J4300" s="10" t="str">
        <f>IFNA(VLOOKUP($I4300,'Промокоды'!$E$2:$F$8,2,0),"")</f>
        <v/>
      </c>
      <c r="K4300" s="10" t="str">
        <f>IFNA(VLOOKUP($H4300,'Промокоды'!$A$2:$C$115,3,0),"")</f>
        <v/>
      </c>
      <c r="L4300" s="13">
        <f t="shared" si="2"/>
        <v>0</v>
      </c>
      <c r="M4300" s="14">
        <v>300.0</v>
      </c>
      <c r="N4300" s="14">
        <f t="shared" si="3"/>
        <v>300</v>
      </c>
      <c r="O4300" s="9"/>
      <c r="P4300" s="9"/>
      <c r="Q4300" s="9"/>
      <c r="R4300" s="9"/>
      <c r="S4300" s="9"/>
      <c r="T4300" s="9"/>
      <c r="U4300" s="9"/>
      <c r="V4300" s="9"/>
      <c r="W4300" s="9"/>
      <c r="X4300" s="9"/>
      <c r="Y4300" s="9"/>
      <c r="Z4300" s="9"/>
      <c r="AA4300" s="9"/>
      <c r="AB4300" s="9"/>
      <c r="AC4300" s="9"/>
    </row>
    <row r="4301" ht="15.75" customHeight="1">
      <c r="A4301" s="10">
        <v>4300.0</v>
      </c>
      <c r="B4301" s="20" t="s">
        <v>15</v>
      </c>
      <c r="C4301" s="10" t="str">
        <f>VLOOKUP($E4301,'Определяем вид'!$A$2:$B$16,2,0)</f>
        <v>Услуга</v>
      </c>
      <c r="D4301" s="20" t="s">
        <v>16</v>
      </c>
      <c r="E4301" s="10" t="s">
        <v>17</v>
      </c>
      <c r="F4301" s="11">
        <v>45810.0</v>
      </c>
      <c r="G4301" s="12">
        <f t="shared" si="1"/>
        <v>6</v>
      </c>
      <c r="H4301" s="10"/>
      <c r="I4301" s="10" t="str">
        <f>IFNA(VLOOKUP($H4301,'Промокоды'!$A$2:$B$115,2,0),"")</f>
        <v/>
      </c>
      <c r="J4301" s="10" t="str">
        <f>IFNA(VLOOKUP($I4301,'Промокоды'!$E$2:$F$8,2,0),"")</f>
        <v/>
      </c>
      <c r="K4301" s="10" t="str">
        <f>IFNA(VLOOKUP($H4301,'Промокоды'!$A$2:$C$115,3,0),"")</f>
        <v/>
      </c>
      <c r="L4301" s="13">
        <f t="shared" si="2"/>
        <v>0</v>
      </c>
      <c r="M4301" s="14">
        <v>4500.0</v>
      </c>
      <c r="N4301" s="14">
        <f t="shared" si="3"/>
        <v>4500</v>
      </c>
      <c r="O4301" s="9"/>
      <c r="P4301" s="9"/>
      <c r="Q4301" s="9"/>
      <c r="R4301" s="9"/>
      <c r="S4301" s="9"/>
      <c r="T4301" s="9"/>
      <c r="U4301" s="9"/>
      <c r="V4301" s="9"/>
      <c r="W4301" s="9"/>
      <c r="X4301" s="9"/>
      <c r="Y4301" s="9"/>
      <c r="Z4301" s="9"/>
      <c r="AA4301" s="9"/>
      <c r="AB4301" s="9"/>
      <c r="AC4301" s="9"/>
    </row>
    <row r="4302" ht="15.75" customHeight="1">
      <c r="A4302" s="10">
        <v>4301.0</v>
      </c>
      <c r="B4302" s="20" t="s">
        <v>15</v>
      </c>
      <c r="C4302" s="10" t="str">
        <f>VLOOKUP($E4302,'Определяем вид'!$A$2:$B$16,2,0)</f>
        <v>Услуга</v>
      </c>
      <c r="D4302" s="20" t="s">
        <v>16</v>
      </c>
      <c r="E4302" s="10" t="s">
        <v>21</v>
      </c>
      <c r="F4302" s="11">
        <v>45810.0</v>
      </c>
      <c r="G4302" s="12">
        <f t="shared" si="1"/>
        <v>6</v>
      </c>
      <c r="H4302" s="10"/>
      <c r="I4302" s="10" t="str">
        <f>IFNA(VLOOKUP($H4302,'Промокоды'!$A$2:$B$115,2,0),"")</f>
        <v/>
      </c>
      <c r="J4302" s="10" t="str">
        <f>IFNA(VLOOKUP($I4302,'Промокоды'!$E$2:$F$8,2,0),"")</f>
        <v/>
      </c>
      <c r="K4302" s="10" t="str">
        <f>IFNA(VLOOKUP($H4302,'Промокоды'!$A$2:$C$115,3,0),"")</f>
        <v/>
      </c>
      <c r="L4302" s="13">
        <f t="shared" si="2"/>
        <v>0</v>
      </c>
      <c r="M4302" s="14">
        <v>5500.0</v>
      </c>
      <c r="N4302" s="14">
        <f t="shared" si="3"/>
        <v>5500</v>
      </c>
      <c r="O4302" s="9"/>
      <c r="P4302" s="9"/>
      <c r="Q4302" s="9"/>
      <c r="R4302" s="9"/>
      <c r="S4302" s="9"/>
      <c r="T4302" s="9"/>
      <c r="U4302" s="9"/>
      <c r="V4302" s="9"/>
      <c r="W4302" s="9"/>
      <c r="X4302" s="9"/>
      <c r="Y4302" s="9"/>
      <c r="Z4302" s="9"/>
      <c r="AA4302" s="9"/>
      <c r="AB4302" s="9"/>
      <c r="AC4302" s="9"/>
    </row>
    <row r="4303" ht="15.75" customHeight="1">
      <c r="A4303" s="10">
        <v>4302.0</v>
      </c>
      <c r="B4303" s="20" t="s">
        <v>15</v>
      </c>
      <c r="C4303" s="10" t="str">
        <f>VLOOKUP($E4303,'Определяем вид'!$A$2:$B$16,2,0)</f>
        <v>Услуга</v>
      </c>
      <c r="D4303" s="20" t="s">
        <v>19</v>
      </c>
      <c r="E4303" s="10" t="s">
        <v>17</v>
      </c>
      <c r="F4303" s="11">
        <v>45810.0</v>
      </c>
      <c r="G4303" s="12">
        <f t="shared" si="1"/>
        <v>6</v>
      </c>
      <c r="H4303" s="10"/>
      <c r="I4303" s="10" t="str">
        <f>IFNA(VLOOKUP($H4303,'Промокоды'!$A$2:$B$115,2,0),"")</f>
        <v/>
      </c>
      <c r="J4303" s="10" t="str">
        <f>IFNA(VLOOKUP($I4303,'Промокоды'!$E$2:$F$8,2,0),"")</f>
        <v/>
      </c>
      <c r="K4303" s="10" t="str">
        <f>IFNA(VLOOKUP($H4303,'Промокоды'!$A$2:$C$115,3,0),"")</f>
        <v/>
      </c>
      <c r="L4303" s="13">
        <f t="shared" si="2"/>
        <v>0</v>
      </c>
      <c r="M4303" s="14">
        <v>4500.0</v>
      </c>
      <c r="N4303" s="14">
        <f t="shared" si="3"/>
        <v>4500</v>
      </c>
      <c r="O4303" s="9"/>
      <c r="P4303" s="9"/>
      <c r="Q4303" s="9"/>
      <c r="R4303" s="9"/>
      <c r="S4303" s="9"/>
      <c r="T4303" s="9"/>
      <c r="U4303" s="9"/>
      <c r="V4303" s="9"/>
      <c r="W4303" s="9"/>
      <c r="X4303" s="9"/>
      <c r="Y4303" s="9"/>
      <c r="Z4303" s="9"/>
      <c r="AA4303" s="9"/>
      <c r="AB4303" s="9"/>
      <c r="AC4303" s="9"/>
    </row>
    <row r="4304" ht="15.75" customHeight="1">
      <c r="A4304" s="10">
        <v>4303.0</v>
      </c>
      <c r="B4304" s="20" t="s">
        <v>15</v>
      </c>
      <c r="C4304" s="10" t="str">
        <f>VLOOKUP($E4304,'Определяем вид'!$A$2:$B$16,2,0)</f>
        <v>Услуга</v>
      </c>
      <c r="D4304" s="20" t="s">
        <v>16</v>
      </c>
      <c r="E4304" s="10" t="s">
        <v>21</v>
      </c>
      <c r="F4304" s="11">
        <v>45810.0</v>
      </c>
      <c r="G4304" s="12">
        <f t="shared" si="1"/>
        <v>6</v>
      </c>
      <c r="H4304" s="10"/>
      <c r="I4304" s="10" t="str">
        <f>IFNA(VLOOKUP($H4304,'Промокоды'!$A$2:$B$115,2,0),"")</f>
        <v/>
      </c>
      <c r="J4304" s="10" t="str">
        <f>IFNA(VLOOKUP($I4304,'Промокоды'!$E$2:$F$8,2,0),"")</f>
        <v/>
      </c>
      <c r="K4304" s="10" t="str">
        <f>IFNA(VLOOKUP($H4304,'Промокоды'!$A$2:$C$115,3,0),"")</f>
        <v/>
      </c>
      <c r="L4304" s="13">
        <f t="shared" si="2"/>
        <v>0</v>
      </c>
      <c r="M4304" s="14">
        <v>5500.0</v>
      </c>
      <c r="N4304" s="14">
        <f t="shared" si="3"/>
        <v>5500</v>
      </c>
      <c r="O4304" s="9"/>
      <c r="P4304" s="9"/>
      <c r="Q4304" s="9"/>
      <c r="R4304" s="9"/>
      <c r="S4304" s="9"/>
      <c r="T4304" s="9"/>
      <c r="U4304" s="9"/>
      <c r="V4304" s="9"/>
      <c r="W4304" s="9"/>
      <c r="X4304" s="9"/>
      <c r="Y4304" s="9"/>
      <c r="Z4304" s="9"/>
      <c r="AA4304" s="9"/>
      <c r="AB4304" s="9"/>
      <c r="AC4304" s="9"/>
    </row>
    <row r="4305" ht="15.75" customHeight="1">
      <c r="A4305" s="10">
        <v>4304.0</v>
      </c>
      <c r="B4305" s="20" t="s">
        <v>15</v>
      </c>
      <c r="C4305" s="10" t="str">
        <f>VLOOKUP($E4305,'Определяем вид'!$A$2:$B$16,2,0)</f>
        <v>Услуга</v>
      </c>
      <c r="D4305" s="20" t="s">
        <v>16</v>
      </c>
      <c r="E4305" s="10" t="s">
        <v>18</v>
      </c>
      <c r="F4305" s="11">
        <v>45810.0</v>
      </c>
      <c r="G4305" s="12">
        <f t="shared" si="1"/>
        <v>6</v>
      </c>
      <c r="H4305" s="20" t="s">
        <v>24</v>
      </c>
      <c r="I4305" s="10">
        <f>IFNA(VLOOKUP($H4305,'Промокоды'!$A$2:$B$115,2,0),"")</f>
        <v>4</v>
      </c>
      <c r="J4305" s="10" t="str">
        <f>IFNA(VLOOKUP($I4305,'Промокоды'!$E$2:$F$8,2,0),"")</f>
        <v>Посты в Telegram</v>
      </c>
      <c r="K4305" s="10">
        <f>IFNA(VLOOKUP($H4305,'Промокоды'!$A$2:$C$115,3,0),"")</f>
        <v>0.5</v>
      </c>
      <c r="L4305" s="13">
        <f t="shared" si="2"/>
        <v>1750</v>
      </c>
      <c r="M4305" s="14">
        <v>3500.0</v>
      </c>
      <c r="N4305" s="14">
        <f t="shared" si="3"/>
        <v>1750</v>
      </c>
      <c r="O4305" s="9"/>
      <c r="P4305" s="9"/>
      <c r="Q4305" s="9"/>
      <c r="R4305" s="9"/>
      <c r="S4305" s="9"/>
      <c r="T4305" s="9"/>
      <c r="U4305" s="9"/>
      <c r="V4305" s="9"/>
      <c r="W4305" s="9"/>
      <c r="X4305" s="9"/>
      <c r="Y4305" s="9"/>
      <c r="Z4305" s="9"/>
      <c r="AA4305" s="9"/>
      <c r="AB4305" s="9"/>
      <c r="AC4305" s="9"/>
    </row>
    <row r="4306" ht="15.75" customHeight="1">
      <c r="A4306" s="10">
        <v>4305.0</v>
      </c>
      <c r="B4306" s="20" t="s">
        <v>15</v>
      </c>
      <c r="C4306" s="10" t="str">
        <f>VLOOKUP($E4306,'Определяем вид'!$A$2:$B$16,2,0)</f>
        <v>Услуга</v>
      </c>
      <c r="D4306" s="20" t="s">
        <v>19</v>
      </c>
      <c r="E4306" s="10" t="s">
        <v>18</v>
      </c>
      <c r="F4306" s="11">
        <v>45810.0</v>
      </c>
      <c r="G4306" s="12">
        <f t="shared" si="1"/>
        <v>6</v>
      </c>
      <c r="H4306" s="10"/>
      <c r="I4306" s="10" t="str">
        <f>IFNA(VLOOKUP($H4306,'Промокоды'!$A$2:$B$115,2,0),"")</f>
        <v/>
      </c>
      <c r="J4306" s="10" t="str">
        <f>IFNA(VLOOKUP($I4306,'Промокоды'!$E$2:$F$8,2,0),"")</f>
        <v/>
      </c>
      <c r="K4306" s="10" t="str">
        <f>IFNA(VLOOKUP($H4306,'Промокоды'!$A$2:$C$115,3,0),"")</f>
        <v/>
      </c>
      <c r="L4306" s="13">
        <f t="shared" si="2"/>
        <v>0</v>
      </c>
      <c r="M4306" s="14">
        <v>3500.0</v>
      </c>
      <c r="N4306" s="14">
        <f t="shared" si="3"/>
        <v>3500</v>
      </c>
      <c r="O4306" s="9"/>
      <c r="P4306" s="9"/>
      <c r="Q4306" s="9"/>
      <c r="R4306" s="9"/>
      <c r="S4306" s="9"/>
      <c r="T4306" s="9"/>
      <c r="U4306" s="9"/>
      <c r="V4306" s="9"/>
      <c r="W4306" s="9"/>
      <c r="X4306" s="9"/>
      <c r="Y4306" s="9"/>
      <c r="Z4306" s="9"/>
      <c r="AA4306" s="9"/>
      <c r="AB4306" s="9"/>
      <c r="AC4306" s="9"/>
    </row>
    <row r="4307" ht="15.75" customHeight="1">
      <c r="A4307" s="10">
        <v>4306.0</v>
      </c>
      <c r="B4307" s="20" t="s">
        <v>15</v>
      </c>
      <c r="C4307" s="10" t="str">
        <f>VLOOKUP($E4307,'Определяем вид'!$A$2:$B$16,2,0)</f>
        <v>Услуга</v>
      </c>
      <c r="D4307" s="20" t="s">
        <v>16</v>
      </c>
      <c r="E4307" s="10" t="s">
        <v>18</v>
      </c>
      <c r="F4307" s="11">
        <v>45810.0</v>
      </c>
      <c r="G4307" s="12">
        <f t="shared" si="1"/>
        <v>6</v>
      </c>
      <c r="H4307" s="10"/>
      <c r="I4307" s="10" t="str">
        <f>IFNA(VLOOKUP($H4307,'Промокоды'!$A$2:$B$115,2,0),"")</f>
        <v/>
      </c>
      <c r="J4307" s="10" t="str">
        <f>IFNA(VLOOKUP($I4307,'Промокоды'!$E$2:$F$8,2,0),"")</f>
        <v/>
      </c>
      <c r="K4307" s="10" t="str">
        <f>IFNA(VLOOKUP($H4307,'Промокоды'!$A$2:$C$115,3,0),"")</f>
        <v/>
      </c>
      <c r="L4307" s="13">
        <f t="shared" si="2"/>
        <v>0</v>
      </c>
      <c r="M4307" s="14">
        <v>3500.0</v>
      </c>
      <c r="N4307" s="14">
        <f t="shared" si="3"/>
        <v>3500</v>
      </c>
      <c r="O4307" s="9"/>
      <c r="P4307" s="9"/>
      <c r="Q4307" s="9"/>
      <c r="R4307" s="9"/>
      <c r="S4307" s="9"/>
      <c r="T4307" s="9"/>
      <c r="U4307" s="9"/>
      <c r="V4307" s="9"/>
      <c r="W4307" s="9"/>
      <c r="X4307" s="9"/>
      <c r="Y4307" s="9"/>
      <c r="Z4307" s="9"/>
      <c r="AA4307" s="9"/>
      <c r="AB4307" s="9"/>
      <c r="AC4307" s="9"/>
    </row>
    <row r="4308" ht="15.75" customHeight="1">
      <c r="A4308" s="10">
        <v>4307.0</v>
      </c>
      <c r="B4308" s="20" t="s">
        <v>15</v>
      </c>
      <c r="C4308" s="10" t="str">
        <f>VLOOKUP($E4308,'Определяем вид'!$A$2:$B$16,2,0)</f>
        <v>Услуга</v>
      </c>
      <c r="D4308" s="20" t="s">
        <v>16</v>
      </c>
      <c r="E4308" s="10" t="s">
        <v>18</v>
      </c>
      <c r="F4308" s="11">
        <v>45810.0</v>
      </c>
      <c r="G4308" s="12">
        <f t="shared" si="1"/>
        <v>6</v>
      </c>
      <c r="H4308" s="10"/>
      <c r="I4308" s="10" t="str">
        <f>IFNA(VLOOKUP($H4308,'Промокоды'!$A$2:$B$115,2,0),"")</f>
        <v/>
      </c>
      <c r="J4308" s="10" t="str">
        <f>IFNA(VLOOKUP($I4308,'Промокоды'!$E$2:$F$8,2,0),"")</f>
        <v/>
      </c>
      <c r="K4308" s="10" t="str">
        <f>IFNA(VLOOKUP($H4308,'Промокоды'!$A$2:$C$115,3,0),"")</f>
        <v/>
      </c>
      <c r="L4308" s="13">
        <f t="shared" si="2"/>
        <v>0</v>
      </c>
      <c r="M4308" s="14">
        <v>3500.0</v>
      </c>
      <c r="N4308" s="14">
        <f t="shared" si="3"/>
        <v>3500</v>
      </c>
      <c r="O4308" s="9"/>
      <c r="P4308" s="9"/>
      <c r="Q4308" s="9"/>
      <c r="R4308" s="9"/>
      <c r="S4308" s="9"/>
      <c r="T4308" s="9"/>
      <c r="U4308" s="9"/>
      <c r="V4308" s="9"/>
      <c r="W4308" s="9"/>
      <c r="X4308" s="9"/>
      <c r="Y4308" s="9"/>
      <c r="Z4308" s="9"/>
      <c r="AA4308" s="9"/>
      <c r="AB4308" s="9"/>
      <c r="AC4308" s="9"/>
    </row>
    <row r="4309" ht="15.75" customHeight="1">
      <c r="A4309" s="10">
        <v>4308.0</v>
      </c>
      <c r="B4309" s="20" t="s">
        <v>15</v>
      </c>
      <c r="C4309" s="10" t="str">
        <f>VLOOKUP($E4309,'Определяем вид'!$A$2:$B$16,2,0)</f>
        <v>Товар</v>
      </c>
      <c r="D4309" s="20" t="s">
        <v>16</v>
      </c>
      <c r="E4309" s="10" t="s">
        <v>28</v>
      </c>
      <c r="F4309" s="11">
        <v>45810.0</v>
      </c>
      <c r="G4309" s="12">
        <f t="shared" si="1"/>
        <v>6</v>
      </c>
      <c r="H4309" s="10"/>
      <c r="I4309" s="10" t="str">
        <f>IFNA(VLOOKUP($H4309,'Промокоды'!$A$2:$B$115,2,0),"")</f>
        <v/>
      </c>
      <c r="J4309" s="10" t="str">
        <f>IFNA(VLOOKUP($I4309,'Промокоды'!$E$2:$F$8,2,0),"")</f>
        <v/>
      </c>
      <c r="K4309" s="10" t="str">
        <f>IFNA(VLOOKUP($H4309,'Промокоды'!$A$2:$C$115,3,0),"")</f>
        <v/>
      </c>
      <c r="L4309" s="13">
        <f t="shared" si="2"/>
        <v>0</v>
      </c>
      <c r="M4309" s="14">
        <v>300.0</v>
      </c>
      <c r="N4309" s="14">
        <f t="shared" si="3"/>
        <v>300</v>
      </c>
      <c r="O4309" s="9"/>
      <c r="P4309" s="9"/>
      <c r="Q4309" s="9"/>
      <c r="R4309" s="9"/>
      <c r="S4309" s="9"/>
      <c r="T4309" s="9"/>
      <c r="U4309" s="9"/>
      <c r="V4309" s="9"/>
      <c r="W4309" s="9"/>
      <c r="X4309" s="9"/>
      <c r="Y4309" s="9"/>
      <c r="Z4309" s="9"/>
      <c r="AA4309" s="9"/>
      <c r="AB4309" s="9"/>
      <c r="AC4309" s="9"/>
    </row>
    <row r="4310" ht="15.75" customHeight="1">
      <c r="A4310" s="10">
        <v>4309.0</v>
      </c>
      <c r="B4310" s="20" t="s">
        <v>25</v>
      </c>
      <c r="C4310" s="10" t="str">
        <f>VLOOKUP($E4310,'Определяем вид'!$A$2:$B$16,2,0)</f>
        <v>Товар</v>
      </c>
      <c r="D4310" s="20" t="s">
        <v>16</v>
      </c>
      <c r="E4310" s="10" t="s">
        <v>30</v>
      </c>
      <c r="F4310" s="11">
        <v>45810.0</v>
      </c>
      <c r="G4310" s="12">
        <f t="shared" si="1"/>
        <v>6</v>
      </c>
      <c r="H4310" s="10"/>
      <c r="I4310" s="10" t="str">
        <f>IFNA(VLOOKUP($H4310,'Промокоды'!$A$2:$B$115,2,0),"")</f>
        <v/>
      </c>
      <c r="J4310" s="10" t="str">
        <f>IFNA(VLOOKUP($I4310,'Промокоды'!$E$2:$F$8,2,0),"")</f>
        <v/>
      </c>
      <c r="K4310" s="10" t="str">
        <f>IFNA(VLOOKUP($H4310,'Промокоды'!$A$2:$C$115,3,0),"")</f>
        <v/>
      </c>
      <c r="L4310" s="13">
        <f t="shared" si="2"/>
        <v>0</v>
      </c>
      <c r="M4310" s="14">
        <v>300.0</v>
      </c>
      <c r="N4310" s="14">
        <f t="shared" si="3"/>
        <v>300</v>
      </c>
      <c r="O4310" s="9"/>
      <c r="P4310" s="9"/>
      <c r="Q4310" s="9"/>
      <c r="R4310" s="9"/>
      <c r="S4310" s="9"/>
      <c r="T4310" s="9"/>
      <c r="U4310" s="9"/>
      <c r="V4310" s="9"/>
      <c r="W4310" s="9"/>
      <c r="X4310" s="9"/>
      <c r="Y4310" s="9"/>
      <c r="Z4310" s="9"/>
      <c r="AA4310" s="9"/>
      <c r="AB4310" s="9"/>
      <c r="AC4310" s="9"/>
    </row>
    <row r="4311" ht="15.75" customHeight="1">
      <c r="A4311" s="10">
        <v>4310.0</v>
      </c>
      <c r="B4311" s="20" t="s">
        <v>15</v>
      </c>
      <c r="C4311" s="10" t="str">
        <f>VLOOKUP($E4311,'Определяем вид'!$A$2:$B$16,2,0)</f>
        <v>Услуга</v>
      </c>
      <c r="D4311" s="20" t="s">
        <v>16</v>
      </c>
      <c r="E4311" s="10" t="s">
        <v>21</v>
      </c>
      <c r="F4311" s="11">
        <v>45810.0</v>
      </c>
      <c r="G4311" s="12">
        <f t="shared" si="1"/>
        <v>6</v>
      </c>
      <c r="H4311" s="10"/>
      <c r="I4311" s="10" t="str">
        <f>IFNA(VLOOKUP($H4311,'Промокоды'!$A$2:$B$115,2,0),"")</f>
        <v/>
      </c>
      <c r="J4311" s="10" t="str">
        <f>IFNA(VLOOKUP($I4311,'Промокоды'!$E$2:$F$8,2,0),"")</f>
        <v/>
      </c>
      <c r="K4311" s="10" t="str">
        <f>IFNA(VLOOKUP($H4311,'Промокоды'!$A$2:$C$115,3,0),"")</f>
        <v/>
      </c>
      <c r="L4311" s="13">
        <f t="shared" si="2"/>
        <v>0</v>
      </c>
      <c r="M4311" s="14">
        <v>5500.0</v>
      </c>
      <c r="N4311" s="14">
        <f t="shared" si="3"/>
        <v>5500</v>
      </c>
      <c r="O4311" s="9"/>
      <c r="P4311" s="9"/>
      <c r="Q4311" s="9"/>
      <c r="R4311" s="9"/>
      <c r="S4311" s="9"/>
      <c r="T4311" s="9"/>
      <c r="U4311" s="9"/>
      <c r="V4311" s="9"/>
      <c r="W4311" s="9"/>
      <c r="X4311" s="9"/>
      <c r="Y4311" s="9"/>
      <c r="Z4311" s="9"/>
      <c r="AA4311" s="9"/>
      <c r="AB4311" s="9"/>
      <c r="AC4311" s="9"/>
    </row>
    <row r="4312" ht="15.75" customHeight="1">
      <c r="A4312" s="10">
        <v>4311.0</v>
      </c>
      <c r="B4312" s="20" t="s">
        <v>15</v>
      </c>
      <c r="C4312" s="10" t="str">
        <f>VLOOKUP($E4312,'Определяем вид'!$A$2:$B$16,2,0)</f>
        <v>Услуга</v>
      </c>
      <c r="D4312" s="20" t="s">
        <v>16</v>
      </c>
      <c r="E4312" s="10" t="s">
        <v>17</v>
      </c>
      <c r="F4312" s="11">
        <v>45810.0</v>
      </c>
      <c r="G4312" s="12">
        <f t="shared" si="1"/>
        <v>6</v>
      </c>
      <c r="H4312" s="10"/>
      <c r="I4312" s="10" t="str">
        <f>IFNA(VLOOKUP($H4312,'Промокоды'!$A$2:$B$115,2,0),"")</f>
        <v/>
      </c>
      <c r="J4312" s="10" t="str">
        <f>IFNA(VLOOKUP($I4312,'Промокоды'!$E$2:$F$8,2,0),"")</f>
        <v/>
      </c>
      <c r="K4312" s="10" t="str">
        <f>IFNA(VLOOKUP($H4312,'Промокоды'!$A$2:$C$115,3,0),"")</f>
        <v/>
      </c>
      <c r="L4312" s="13">
        <f t="shared" si="2"/>
        <v>0</v>
      </c>
      <c r="M4312" s="14">
        <v>4500.0</v>
      </c>
      <c r="N4312" s="14">
        <f t="shared" si="3"/>
        <v>4500</v>
      </c>
      <c r="O4312" s="9"/>
      <c r="P4312" s="9"/>
      <c r="Q4312" s="9"/>
      <c r="R4312" s="9"/>
      <c r="S4312" s="9"/>
      <c r="T4312" s="9"/>
      <c r="U4312" s="9"/>
      <c r="V4312" s="9"/>
      <c r="W4312" s="9"/>
      <c r="X4312" s="9"/>
      <c r="Y4312" s="9"/>
      <c r="Z4312" s="9"/>
      <c r="AA4312" s="9"/>
      <c r="AB4312" s="9"/>
      <c r="AC4312" s="9"/>
    </row>
    <row r="4313" ht="15.75" customHeight="1">
      <c r="A4313" s="10">
        <v>4312.0</v>
      </c>
      <c r="B4313" s="20" t="s">
        <v>25</v>
      </c>
      <c r="C4313" s="10" t="str">
        <f>VLOOKUP($E4313,'Определяем вид'!$A$2:$B$16,2,0)</f>
        <v>Товар</v>
      </c>
      <c r="D4313" s="20" t="s">
        <v>19</v>
      </c>
      <c r="E4313" s="10" t="s">
        <v>30</v>
      </c>
      <c r="F4313" s="11">
        <v>45810.0</v>
      </c>
      <c r="G4313" s="12">
        <f t="shared" si="1"/>
        <v>6</v>
      </c>
      <c r="H4313" s="10"/>
      <c r="I4313" s="10" t="str">
        <f>IFNA(VLOOKUP($H4313,'Промокоды'!$A$2:$B$115,2,0),"")</f>
        <v/>
      </c>
      <c r="J4313" s="10" t="str">
        <f>IFNA(VLOOKUP($I4313,'Промокоды'!$E$2:$F$8,2,0),"")</f>
        <v/>
      </c>
      <c r="K4313" s="10" t="str">
        <f>IFNA(VLOOKUP($H4313,'Промокоды'!$A$2:$C$115,3,0),"")</f>
        <v/>
      </c>
      <c r="L4313" s="13">
        <f t="shared" si="2"/>
        <v>0</v>
      </c>
      <c r="M4313" s="14">
        <v>300.0</v>
      </c>
      <c r="N4313" s="14">
        <f t="shared" si="3"/>
        <v>300</v>
      </c>
      <c r="O4313" s="9"/>
      <c r="P4313" s="9"/>
      <c r="Q4313" s="9"/>
      <c r="R4313" s="9"/>
      <c r="S4313" s="9"/>
      <c r="T4313" s="9"/>
      <c r="U4313" s="9"/>
      <c r="V4313" s="9"/>
      <c r="W4313" s="9"/>
      <c r="X4313" s="9"/>
      <c r="Y4313" s="9"/>
      <c r="Z4313" s="9"/>
      <c r="AA4313" s="9"/>
      <c r="AB4313" s="9"/>
      <c r="AC4313" s="9"/>
    </row>
    <row r="4314" ht="15.75" customHeight="1">
      <c r="A4314" s="10">
        <v>4313.0</v>
      </c>
      <c r="B4314" s="20" t="s">
        <v>15</v>
      </c>
      <c r="C4314" s="10" t="str">
        <f>VLOOKUP($E4314,'Определяем вид'!$A$2:$B$16,2,0)</f>
        <v>Услуга</v>
      </c>
      <c r="D4314" s="20" t="s">
        <v>16</v>
      </c>
      <c r="E4314" s="10" t="s">
        <v>18</v>
      </c>
      <c r="F4314" s="11">
        <v>45810.0</v>
      </c>
      <c r="G4314" s="12">
        <f t="shared" si="1"/>
        <v>6</v>
      </c>
      <c r="H4314" s="10"/>
      <c r="I4314" s="10" t="str">
        <f>IFNA(VLOOKUP($H4314,'Промокоды'!$A$2:$B$115,2,0),"")</f>
        <v/>
      </c>
      <c r="J4314" s="10" t="str">
        <f>IFNA(VLOOKUP($I4314,'Промокоды'!$E$2:$F$8,2,0),"")</f>
        <v/>
      </c>
      <c r="K4314" s="10" t="str">
        <f>IFNA(VLOOKUP($H4314,'Промокоды'!$A$2:$C$115,3,0),"")</f>
        <v/>
      </c>
      <c r="L4314" s="13">
        <f t="shared" si="2"/>
        <v>0</v>
      </c>
      <c r="M4314" s="14">
        <v>3500.0</v>
      </c>
      <c r="N4314" s="14">
        <f t="shared" si="3"/>
        <v>3500</v>
      </c>
      <c r="O4314" s="9"/>
      <c r="P4314" s="9"/>
      <c r="Q4314" s="9"/>
      <c r="R4314" s="9"/>
      <c r="S4314" s="9"/>
      <c r="T4314" s="9"/>
      <c r="U4314" s="9"/>
      <c r="V4314" s="9"/>
      <c r="W4314" s="9"/>
      <c r="X4314" s="9"/>
      <c r="Y4314" s="9"/>
      <c r="Z4314" s="9"/>
      <c r="AA4314" s="9"/>
      <c r="AB4314" s="9"/>
      <c r="AC4314" s="9"/>
    </row>
    <row r="4315" ht="15.75" customHeight="1">
      <c r="A4315" s="10">
        <v>4314.0</v>
      </c>
      <c r="B4315" s="20" t="s">
        <v>15</v>
      </c>
      <c r="C4315" s="10" t="str">
        <f>VLOOKUP($E4315,'Определяем вид'!$A$2:$B$16,2,0)</f>
        <v>Услуга</v>
      </c>
      <c r="D4315" s="20" t="s">
        <v>16</v>
      </c>
      <c r="E4315" s="10" t="s">
        <v>18</v>
      </c>
      <c r="F4315" s="11">
        <v>45810.0</v>
      </c>
      <c r="G4315" s="12">
        <f t="shared" si="1"/>
        <v>6</v>
      </c>
      <c r="H4315" s="10"/>
      <c r="I4315" s="10" t="str">
        <f>IFNA(VLOOKUP($H4315,'Промокоды'!$A$2:$B$115,2,0),"")</f>
        <v/>
      </c>
      <c r="J4315" s="10" t="str">
        <f>IFNA(VLOOKUP($I4315,'Промокоды'!$E$2:$F$8,2,0),"")</f>
        <v/>
      </c>
      <c r="K4315" s="10" t="str">
        <f>IFNA(VLOOKUP($H4315,'Промокоды'!$A$2:$C$115,3,0),"")</f>
        <v/>
      </c>
      <c r="L4315" s="13">
        <f t="shared" si="2"/>
        <v>0</v>
      </c>
      <c r="M4315" s="14">
        <v>3500.0</v>
      </c>
      <c r="N4315" s="14">
        <f t="shared" si="3"/>
        <v>3500</v>
      </c>
      <c r="O4315" s="9"/>
      <c r="P4315" s="9"/>
      <c r="Q4315" s="9"/>
      <c r="R4315" s="9"/>
      <c r="S4315" s="9"/>
      <c r="T4315" s="9"/>
      <c r="U4315" s="9"/>
      <c r="V4315" s="9"/>
      <c r="W4315" s="9"/>
      <c r="X4315" s="9"/>
      <c r="Y4315" s="9"/>
      <c r="Z4315" s="9"/>
      <c r="AA4315" s="9"/>
      <c r="AB4315" s="9"/>
      <c r="AC4315" s="9"/>
    </row>
    <row r="4316" ht="15.75" customHeight="1">
      <c r="A4316" s="10">
        <v>4315.0</v>
      </c>
      <c r="B4316" s="20" t="s">
        <v>25</v>
      </c>
      <c r="C4316" s="10" t="str">
        <f>VLOOKUP($E4316,'Определяем вид'!$A$2:$B$16,2,0)</f>
        <v>Товар</v>
      </c>
      <c r="D4316" s="20" t="s">
        <v>16</v>
      </c>
      <c r="E4316" s="10" t="s">
        <v>30</v>
      </c>
      <c r="F4316" s="11">
        <v>45810.0</v>
      </c>
      <c r="G4316" s="12">
        <f t="shared" si="1"/>
        <v>6</v>
      </c>
      <c r="H4316" s="10"/>
      <c r="I4316" s="10" t="str">
        <f>IFNA(VLOOKUP($H4316,'Промокоды'!$A$2:$B$115,2,0),"")</f>
        <v/>
      </c>
      <c r="J4316" s="10" t="str">
        <f>IFNA(VLOOKUP($I4316,'Промокоды'!$E$2:$F$8,2,0),"")</f>
        <v/>
      </c>
      <c r="K4316" s="10" t="str">
        <f>IFNA(VLOOKUP($H4316,'Промокоды'!$A$2:$C$115,3,0),"")</f>
        <v/>
      </c>
      <c r="L4316" s="13">
        <f t="shared" si="2"/>
        <v>0</v>
      </c>
      <c r="M4316" s="14">
        <v>300.0</v>
      </c>
      <c r="N4316" s="14">
        <f t="shared" si="3"/>
        <v>300</v>
      </c>
      <c r="O4316" s="9"/>
      <c r="P4316" s="9"/>
      <c r="Q4316" s="9"/>
      <c r="R4316" s="9"/>
      <c r="S4316" s="9"/>
      <c r="T4316" s="9"/>
      <c r="U4316" s="9"/>
      <c r="V4316" s="9"/>
      <c r="W4316" s="9"/>
      <c r="X4316" s="9"/>
      <c r="Y4316" s="9"/>
      <c r="Z4316" s="9"/>
      <c r="AA4316" s="9"/>
      <c r="AB4316" s="9"/>
      <c r="AC4316" s="9"/>
    </row>
    <row r="4317" ht="15.75" customHeight="1">
      <c r="A4317" s="10">
        <v>4316.0</v>
      </c>
      <c r="B4317" s="20" t="s">
        <v>15</v>
      </c>
      <c r="C4317" s="10" t="str">
        <f>VLOOKUP($E4317,'Определяем вид'!$A$2:$B$16,2,0)</f>
        <v>Услуга</v>
      </c>
      <c r="D4317" s="20" t="s">
        <v>16</v>
      </c>
      <c r="E4317" s="10" t="s">
        <v>21</v>
      </c>
      <c r="F4317" s="11">
        <v>45810.0</v>
      </c>
      <c r="G4317" s="12">
        <f t="shared" si="1"/>
        <v>6</v>
      </c>
      <c r="H4317" s="10"/>
      <c r="I4317" s="10" t="str">
        <f>IFNA(VLOOKUP($H4317,'Промокоды'!$A$2:$B$115,2,0),"")</f>
        <v/>
      </c>
      <c r="J4317" s="10" t="str">
        <f>IFNA(VLOOKUP($I4317,'Промокоды'!$E$2:$F$8,2,0),"")</f>
        <v/>
      </c>
      <c r="K4317" s="10" t="str">
        <f>IFNA(VLOOKUP($H4317,'Промокоды'!$A$2:$C$115,3,0),"")</f>
        <v/>
      </c>
      <c r="L4317" s="13">
        <f t="shared" si="2"/>
        <v>0</v>
      </c>
      <c r="M4317" s="14">
        <v>5500.0</v>
      </c>
      <c r="N4317" s="14">
        <f t="shared" si="3"/>
        <v>5500</v>
      </c>
      <c r="O4317" s="9"/>
      <c r="P4317" s="9"/>
      <c r="Q4317" s="9"/>
      <c r="R4317" s="9"/>
      <c r="S4317" s="9"/>
      <c r="T4317" s="9"/>
      <c r="U4317" s="9"/>
      <c r="V4317" s="9"/>
      <c r="W4317" s="9"/>
      <c r="X4317" s="9"/>
      <c r="Y4317" s="9"/>
      <c r="Z4317" s="9"/>
      <c r="AA4317" s="9"/>
      <c r="AB4317" s="9"/>
      <c r="AC4317" s="9"/>
    </row>
    <row r="4318" ht="15.75" customHeight="1">
      <c r="A4318" s="10">
        <v>4317.0</v>
      </c>
      <c r="B4318" s="20" t="s">
        <v>15</v>
      </c>
      <c r="C4318" s="10" t="str">
        <f>VLOOKUP($E4318,'Определяем вид'!$A$2:$B$16,2,0)</f>
        <v>Услуга</v>
      </c>
      <c r="D4318" s="20" t="s">
        <v>16</v>
      </c>
      <c r="E4318" s="10" t="s">
        <v>17</v>
      </c>
      <c r="F4318" s="11">
        <v>45811.0</v>
      </c>
      <c r="G4318" s="12">
        <f t="shared" si="1"/>
        <v>6</v>
      </c>
      <c r="H4318" s="20" t="s">
        <v>27</v>
      </c>
      <c r="I4318" s="10">
        <f>IFNA(VLOOKUP($H4318,'Промокоды'!$A$2:$B$115,2,0),"")</f>
        <v>6</v>
      </c>
      <c r="J4318" s="10" t="str">
        <f>IFNA(VLOOKUP($I4318,'Промокоды'!$E$2:$F$8,2,0),"")</f>
        <v>Реклама в VK</v>
      </c>
      <c r="K4318" s="10">
        <f>IFNA(VLOOKUP($H4318,'Промокоды'!$A$2:$C$115,3,0),"")</f>
        <v>0.2</v>
      </c>
      <c r="L4318" s="13">
        <f t="shared" si="2"/>
        <v>900</v>
      </c>
      <c r="M4318" s="14">
        <v>4500.0</v>
      </c>
      <c r="N4318" s="14">
        <f t="shared" si="3"/>
        <v>3600</v>
      </c>
      <c r="O4318" s="9"/>
      <c r="P4318" s="9"/>
      <c r="Q4318" s="9"/>
      <c r="R4318" s="9"/>
      <c r="S4318" s="9"/>
      <c r="T4318" s="9"/>
      <c r="U4318" s="9"/>
      <c r="V4318" s="9"/>
      <c r="W4318" s="9"/>
      <c r="X4318" s="9"/>
      <c r="Y4318" s="9"/>
      <c r="Z4318" s="9"/>
      <c r="AA4318" s="9"/>
      <c r="AB4318" s="9"/>
      <c r="AC4318" s="9"/>
    </row>
    <row r="4319" ht="15.75" customHeight="1">
      <c r="A4319" s="10">
        <v>4318.0</v>
      </c>
      <c r="B4319" s="20" t="s">
        <v>25</v>
      </c>
      <c r="C4319" s="10" t="str">
        <f>VLOOKUP($E4319,'Определяем вид'!$A$2:$B$16,2,0)</f>
        <v>Товар</v>
      </c>
      <c r="D4319" s="20" t="s">
        <v>16</v>
      </c>
      <c r="E4319" s="10" t="s">
        <v>35</v>
      </c>
      <c r="F4319" s="11">
        <v>45811.0</v>
      </c>
      <c r="G4319" s="12">
        <f t="shared" si="1"/>
        <v>6</v>
      </c>
      <c r="H4319" s="10"/>
      <c r="I4319" s="10" t="str">
        <f>IFNA(VLOOKUP($H4319,'Промокоды'!$A$2:$B$115,2,0),"")</f>
        <v/>
      </c>
      <c r="J4319" s="10" t="str">
        <f>IFNA(VLOOKUP($I4319,'Промокоды'!$E$2:$F$8,2,0),"")</f>
        <v/>
      </c>
      <c r="K4319" s="10" t="str">
        <f>IFNA(VLOOKUP($H4319,'Промокоды'!$A$2:$C$115,3,0),"")</f>
        <v/>
      </c>
      <c r="L4319" s="13">
        <f t="shared" si="2"/>
        <v>0</v>
      </c>
      <c r="M4319" s="14">
        <v>500.0</v>
      </c>
      <c r="N4319" s="14">
        <f t="shared" si="3"/>
        <v>500</v>
      </c>
      <c r="O4319" s="9"/>
      <c r="P4319" s="9"/>
      <c r="Q4319" s="9"/>
      <c r="R4319" s="9"/>
      <c r="S4319" s="9"/>
      <c r="T4319" s="9"/>
      <c r="U4319" s="9"/>
      <c r="V4319" s="9"/>
      <c r="W4319" s="9"/>
      <c r="X4319" s="9"/>
      <c r="Y4319" s="9"/>
      <c r="Z4319" s="9"/>
      <c r="AA4319" s="9"/>
      <c r="AB4319" s="9"/>
      <c r="AC4319" s="9"/>
    </row>
    <row r="4320" ht="15.75" customHeight="1">
      <c r="A4320" s="10">
        <v>4319.0</v>
      </c>
      <c r="B4320" s="20" t="s">
        <v>15</v>
      </c>
      <c r="C4320" s="10" t="str">
        <f>VLOOKUP($E4320,'Определяем вид'!$A$2:$B$16,2,0)</f>
        <v>Услуга</v>
      </c>
      <c r="D4320" s="20" t="s">
        <v>16</v>
      </c>
      <c r="E4320" s="10" t="s">
        <v>17</v>
      </c>
      <c r="F4320" s="11">
        <v>45811.0</v>
      </c>
      <c r="G4320" s="12">
        <f t="shared" si="1"/>
        <v>6</v>
      </c>
      <c r="H4320" s="10"/>
      <c r="I4320" s="10" t="str">
        <f>IFNA(VLOOKUP($H4320,'Промокоды'!$A$2:$B$115,2,0),"")</f>
        <v/>
      </c>
      <c r="J4320" s="10" t="str">
        <f>IFNA(VLOOKUP($I4320,'Промокоды'!$E$2:$F$8,2,0),"")</f>
        <v/>
      </c>
      <c r="K4320" s="10" t="str">
        <f>IFNA(VLOOKUP($H4320,'Промокоды'!$A$2:$C$115,3,0),"")</f>
        <v/>
      </c>
      <c r="L4320" s="13">
        <f t="shared" si="2"/>
        <v>0</v>
      </c>
      <c r="M4320" s="14">
        <v>4500.0</v>
      </c>
      <c r="N4320" s="14">
        <f t="shared" si="3"/>
        <v>4500</v>
      </c>
      <c r="O4320" s="9"/>
      <c r="P4320" s="9"/>
      <c r="Q4320" s="9"/>
      <c r="R4320" s="9"/>
      <c r="S4320" s="9"/>
      <c r="T4320" s="9"/>
      <c r="U4320" s="9"/>
      <c r="V4320" s="9"/>
      <c r="W4320" s="9"/>
      <c r="X4320" s="9"/>
      <c r="Y4320" s="9"/>
      <c r="Z4320" s="9"/>
      <c r="AA4320" s="9"/>
      <c r="AB4320" s="9"/>
      <c r="AC4320" s="9"/>
    </row>
    <row r="4321" ht="15.75" customHeight="1">
      <c r="A4321" s="10">
        <v>4320.0</v>
      </c>
      <c r="B4321" s="20" t="s">
        <v>15</v>
      </c>
      <c r="C4321" s="10" t="str">
        <f>VLOOKUP($E4321,'Определяем вид'!$A$2:$B$16,2,0)</f>
        <v>Услуга</v>
      </c>
      <c r="D4321" s="20" t="s">
        <v>16</v>
      </c>
      <c r="E4321" s="10" t="s">
        <v>18</v>
      </c>
      <c r="F4321" s="11">
        <v>45811.0</v>
      </c>
      <c r="G4321" s="12">
        <f t="shared" si="1"/>
        <v>6</v>
      </c>
      <c r="H4321" s="10"/>
      <c r="I4321" s="10" t="str">
        <f>IFNA(VLOOKUP($H4321,'Промокоды'!$A$2:$B$115,2,0),"")</f>
        <v/>
      </c>
      <c r="J4321" s="10" t="str">
        <f>IFNA(VLOOKUP($I4321,'Промокоды'!$E$2:$F$8,2,0),"")</f>
        <v/>
      </c>
      <c r="K4321" s="10" t="str">
        <f>IFNA(VLOOKUP($H4321,'Промокоды'!$A$2:$C$115,3,0),"")</f>
        <v/>
      </c>
      <c r="L4321" s="13">
        <f t="shared" si="2"/>
        <v>0</v>
      </c>
      <c r="M4321" s="14">
        <v>3500.0</v>
      </c>
      <c r="N4321" s="14">
        <f t="shared" si="3"/>
        <v>3500</v>
      </c>
      <c r="O4321" s="9"/>
      <c r="P4321" s="9"/>
      <c r="Q4321" s="9"/>
      <c r="R4321" s="9"/>
      <c r="S4321" s="9"/>
      <c r="T4321" s="9"/>
      <c r="U4321" s="9"/>
      <c r="V4321" s="9"/>
      <c r="W4321" s="9"/>
      <c r="X4321" s="9"/>
      <c r="Y4321" s="9"/>
      <c r="Z4321" s="9"/>
      <c r="AA4321" s="9"/>
      <c r="AB4321" s="9"/>
      <c r="AC4321" s="9"/>
    </row>
    <row r="4322" ht="15.75" customHeight="1">
      <c r="A4322" s="10">
        <v>4321.0</v>
      </c>
      <c r="B4322" s="20" t="s">
        <v>15</v>
      </c>
      <c r="C4322" s="10" t="str">
        <f>VLOOKUP($E4322,'Определяем вид'!$A$2:$B$16,2,0)</f>
        <v>Услуга</v>
      </c>
      <c r="D4322" s="20" t="s">
        <v>16</v>
      </c>
      <c r="E4322" s="10" t="s">
        <v>17</v>
      </c>
      <c r="F4322" s="11">
        <v>45811.0</v>
      </c>
      <c r="G4322" s="12">
        <f t="shared" si="1"/>
        <v>6</v>
      </c>
      <c r="H4322" s="10"/>
      <c r="I4322" s="10" t="str">
        <f>IFNA(VLOOKUP($H4322,'Промокоды'!$A$2:$B$115,2,0),"")</f>
        <v/>
      </c>
      <c r="J4322" s="10" t="str">
        <f>IFNA(VLOOKUP($I4322,'Промокоды'!$E$2:$F$8,2,0),"")</f>
        <v/>
      </c>
      <c r="K4322" s="10" t="str">
        <f>IFNA(VLOOKUP($H4322,'Промокоды'!$A$2:$C$115,3,0),"")</f>
        <v/>
      </c>
      <c r="L4322" s="13">
        <f t="shared" si="2"/>
        <v>0</v>
      </c>
      <c r="M4322" s="14">
        <v>4500.0</v>
      </c>
      <c r="N4322" s="14">
        <f t="shared" si="3"/>
        <v>4500</v>
      </c>
      <c r="O4322" s="9"/>
      <c r="P4322" s="9"/>
      <c r="Q4322" s="9"/>
      <c r="R4322" s="9"/>
      <c r="S4322" s="9"/>
      <c r="T4322" s="9"/>
      <c r="U4322" s="9"/>
      <c r="V4322" s="9"/>
      <c r="W4322" s="9"/>
      <c r="X4322" s="9"/>
      <c r="Y4322" s="9"/>
      <c r="Z4322" s="9"/>
      <c r="AA4322" s="9"/>
      <c r="AB4322" s="9"/>
      <c r="AC4322" s="9"/>
    </row>
    <row r="4323" ht="15.75" customHeight="1">
      <c r="A4323" s="10">
        <v>4322.0</v>
      </c>
      <c r="B4323" s="20" t="s">
        <v>15</v>
      </c>
      <c r="C4323" s="10" t="str">
        <f>VLOOKUP($E4323,'Определяем вид'!$A$2:$B$16,2,0)</f>
        <v>Услуга</v>
      </c>
      <c r="D4323" s="20" t="s">
        <v>16</v>
      </c>
      <c r="E4323" s="10" t="s">
        <v>17</v>
      </c>
      <c r="F4323" s="11">
        <v>45811.0</v>
      </c>
      <c r="G4323" s="12">
        <f t="shared" si="1"/>
        <v>6</v>
      </c>
      <c r="H4323" s="10"/>
      <c r="I4323" s="10" t="str">
        <f>IFNA(VLOOKUP($H4323,'Промокоды'!$A$2:$B$115,2,0),"")</f>
        <v/>
      </c>
      <c r="J4323" s="10" t="str">
        <f>IFNA(VLOOKUP($I4323,'Промокоды'!$E$2:$F$8,2,0),"")</f>
        <v/>
      </c>
      <c r="K4323" s="10" t="str">
        <f>IFNA(VLOOKUP($H4323,'Промокоды'!$A$2:$C$115,3,0),"")</f>
        <v/>
      </c>
      <c r="L4323" s="13">
        <f t="shared" si="2"/>
        <v>0</v>
      </c>
      <c r="M4323" s="14">
        <v>4500.0</v>
      </c>
      <c r="N4323" s="14">
        <f t="shared" si="3"/>
        <v>4500</v>
      </c>
      <c r="O4323" s="9"/>
      <c r="P4323" s="9"/>
      <c r="Q4323" s="9"/>
      <c r="R4323" s="9"/>
      <c r="S4323" s="9"/>
      <c r="T4323" s="9"/>
      <c r="U4323" s="9"/>
      <c r="V4323" s="9"/>
      <c r="W4323" s="9"/>
      <c r="X4323" s="9"/>
      <c r="Y4323" s="9"/>
      <c r="Z4323" s="9"/>
      <c r="AA4323" s="9"/>
      <c r="AB4323" s="9"/>
      <c r="AC4323" s="9"/>
    </row>
    <row r="4324" ht="15.75" customHeight="1">
      <c r="A4324" s="10">
        <v>4323.0</v>
      </c>
      <c r="B4324" s="20" t="s">
        <v>15</v>
      </c>
      <c r="C4324" s="10" t="str">
        <f>VLOOKUP($E4324,'Определяем вид'!$A$2:$B$16,2,0)</f>
        <v>Товар</v>
      </c>
      <c r="D4324" s="20" t="s">
        <v>16</v>
      </c>
      <c r="E4324" s="10" t="s">
        <v>20</v>
      </c>
      <c r="F4324" s="11">
        <v>45811.0</v>
      </c>
      <c r="G4324" s="12">
        <f t="shared" si="1"/>
        <v>6</v>
      </c>
      <c r="H4324" s="10"/>
      <c r="I4324" s="10" t="str">
        <f>IFNA(VLOOKUP($H4324,'Промокоды'!$A$2:$B$115,2,0),"")</f>
        <v/>
      </c>
      <c r="J4324" s="10" t="str">
        <f>IFNA(VLOOKUP($I4324,'Промокоды'!$E$2:$F$8,2,0),"")</f>
        <v/>
      </c>
      <c r="K4324" s="10" t="str">
        <f>IFNA(VLOOKUP($H4324,'Промокоды'!$A$2:$C$115,3,0),"")</f>
        <v/>
      </c>
      <c r="L4324" s="13">
        <f t="shared" si="2"/>
        <v>0</v>
      </c>
      <c r="M4324" s="14">
        <v>500.0</v>
      </c>
      <c r="N4324" s="14">
        <f t="shared" si="3"/>
        <v>500</v>
      </c>
      <c r="O4324" s="9"/>
      <c r="P4324" s="9"/>
      <c r="Q4324" s="9"/>
      <c r="R4324" s="9"/>
      <c r="S4324" s="9"/>
      <c r="T4324" s="9"/>
      <c r="U4324" s="9"/>
      <c r="V4324" s="9"/>
      <c r="W4324" s="9"/>
      <c r="X4324" s="9"/>
      <c r="Y4324" s="9"/>
      <c r="Z4324" s="9"/>
      <c r="AA4324" s="9"/>
      <c r="AB4324" s="9"/>
      <c r="AC4324" s="9"/>
    </row>
    <row r="4325" ht="15.75" customHeight="1">
      <c r="A4325" s="10">
        <v>4324.0</v>
      </c>
      <c r="B4325" s="20" t="s">
        <v>15</v>
      </c>
      <c r="C4325" s="10" t="str">
        <f>VLOOKUP($E4325,'Определяем вид'!$A$2:$B$16,2,0)</f>
        <v>Услуга</v>
      </c>
      <c r="D4325" s="20" t="s">
        <v>19</v>
      </c>
      <c r="E4325" s="10" t="s">
        <v>21</v>
      </c>
      <c r="F4325" s="11">
        <v>45811.0</v>
      </c>
      <c r="G4325" s="12">
        <f t="shared" si="1"/>
        <v>6</v>
      </c>
      <c r="H4325" s="10"/>
      <c r="I4325" s="10" t="str">
        <f>IFNA(VLOOKUP($H4325,'Промокоды'!$A$2:$B$115,2,0),"")</f>
        <v/>
      </c>
      <c r="J4325" s="10" t="str">
        <f>IFNA(VLOOKUP($I4325,'Промокоды'!$E$2:$F$8,2,0),"")</f>
        <v/>
      </c>
      <c r="K4325" s="10" t="str">
        <f>IFNA(VLOOKUP($H4325,'Промокоды'!$A$2:$C$115,3,0),"")</f>
        <v/>
      </c>
      <c r="L4325" s="13">
        <f t="shared" si="2"/>
        <v>0</v>
      </c>
      <c r="M4325" s="14">
        <v>5500.0</v>
      </c>
      <c r="N4325" s="14">
        <f t="shared" si="3"/>
        <v>5500</v>
      </c>
      <c r="O4325" s="9"/>
      <c r="P4325" s="9"/>
      <c r="Q4325" s="9"/>
      <c r="R4325" s="9"/>
      <c r="S4325" s="9"/>
      <c r="T4325" s="9"/>
      <c r="U4325" s="9"/>
      <c r="V4325" s="9"/>
      <c r="W4325" s="9"/>
      <c r="X4325" s="9"/>
      <c r="Y4325" s="9"/>
      <c r="Z4325" s="9"/>
      <c r="AA4325" s="9"/>
      <c r="AB4325" s="9"/>
      <c r="AC4325" s="9"/>
    </row>
    <row r="4326" ht="15.75" customHeight="1">
      <c r="A4326" s="10">
        <v>4325.0</v>
      </c>
      <c r="B4326" s="20" t="s">
        <v>15</v>
      </c>
      <c r="C4326" s="10" t="str">
        <f>VLOOKUP($E4326,'Определяем вид'!$A$2:$B$16,2,0)</f>
        <v>Услуга</v>
      </c>
      <c r="D4326" s="20" t="s">
        <v>16</v>
      </c>
      <c r="E4326" s="10" t="s">
        <v>18</v>
      </c>
      <c r="F4326" s="11">
        <v>45811.0</v>
      </c>
      <c r="G4326" s="12">
        <f t="shared" si="1"/>
        <v>6</v>
      </c>
      <c r="H4326" s="10"/>
      <c r="I4326" s="10" t="str">
        <f>IFNA(VLOOKUP($H4326,'Промокоды'!$A$2:$B$115,2,0),"")</f>
        <v/>
      </c>
      <c r="J4326" s="10" t="str">
        <f>IFNA(VLOOKUP($I4326,'Промокоды'!$E$2:$F$8,2,0),"")</f>
        <v/>
      </c>
      <c r="K4326" s="10" t="str">
        <f>IFNA(VLOOKUP($H4326,'Промокоды'!$A$2:$C$115,3,0),"")</f>
        <v/>
      </c>
      <c r="L4326" s="13">
        <f t="shared" si="2"/>
        <v>0</v>
      </c>
      <c r="M4326" s="14">
        <v>3500.0</v>
      </c>
      <c r="N4326" s="14">
        <f t="shared" si="3"/>
        <v>3500</v>
      </c>
      <c r="O4326" s="9"/>
      <c r="P4326" s="9"/>
      <c r="Q4326" s="9"/>
      <c r="R4326" s="9"/>
      <c r="S4326" s="9"/>
      <c r="T4326" s="9"/>
      <c r="U4326" s="9"/>
      <c r="V4326" s="9"/>
      <c r="W4326" s="9"/>
      <c r="X4326" s="9"/>
      <c r="Y4326" s="9"/>
      <c r="Z4326" s="9"/>
      <c r="AA4326" s="9"/>
      <c r="AB4326" s="9"/>
      <c r="AC4326" s="9"/>
    </row>
    <row r="4327" ht="15.75" customHeight="1">
      <c r="A4327" s="10">
        <v>4326.0</v>
      </c>
      <c r="B4327" s="20" t="s">
        <v>15</v>
      </c>
      <c r="C4327" s="10" t="str">
        <f>VLOOKUP($E4327,'Определяем вид'!$A$2:$B$16,2,0)</f>
        <v>Товар</v>
      </c>
      <c r="D4327" s="20" t="s">
        <v>16</v>
      </c>
      <c r="E4327" s="10" t="s">
        <v>20</v>
      </c>
      <c r="F4327" s="11">
        <v>45811.0</v>
      </c>
      <c r="G4327" s="12">
        <f t="shared" si="1"/>
        <v>6</v>
      </c>
      <c r="H4327" s="10"/>
      <c r="I4327" s="10" t="str">
        <f>IFNA(VLOOKUP($H4327,'Промокоды'!$A$2:$B$115,2,0),"")</f>
        <v/>
      </c>
      <c r="J4327" s="10" t="str">
        <f>IFNA(VLOOKUP($I4327,'Промокоды'!$E$2:$F$8,2,0),"")</f>
        <v/>
      </c>
      <c r="K4327" s="10" t="str">
        <f>IFNA(VLOOKUP($H4327,'Промокоды'!$A$2:$C$115,3,0),"")</f>
        <v/>
      </c>
      <c r="L4327" s="13">
        <f t="shared" si="2"/>
        <v>0</v>
      </c>
      <c r="M4327" s="14">
        <v>500.0</v>
      </c>
      <c r="N4327" s="14">
        <f t="shared" si="3"/>
        <v>500</v>
      </c>
      <c r="O4327" s="9"/>
      <c r="P4327" s="9"/>
      <c r="Q4327" s="9"/>
      <c r="R4327" s="9"/>
      <c r="S4327" s="9"/>
      <c r="T4327" s="9"/>
      <c r="U4327" s="9"/>
      <c r="V4327" s="9"/>
      <c r="W4327" s="9"/>
      <c r="X4327" s="9"/>
      <c r="Y4327" s="9"/>
      <c r="Z4327" s="9"/>
      <c r="AA4327" s="9"/>
      <c r="AB4327" s="9"/>
      <c r="AC4327" s="9"/>
    </row>
    <row r="4328" ht="15.75" customHeight="1">
      <c r="A4328" s="10">
        <v>4327.0</v>
      </c>
      <c r="B4328" s="20" t="s">
        <v>25</v>
      </c>
      <c r="C4328" s="10" t="str">
        <f>VLOOKUP($E4328,'Определяем вид'!$A$2:$B$16,2,0)</f>
        <v>Товар</v>
      </c>
      <c r="D4328" s="20" t="s">
        <v>16</v>
      </c>
      <c r="E4328" s="10" t="s">
        <v>35</v>
      </c>
      <c r="F4328" s="11">
        <v>45811.0</v>
      </c>
      <c r="G4328" s="12">
        <f t="shared" si="1"/>
        <v>6</v>
      </c>
      <c r="H4328" s="10"/>
      <c r="I4328" s="10" t="str">
        <f>IFNA(VLOOKUP($H4328,'Промокоды'!$A$2:$B$115,2,0),"")</f>
        <v/>
      </c>
      <c r="J4328" s="10" t="str">
        <f>IFNA(VLOOKUP($I4328,'Промокоды'!$E$2:$F$8,2,0),"")</f>
        <v/>
      </c>
      <c r="K4328" s="10" t="str">
        <f>IFNA(VLOOKUP($H4328,'Промокоды'!$A$2:$C$115,3,0),"")</f>
        <v/>
      </c>
      <c r="L4328" s="13">
        <f t="shared" si="2"/>
        <v>0</v>
      </c>
      <c r="M4328" s="14">
        <v>500.0</v>
      </c>
      <c r="N4328" s="14">
        <f t="shared" si="3"/>
        <v>500</v>
      </c>
      <c r="O4328" s="9"/>
      <c r="P4328" s="9"/>
      <c r="Q4328" s="9"/>
      <c r="R4328" s="9"/>
      <c r="S4328" s="9"/>
      <c r="T4328" s="9"/>
      <c r="U4328" s="9"/>
      <c r="V4328" s="9"/>
      <c r="W4328" s="9"/>
      <c r="X4328" s="9"/>
      <c r="Y4328" s="9"/>
      <c r="Z4328" s="9"/>
      <c r="AA4328" s="9"/>
      <c r="AB4328" s="9"/>
      <c r="AC4328" s="9"/>
    </row>
    <row r="4329" ht="15.75" customHeight="1">
      <c r="A4329" s="10">
        <v>4328.0</v>
      </c>
      <c r="B4329" s="20" t="s">
        <v>15</v>
      </c>
      <c r="C4329" s="10" t="str">
        <f>VLOOKUP($E4329,'Определяем вид'!$A$2:$B$16,2,0)</f>
        <v>Товар</v>
      </c>
      <c r="D4329" s="20" t="s">
        <v>16</v>
      </c>
      <c r="E4329" s="10" t="s">
        <v>28</v>
      </c>
      <c r="F4329" s="11">
        <v>45811.0</v>
      </c>
      <c r="G4329" s="12">
        <f t="shared" si="1"/>
        <v>6</v>
      </c>
      <c r="H4329" s="10"/>
      <c r="I4329" s="10" t="str">
        <f>IFNA(VLOOKUP($H4329,'Промокоды'!$A$2:$B$115,2,0),"")</f>
        <v/>
      </c>
      <c r="J4329" s="10" t="str">
        <f>IFNA(VLOOKUP($I4329,'Промокоды'!$E$2:$F$8,2,0),"")</f>
        <v/>
      </c>
      <c r="K4329" s="10" t="str">
        <f>IFNA(VLOOKUP($H4329,'Промокоды'!$A$2:$C$115,3,0),"")</f>
        <v/>
      </c>
      <c r="L4329" s="13">
        <f t="shared" si="2"/>
        <v>0</v>
      </c>
      <c r="M4329" s="14">
        <v>300.0</v>
      </c>
      <c r="N4329" s="14">
        <f t="shared" si="3"/>
        <v>300</v>
      </c>
      <c r="O4329" s="9"/>
      <c r="P4329" s="9"/>
      <c r="Q4329" s="9"/>
      <c r="R4329" s="9"/>
      <c r="S4329" s="9"/>
      <c r="T4329" s="9"/>
      <c r="U4329" s="9"/>
      <c r="V4329" s="9"/>
      <c r="W4329" s="9"/>
      <c r="X4329" s="9"/>
      <c r="Y4329" s="9"/>
      <c r="Z4329" s="9"/>
      <c r="AA4329" s="9"/>
      <c r="AB4329" s="9"/>
      <c r="AC4329" s="9"/>
    </row>
    <row r="4330" ht="15.75" customHeight="1">
      <c r="A4330" s="10">
        <v>4329.0</v>
      </c>
      <c r="B4330" s="20" t="s">
        <v>15</v>
      </c>
      <c r="C4330" s="10" t="str">
        <f>VLOOKUP($E4330,'Определяем вид'!$A$2:$B$16,2,0)</f>
        <v>Услуга</v>
      </c>
      <c r="D4330" s="20" t="s">
        <v>16</v>
      </c>
      <c r="E4330" s="10" t="s">
        <v>21</v>
      </c>
      <c r="F4330" s="11">
        <v>45811.0</v>
      </c>
      <c r="G4330" s="12">
        <f t="shared" si="1"/>
        <v>6</v>
      </c>
      <c r="H4330" s="10"/>
      <c r="I4330" s="10" t="str">
        <f>IFNA(VLOOKUP($H4330,'Промокоды'!$A$2:$B$115,2,0),"")</f>
        <v/>
      </c>
      <c r="J4330" s="10" t="str">
        <f>IFNA(VLOOKUP($I4330,'Промокоды'!$E$2:$F$8,2,0),"")</f>
        <v/>
      </c>
      <c r="K4330" s="10" t="str">
        <f>IFNA(VLOOKUP($H4330,'Промокоды'!$A$2:$C$115,3,0),"")</f>
        <v/>
      </c>
      <c r="L4330" s="13">
        <f t="shared" si="2"/>
        <v>0</v>
      </c>
      <c r="M4330" s="14">
        <v>5500.0</v>
      </c>
      <c r="N4330" s="14">
        <f t="shared" si="3"/>
        <v>5500</v>
      </c>
      <c r="O4330" s="9"/>
      <c r="P4330" s="9"/>
      <c r="Q4330" s="9"/>
      <c r="R4330" s="9"/>
      <c r="S4330" s="9"/>
      <c r="T4330" s="9"/>
      <c r="U4330" s="9"/>
      <c r="V4330" s="9"/>
      <c r="W4330" s="9"/>
      <c r="X4330" s="9"/>
      <c r="Y4330" s="9"/>
      <c r="Z4330" s="9"/>
      <c r="AA4330" s="9"/>
      <c r="AB4330" s="9"/>
      <c r="AC4330" s="9"/>
    </row>
    <row r="4331" ht="15.75" customHeight="1">
      <c r="A4331" s="10">
        <v>4330.0</v>
      </c>
      <c r="B4331" s="20" t="s">
        <v>15</v>
      </c>
      <c r="C4331" s="10" t="str">
        <f>VLOOKUP($E4331,'Определяем вид'!$A$2:$B$16,2,0)</f>
        <v>Услуга</v>
      </c>
      <c r="D4331" s="20" t="s">
        <v>16</v>
      </c>
      <c r="E4331" s="10" t="s">
        <v>18</v>
      </c>
      <c r="F4331" s="11">
        <v>45811.0</v>
      </c>
      <c r="G4331" s="12">
        <f t="shared" si="1"/>
        <v>6</v>
      </c>
      <c r="H4331" s="10"/>
      <c r="I4331" s="10" t="str">
        <f>IFNA(VLOOKUP($H4331,'Промокоды'!$A$2:$B$115,2,0),"")</f>
        <v/>
      </c>
      <c r="J4331" s="10" t="str">
        <f>IFNA(VLOOKUP($I4331,'Промокоды'!$E$2:$F$8,2,0),"")</f>
        <v/>
      </c>
      <c r="K4331" s="10" t="str">
        <f>IFNA(VLOOKUP($H4331,'Промокоды'!$A$2:$C$115,3,0),"")</f>
        <v/>
      </c>
      <c r="L4331" s="13">
        <f t="shared" si="2"/>
        <v>0</v>
      </c>
      <c r="M4331" s="14">
        <v>3500.0</v>
      </c>
      <c r="N4331" s="14">
        <f t="shared" si="3"/>
        <v>3500</v>
      </c>
      <c r="O4331" s="9"/>
      <c r="P4331" s="9"/>
      <c r="Q4331" s="9"/>
      <c r="R4331" s="9"/>
      <c r="S4331" s="9"/>
      <c r="T4331" s="9"/>
      <c r="U4331" s="9"/>
      <c r="V4331" s="9"/>
      <c r="W4331" s="9"/>
      <c r="X4331" s="9"/>
      <c r="Y4331" s="9"/>
      <c r="Z4331" s="9"/>
      <c r="AA4331" s="9"/>
      <c r="AB4331" s="9"/>
      <c r="AC4331" s="9"/>
    </row>
    <row r="4332" ht="15.75" customHeight="1">
      <c r="A4332" s="10">
        <v>4331.0</v>
      </c>
      <c r="B4332" s="20" t="s">
        <v>25</v>
      </c>
      <c r="C4332" s="10" t="str">
        <f>VLOOKUP($E4332,'Определяем вид'!$A$2:$B$16,2,0)</f>
        <v>Товар</v>
      </c>
      <c r="D4332" s="20" t="s">
        <v>19</v>
      </c>
      <c r="E4332" s="10" t="s">
        <v>33</v>
      </c>
      <c r="F4332" s="11">
        <v>45811.0</v>
      </c>
      <c r="G4332" s="12">
        <f t="shared" si="1"/>
        <v>6</v>
      </c>
      <c r="H4332" s="10"/>
      <c r="I4332" s="10" t="str">
        <f>IFNA(VLOOKUP($H4332,'Промокоды'!$A$2:$B$115,2,0),"")</f>
        <v/>
      </c>
      <c r="J4332" s="10" t="str">
        <f>IFNA(VLOOKUP($I4332,'Промокоды'!$E$2:$F$8,2,0),"")</f>
        <v/>
      </c>
      <c r="K4332" s="10" t="str">
        <f>IFNA(VLOOKUP($H4332,'Промокоды'!$A$2:$C$115,3,0),"")</f>
        <v/>
      </c>
      <c r="L4332" s="13">
        <f t="shared" si="2"/>
        <v>0</v>
      </c>
      <c r="M4332" s="14">
        <v>1000.0</v>
      </c>
      <c r="N4332" s="14">
        <f t="shared" si="3"/>
        <v>1000</v>
      </c>
      <c r="O4332" s="9"/>
      <c r="P4332" s="9"/>
      <c r="Q4332" s="9"/>
      <c r="R4332" s="9"/>
      <c r="S4332" s="9"/>
      <c r="T4332" s="9"/>
      <c r="U4332" s="9"/>
      <c r="V4332" s="9"/>
      <c r="W4332" s="9"/>
      <c r="X4332" s="9"/>
      <c r="Y4332" s="9"/>
      <c r="Z4332" s="9"/>
      <c r="AA4332" s="9"/>
      <c r="AB4332" s="9"/>
      <c r="AC4332" s="9"/>
    </row>
    <row r="4333" ht="15.75" customHeight="1">
      <c r="A4333" s="10">
        <v>4332.0</v>
      </c>
      <c r="B4333" s="20" t="s">
        <v>15</v>
      </c>
      <c r="C4333" s="10" t="str">
        <f>VLOOKUP($E4333,'Определяем вид'!$A$2:$B$16,2,0)</f>
        <v>Услуга</v>
      </c>
      <c r="D4333" s="20" t="s">
        <v>16</v>
      </c>
      <c r="E4333" s="10" t="s">
        <v>17</v>
      </c>
      <c r="F4333" s="11">
        <v>45811.0</v>
      </c>
      <c r="G4333" s="12">
        <f t="shared" si="1"/>
        <v>6</v>
      </c>
      <c r="H4333" s="10"/>
      <c r="I4333" s="10" t="str">
        <f>IFNA(VLOOKUP($H4333,'Промокоды'!$A$2:$B$115,2,0),"")</f>
        <v/>
      </c>
      <c r="J4333" s="10" t="str">
        <f>IFNA(VLOOKUP($I4333,'Промокоды'!$E$2:$F$8,2,0),"")</f>
        <v/>
      </c>
      <c r="K4333" s="10" t="str">
        <f>IFNA(VLOOKUP($H4333,'Промокоды'!$A$2:$C$115,3,0),"")</f>
        <v/>
      </c>
      <c r="L4333" s="13">
        <f t="shared" si="2"/>
        <v>0</v>
      </c>
      <c r="M4333" s="14">
        <v>4500.0</v>
      </c>
      <c r="N4333" s="14">
        <f t="shared" si="3"/>
        <v>4500</v>
      </c>
      <c r="O4333" s="9"/>
      <c r="P4333" s="9"/>
      <c r="Q4333" s="9"/>
      <c r="R4333" s="9"/>
      <c r="S4333" s="9"/>
      <c r="T4333" s="9"/>
      <c r="U4333" s="9"/>
      <c r="V4333" s="9"/>
      <c r="W4333" s="9"/>
      <c r="X4333" s="9"/>
      <c r="Y4333" s="9"/>
      <c r="Z4333" s="9"/>
      <c r="AA4333" s="9"/>
      <c r="AB4333" s="9"/>
      <c r="AC4333" s="9"/>
    </row>
    <row r="4334" ht="15.75" customHeight="1">
      <c r="A4334" s="10">
        <v>4333.0</v>
      </c>
      <c r="B4334" s="10" t="s">
        <v>15</v>
      </c>
      <c r="C4334" s="10" t="str">
        <f>VLOOKUP($E4334,'Определяем вид'!$A$2:$B$16,2,0)</f>
        <v>Услуга</v>
      </c>
      <c r="D4334" s="20" t="s">
        <v>16</v>
      </c>
      <c r="E4334" s="10" t="s">
        <v>17</v>
      </c>
      <c r="F4334" s="11">
        <v>45811.0</v>
      </c>
      <c r="G4334" s="12">
        <f t="shared" si="1"/>
        <v>6</v>
      </c>
      <c r="H4334" s="10"/>
      <c r="I4334" s="10" t="str">
        <f>IFNA(VLOOKUP($H4334,'Промокоды'!$A$2:$B$115,2,0),"")</f>
        <v/>
      </c>
      <c r="J4334" s="10" t="str">
        <f>IFNA(VLOOKUP($I4334,'Промокоды'!$E$2:$F$8,2,0),"")</f>
        <v/>
      </c>
      <c r="K4334" s="10" t="str">
        <f>IFNA(VLOOKUP($H4334,'Промокоды'!$A$2:$C$115,3,0),"")</f>
        <v/>
      </c>
      <c r="L4334" s="13">
        <f t="shared" si="2"/>
        <v>0</v>
      </c>
      <c r="M4334" s="14">
        <v>4500.0</v>
      </c>
      <c r="N4334" s="14">
        <f t="shared" si="3"/>
        <v>4500</v>
      </c>
      <c r="O4334" s="9"/>
      <c r="P4334" s="9"/>
      <c r="Q4334" s="9"/>
      <c r="R4334" s="9"/>
      <c r="S4334" s="9"/>
      <c r="T4334" s="9"/>
      <c r="U4334" s="9"/>
      <c r="V4334" s="9"/>
      <c r="W4334" s="9"/>
      <c r="X4334" s="9"/>
      <c r="Y4334" s="9"/>
      <c r="Z4334" s="9"/>
      <c r="AA4334" s="9"/>
      <c r="AB4334" s="9"/>
      <c r="AC4334" s="9"/>
    </row>
    <row r="4335" ht="15.75" customHeight="1">
      <c r="A4335" s="10">
        <v>4334.0</v>
      </c>
      <c r="B4335" s="20" t="s">
        <v>15</v>
      </c>
      <c r="C4335" s="10" t="str">
        <f>VLOOKUP($E4335,'Определяем вид'!$A$2:$B$16,2,0)</f>
        <v>Товар</v>
      </c>
      <c r="D4335" s="20" t="s">
        <v>16</v>
      </c>
      <c r="E4335" s="10" t="s">
        <v>28</v>
      </c>
      <c r="F4335" s="11">
        <v>45811.0</v>
      </c>
      <c r="G4335" s="12">
        <f t="shared" si="1"/>
        <v>6</v>
      </c>
      <c r="H4335" s="10"/>
      <c r="I4335" s="10" t="str">
        <f>IFNA(VLOOKUP($H4335,'Промокоды'!$A$2:$B$115,2,0),"")</f>
        <v/>
      </c>
      <c r="J4335" s="10" t="str">
        <f>IFNA(VLOOKUP($I4335,'Промокоды'!$E$2:$F$8,2,0),"")</f>
        <v/>
      </c>
      <c r="K4335" s="10" t="str">
        <f>IFNA(VLOOKUP($H4335,'Промокоды'!$A$2:$C$115,3,0),"")</f>
        <v/>
      </c>
      <c r="L4335" s="13">
        <f t="shared" si="2"/>
        <v>0</v>
      </c>
      <c r="M4335" s="14">
        <v>300.0</v>
      </c>
      <c r="N4335" s="14">
        <f t="shared" si="3"/>
        <v>300</v>
      </c>
      <c r="O4335" s="9"/>
      <c r="P4335" s="9"/>
      <c r="Q4335" s="9"/>
      <c r="R4335" s="9"/>
      <c r="S4335" s="9"/>
      <c r="T4335" s="9"/>
      <c r="U4335" s="9"/>
      <c r="V4335" s="9"/>
      <c r="W4335" s="9"/>
      <c r="X4335" s="9"/>
      <c r="Y4335" s="9"/>
      <c r="Z4335" s="9"/>
      <c r="AA4335" s="9"/>
      <c r="AB4335" s="9"/>
      <c r="AC4335" s="9"/>
    </row>
    <row r="4336" ht="15.75" customHeight="1">
      <c r="A4336" s="10">
        <v>4335.0</v>
      </c>
      <c r="B4336" s="20" t="s">
        <v>15</v>
      </c>
      <c r="C4336" s="10" t="str">
        <f>VLOOKUP($E4336,'Определяем вид'!$A$2:$B$16,2,0)</f>
        <v>Товар</v>
      </c>
      <c r="D4336" s="20" t="s">
        <v>16</v>
      </c>
      <c r="E4336" s="10" t="s">
        <v>28</v>
      </c>
      <c r="F4336" s="11">
        <v>45811.0</v>
      </c>
      <c r="G4336" s="12">
        <f t="shared" si="1"/>
        <v>6</v>
      </c>
      <c r="H4336" s="20" t="s">
        <v>29</v>
      </c>
      <c r="I4336" s="10">
        <f>IFNA(VLOOKUP($H4336,'Промокоды'!$A$2:$B$115,2,0),"")</f>
        <v>3</v>
      </c>
      <c r="J4336" s="10" t="str">
        <f>IFNA(VLOOKUP($I4336,'Промокоды'!$E$2:$F$8,2,0),"")</f>
        <v>Поисковые запросы в Яндексе</v>
      </c>
      <c r="K4336" s="10">
        <f>IFNA(VLOOKUP($H4336,'Промокоды'!$A$2:$C$115,3,0),"")</f>
        <v>0.05</v>
      </c>
      <c r="L4336" s="13">
        <f t="shared" si="2"/>
        <v>15</v>
      </c>
      <c r="M4336" s="14">
        <v>300.0</v>
      </c>
      <c r="N4336" s="14">
        <f t="shared" si="3"/>
        <v>285</v>
      </c>
      <c r="O4336" s="9"/>
      <c r="P4336" s="9"/>
      <c r="Q4336" s="9"/>
      <c r="R4336" s="9"/>
      <c r="S4336" s="9"/>
      <c r="T4336" s="9"/>
      <c r="U4336" s="9"/>
      <c r="V4336" s="9"/>
      <c r="W4336" s="9"/>
      <c r="X4336" s="9"/>
      <c r="Y4336" s="9"/>
      <c r="Z4336" s="9"/>
      <c r="AA4336" s="9"/>
      <c r="AB4336" s="9"/>
      <c r="AC4336" s="9"/>
    </row>
    <row r="4337" ht="15.75" customHeight="1">
      <c r="A4337" s="10">
        <v>4336.0</v>
      </c>
      <c r="B4337" s="20" t="s">
        <v>15</v>
      </c>
      <c r="C4337" s="10" t="str">
        <f>VLOOKUP($E4337,'Определяем вид'!$A$2:$B$16,2,0)</f>
        <v>Товар</v>
      </c>
      <c r="D4337" s="20" t="s">
        <v>16</v>
      </c>
      <c r="E4337" s="10" t="s">
        <v>28</v>
      </c>
      <c r="F4337" s="11">
        <v>45811.0</v>
      </c>
      <c r="G4337" s="12">
        <f t="shared" si="1"/>
        <v>6</v>
      </c>
      <c r="H4337" s="10"/>
      <c r="I4337" s="10" t="str">
        <f>IFNA(VLOOKUP($H4337,'Промокоды'!$A$2:$B$115,2,0),"")</f>
        <v/>
      </c>
      <c r="J4337" s="10" t="str">
        <f>IFNA(VLOOKUP($I4337,'Промокоды'!$E$2:$F$8,2,0),"")</f>
        <v/>
      </c>
      <c r="K4337" s="10" t="str">
        <f>IFNA(VLOOKUP($H4337,'Промокоды'!$A$2:$C$115,3,0),"")</f>
        <v/>
      </c>
      <c r="L4337" s="13">
        <f t="shared" si="2"/>
        <v>0</v>
      </c>
      <c r="M4337" s="14">
        <v>300.0</v>
      </c>
      <c r="N4337" s="14">
        <f t="shared" si="3"/>
        <v>300</v>
      </c>
      <c r="O4337" s="9"/>
      <c r="P4337" s="9"/>
      <c r="Q4337" s="9"/>
      <c r="R4337" s="9"/>
      <c r="S4337" s="9"/>
      <c r="T4337" s="9"/>
      <c r="U4337" s="9"/>
      <c r="V4337" s="9"/>
      <c r="W4337" s="9"/>
      <c r="X4337" s="9"/>
      <c r="Y4337" s="9"/>
      <c r="Z4337" s="9"/>
      <c r="AA4337" s="9"/>
      <c r="AB4337" s="9"/>
      <c r="AC4337" s="9"/>
    </row>
    <row r="4338" ht="15.75" customHeight="1">
      <c r="A4338" s="10">
        <v>4337.0</v>
      </c>
      <c r="B4338" s="20" t="s">
        <v>15</v>
      </c>
      <c r="C4338" s="10" t="str">
        <f>VLOOKUP($E4338,'Определяем вид'!$A$2:$B$16,2,0)</f>
        <v>Услуга</v>
      </c>
      <c r="D4338" s="20" t="s">
        <v>16</v>
      </c>
      <c r="E4338" s="10" t="s">
        <v>21</v>
      </c>
      <c r="F4338" s="11">
        <v>45811.0</v>
      </c>
      <c r="G4338" s="12">
        <f t="shared" si="1"/>
        <v>6</v>
      </c>
      <c r="H4338" s="10"/>
      <c r="I4338" s="10" t="str">
        <f>IFNA(VLOOKUP($H4338,'Промокоды'!$A$2:$B$115,2,0),"")</f>
        <v/>
      </c>
      <c r="J4338" s="10" t="str">
        <f>IFNA(VLOOKUP($I4338,'Промокоды'!$E$2:$F$8,2,0),"")</f>
        <v/>
      </c>
      <c r="K4338" s="10" t="str">
        <f>IFNA(VLOOKUP($H4338,'Промокоды'!$A$2:$C$115,3,0),"")</f>
        <v/>
      </c>
      <c r="L4338" s="13">
        <f t="shared" si="2"/>
        <v>0</v>
      </c>
      <c r="M4338" s="14">
        <v>5500.0</v>
      </c>
      <c r="N4338" s="14">
        <f t="shared" si="3"/>
        <v>5500</v>
      </c>
      <c r="O4338" s="9"/>
      <c r="P4338" s="9"/>
      <c r="Q4338" s="9"/>
      <c r="R4338" s="9"/>
      <c r="S4338" s="9"/>
      <c r="T4338" s="9"/>
      <c r="U4338" s="9"/>
      <c r="V4338" s="9"/>
      <c r="W4338" s="9"/>
      <c r="X4338" s="9"/>
      <c r="Y4338" s="9"/>
      <c r="Z4338" s="9"/>
      <c r="AA4338" s="9"/>
      <c r="AB4338" s="9"/>
      <c r="AC4338" s="9"/>
    </row>
    <row r="4339" ht="15.75" customHeight="1">
      <c r="A4339" s="10">
        <v>4338.0</v>
      </c>
      <c r="B4339" s="20" t="s">
        <v>15</v>
      </c>
      <c r="C4339" s="10" t="str">
        <f>VLOOKUP($E4339,'Определяем вид'!$A$2:$B$16,2,0)</f>
        <v>Услуга</v>
      </c>
      <c r="D4339" s="20" t="s">
        <v>16</v>
      </c>
      <c r="E4339" s="10" t="s">
        <v>21</v>
      </c>
      <c r="F4339" s="11">
        <v>45811.0</v>
      </c>
      <c r="G4339" s="12">
        <f t="shared" si="1"/>
        <v>6</v>
      </c>
      <c r="H4339" s="10"/>
      <c r="I4339" s="10" t="str">
        <f>IFNA(VLOOKUP($H4339,'Промокоды'!$A$2:$B$115,2,0),"")</f>
        <v/>
      </c>
      <c r="J4339" s="10" t="str">
        <f>IFNA(VLOOKUP($I4339,'Промокоды'!$E$2:$F$8,2,0),"")</f>
        <v/>
      </c>
      <c r="K4339" s="10" t="str">
        <f>IFNA(VLOOKUP($H4339,'Промокоды'!$A$2:$C$115,3,0),"")</f>
        <v/>
      </c>
      <c r="L4339" s="13">
        <f t="shared" si="2"/>
        <v>0</v>
      </c>
      <c r="M4339" s="14">
        <v>5500.0</v>
      </c>
      <c r="N4339" s="14">
        <f t="shared" si="3"/>
        <v>5500</v>
      </c>
      <c r="O4339" s="9"/>
      <c r="P4339" s="9"/>
      <c r="Q4339" s="9"/>
      <c r="R4339" s="9"/>
      <c r="S4339" s="9"/>
      <c r="T4339" s="9"/>
      <c r="U4339" s="9"/>
      <c r="V4339" s="9"/>
      <c r="W4339" s="9"/>
      <c r="X4339" s="9"/>
      <c r="Y4339" s="9"/>
      <c r="Z4339" s="9"/>
      <c r="AA4339" s="9"/>
      <c r="AB4339" s="9"/>
      <c r="AC4339" s="9"/>
    </row>
    <row r="4340" ht="15.75" customHeight="1">
      <c r="A4340" s="10">
        <v>4339.0</v>
      </c>
      <c r="B4340" s="20" t="s">
        <v>15</v>
      </c>
      <c r="C4340" s="10" t="str">
        <f>VLOOKUP($E4340,'Определяем вид'!$A$2:$B$16,2,0)</f>
        <v>Услуга</v>
      </c>
      <c r="D4340" s="20" t="s">
        <v>19</v>
      </c>
      <c r="E4340" s="10" t="s">
        <v>18</v>
      </c>
      <c r="F4340" s="11">
        <v>45811.0</v>
      </c>
      <c r="G4340" s="12">
        <f t="shared" si="1"/>
        <v>6</v>
      </c>
      <c r="H4340" s="10"/>
      <c r="I4340" s="10" t="str">
        <f>IFNA(VLOOKUP($H4340,'Промокоды'!$A$2:$B$115,2,0),"")</f>
        <v/>
      </c>
      <c r="J4340" s="10" t="str">
        <f>IFNA(VLOOKUP($I4340,'Промокоды'!$E$2:$F$8,2,0),"")</f>
        <v/>
      </c>
      <c r="K4340" s="10" t="str">
        <f>IFNA(VLOOKUP($H4340,'Промокоды'!$A$2:$C$115,3,0),"")</f>
        <v/>
      </c>
      <c r="L4340" s="13">
        <f t="shared" si="2"/>
        <v>0</v>
      </c>
      <c r="M4340" s="14">
        <v>3500.0</v>
      </c>
      <c r="N4340" s="14">
        <f t="shared" si="3"/>
        <v>3500</v>
      </c>
      <c r="O4340" s="9"/>
      <c r="P4340" s="9"/>
      <c r="Q4340" s="9"/>
      <c r="R4340" s="9"/>
      <c r="S4340" s="9"/>
      <c r="T4340" s="9"/>
      <c r="U4340" s="9"/>
      <c r="V4340" s="9"/>
      <c r="W4340" s="9"/>
      <c r="X4340" s="9"/>
      <c r="Y4340" s="9"/>
      <c r="Z4340" s="9"/>
      <c r="AA4340" s="9"/>
      <c r="AB4340" s="9"/>
      <c r="AC4340" s="9"/>
    </row>
    <row r="4341" ht="15.75" customHeight="1">
      <c r="A4341" s="10">
        <v>4340.0</v>
      </c>
      <c r="B4341" s="20" t="s">
        <v>15</v>
      </c>
      <c r="C4341" s="10" t="str">
        <f>VLOOKUP($E4341,'Определяем вид'!$A$2:$B$16,2,0)</f>
        <v>Услуга</v>
      </c>
      <c r="D4341" s="20" t="s">
        <v>19</v>
      </c>
      <c r="E4341" s="10" t="s">
        <v>21</v>
      </c>
      <c r="F4341" s="11">
        <v>45811.0</v>
      </c>
      <c r="G4341" s="12">
        <f t="shared" si="1"/>
        <v>6</v>
      </c>
      <c r="H4341" s="10"/>
      <c r="I4341" s="10" t="str">
        <f>IFNA(VLOOKUP($H4341,'Промокоды'!$A$2:$B$115,2,0),"")</f>
        <v/>
      </c>
      <c r="J4341" s="10" t="str">
        <f>IFNA(VLOOKUP($I4341,'Промокоды'!$E$2:$F$8,2,0),"")</f>
        <v/>
      </c>
      <c r="K4341" s="10" t="str">
        <f>IFNA(VLOOKUP($H4341,'Промокоды'!$A$2:$C$115,3,0),"")</f>
        <v/>
      </c>
      <c r="L4341" s="13">
        <f t="shared" si="2"/>
        <v>0</v>
      </c>
      <c r="M4341" s="14">
        <v>5500.0</v>
      </c>
      <c r="N4341" s="14">
        <f t="shared" si="3"/>
        <v>5500</v>
      </c>
      <c r="O4341" s="9"/>
      <c r="P4341" s="9"/>
      <c r="Q4341" s="9"/>
      <c r="R4341" s="9"/>
      <c r="S4341" s="9"/>
      <c r="T4341" s="9"/>
      <c r="U4341" s="9"/>
      <c r="V4341" s="9"/>
      <c r="W4341" s="9"/>
      <c r="X4341" s="9"/>
      <c r="Y4341" s="9"/>
      <c r="Z4341" s="9"/>
      <c r="AA4341" s="9"/>
      <c r="AB4341" s="9"/>
      <c r="AC4341" s="9"/>
    </row>
    <row r="4342" ht="15.75" customHeight="1">
      <c r="A4342" s="10">
        <v>4341.0</v>
      </c>
      <c r="B4342" s="20" t="s">
        <v>15</v>
      </c>
      <c r="C4342" s="10" t="str">
        <f>VLOOKUP($E4342,'Определяем вид'!$A$2:$B$16,2,0)</f>
        <v>Услуга</v>
      </c>
      <c r="D4342" s="20" t="s">
        <v>16</v>
      </c>
      <c r="E4342" s="10" t="s">
        <v>18</v>
      </c>
      <c r="F4342" s="11">
        <v>45811.0</v>
      </c>
      <c r="G4342" s="12">
        <f t="shared" si="1"/>
        <v>6</v>
      </c>
      <c r="H4342" s="10"/>
      <c r="I4342" s="10" t="str">
        <f>IFNA(VLOOKUP($H4342,'Промокоды'!$A$2:$B$115,2,0),"")</f>
        <v/>
      </c>
      <c r="J4342" s="10" t="str">
        <f>IFNA(VLOOKUP($I4342,'Промокоды'!$E$2:$F$8,2,0),"")</f>
        <v/>
      </c>
      <c r="K4342" s="10" t="str">
        <f>IFNA(VLOOKUP($H4342,'Промокоды'!$A$2:$C$115,3,0),"")</f>
        <v/>
      </c>
      <c r="L4342" s="13">
        <f t="shared" si="2"/>
        <v>0</v>
      </c>
      <c r="M4342" s="14">
        <v>3500.0</v>
      </c>
      <c r="N4342" s="14">
        <f t="shared" si="3"/>
        <v>3500</v>
      </c>
      <c r="O4342" s="9"/>
      <c r="P4342" s="9"/>
      <c r="Q4342" s="9"/>
      <c r="R4342" s="9"/>
      <c r="S4342" s="9"/>
      <c r="T4342" s="9"/>
      <c r="U4342" s="9"/>
      <c r="V4342" s="9"/>
      <c r="W4342" s="9"/>
      <c r="X4342" s="9"/>
      <c r="Y4342" s="9"/>
      <c r="Z4342" s="9"/>
      <c r="AA4342" s="9"/>
      <c r="AB4342" s="9"/>
      <c r="AC4342" s="9"/>
    </row>
    <row r="4343" ht="15.75" customHeight="1">
      <c r="A4343" s="10">
        <v>4342.0</v>
      </c>
      <c r="B4343" s="20" t="s">
        <v>25</v>
      </c>
      <c r="C4343" s="10" t="str">
        <f>VLOOKUP($E4343,'Определяем вид'!$A$2:$B$16,2,0)</f>
        <v>Товар</v>
      </c>
      <c r="D4343" s="20" t="s">
        <v>16</v>
      </c>
      <c r="E4343" s="10" t="s">
        <v>33</v>
      </c>
      <c r="F4343" s="11">
        <v>45811.0</v>
      </c>
      <c r="G4343" s="12">
        <f t="shared" si="1"/>
        <v>6</v>
      </c>
      <c r="H4343" s="10"/>
      <c r="I4343" s="10" t="str">
        <f>IFNA(VLOOKUP($H4343,'Промокоды'!$A$2:$B$115,2,0),"")</f>
        <v/>
      </c>
      <c r="J4343" s="10" t="str">
        <f>IFNA(VLOOKUP($I4343,'Промокоды'!$E$2:$F$8,2,0),"")</f>
        <v/>
      </c>
      <c r="K4343" s="10" t="str">
        <f>IFNA(VLOOKUP($H4343,'Промокоды'!$A$2:$C$115,3,0),"")</f>
        <v/>
      </c>
      <c r="L4343" s="13">
        <f t="shared" si="2"/>
        <v>0</v>
      </c>
      <c r="M4343" s="14">
        <v>1000.0</v>
      </c>
      <c r="N4343" s="14">
        <f t="shared" si="3"/>
        <v>1000</v>
      </c>
      <c r="O4343" s="9"/>
      <c r="P4343" s="9"/>
      <c r="Q4343" s="9"/>
      <c r="R4343" s="9"/>
      <c r="S4343" s="9"/>
      <c r="T4343" s="9"/>
      <c r="U4343" s="9"/>
      <c r="V4343" s="9"/>
      <c r="W4343" s="9"/>
      <c r="X4343" s="9"/>
      <c r="Y4343" s="9"/>
      <c r="Z4343" s="9"/>
      <c r="AA4343" s="9"/>
      <c r="AB4343" s="9"/>
      <c r="AC4343" s="9"/>
    </row>
    <row r="4344" ht="15.75" customHeight="1">
      <c r="A4344" s="10">
        <v>4343.0</v>
      </c>
      <c r="B4344" s="20" t="s">
        <v>25</v>
      </c>
      <c r="C4344" s="10" t="str">
        <f>VLOOKUP($E4344,'Определяем вид'!$A$2:$B$16,2,0)</f>
        <v>Товар</v>
      </c>
      <c r="D4344" s="20" t="s">
        <v>16</v>
      </c>
      <c r="E4344" s="10" t="s">
        <v>35</v>
      </c>
      <c r="F4344" s="11">
        <v>45811.0</v>
      </c>
      <c r="G4344" s="12">
        <f t="shared" si="1"/>
        <v>6</v>
      </c>
      <c r="H4344" s="10"/>
      <c r="I4344" s="10" t="str">
        <f>IFNA(VLOOKUP($H4344,'Промокоды'!$A$2:$B$115,2,0),"")</f>
        <v/>
      </c>
      <c r="J4344" s="10" t="str">
        <f>IFNA(VLOOKUP($I4344,'Промокоды'!$E$2:$F$8,2,0),"")</f>
        <v/>
      </c>
      <c r="K4344" s="10" t="str">
        <f>IFNA(VLOOKUP($H4344,'Промокоды'!$A$2:$C$115,3,0),"")</f>
        <v/>
      </c>
      <c r="L4344" s="13">
        <f t="shared" si="2"/>
        <v>0</v>
      </c>
      <c r="M4344" s="14">
        <v>500.0</v>
      </c>
      <c r="N4344" s="14">
        <f t="shared" si="3"/>
        <v>500</v>
      </c>
      <c r="O4344" s="9"/>
      <c r="P4344" s="9"/>
      <c r="Q4344" s="9"/>
      <c r="R4344" s="9"/>
      <c r="S4344" s="9"/>
      <c r="T4344" s="9"/>
      <c r="U4344" s="9"/>
      <c r="V4344" s="9"/>
      <c r="W4344" s="9"/>
      <c r="X4344" s="9"/>
      <c r="Y4344" s="9"/>
      <c r="Z4344" s="9"/>
      <c r="AA4344" s="9"/>
      <c r="AB4344" s="9"/>
      <c r="AC4344" s="9"/>
    </row>
    <row r="4345" ht="15.75" customHeight="1">
      <c r="A4345" s="10">
        <v>4344.0</v>
      </c>
      <c r="B4345" s="20" t="s">
        <v>15</v>
      </c>
      <c r="C4345" s="10" t="str">
        <f>VLOOKUP($E4345,'Определяем вид'!$A$2:$B$16,2,0)</f>
        <v>Услуга</v>
      </c>
      <c r="D4345" s="20" t="s">
        <v>16</v>
      </c>
      <c r="E4345" s="10" t="s">
        <v>17</v>
      </c>
      <c r="F4345" s="11">
        <v>45811.0</v>
      </c>
      <c r="G4345" s="12">
        <f t="shared" si="1"/>
        <v>6</v>
      </c>
      <c r="H4345" s="10"/>
      <c r="I4345" s="10" t="str">
        <f>IFNA(VLOOKUP($H4345,'Промокоды'!$A$2:$B$115,2,0),"")</f>
        <v/>
      </c>
      <c r="J4345" s="10" t="str">
        <f>IFNA(VLOOKUP($I4345,'Промокоды'!$E$2:$F$8,2,0),"")</f>
        <v/>
      </c>
      <c r="K4345" s="10" t="str">
        <f>IFNA(VLOOKUP($H4345,'Промокоды'!$A$2:$C$115,3,0),"")</f>
        <v/>
      </c>
      <c r="L4345" s="13">
        <f t="shared" si="2"/>
        <v>0</v>
      </c>
      <c r="M4345" s="14">
        <v>4500.0</v>
      </c>
      <c r="N4345" s="14">
        <f t="shared" si="3"/>
        <v>4500</v>
      </c>
      <c r="O4345" s="9"/>
      <c r="P4345" s="9"/>
      <c r="Q4345" s="9"/>
      <c r="R4345" s="9"/>
      <c r="S4345" s="9"/>
      <c r="T4345" s="9"/>
      <c r="U4345" s="9"/>
      <c r="V4345" s="9"/>
      <c r="W4345" s="9"/>
      <c r="X4345" s="9"/>
      <c r="Y4345" s="9"/>
      <c r="Z4345" s="9"/>
      <c r="AA4345" s="9"/>
      <c r="AB4345" s="9"/>
      <c r="AC4345" s="9"/>
    </row>
    <row r="4346" ht="15.75" customHeight="1">
      <c r="A4346" s="10">
        <v>4345.0</v>
      </c>
      <c r="B4346" s="20" t="s">
        <v>15</v>
      </c>
      <c r="C4346" s="10" t="str">
        <f>VLOOKUP($E4346,'Определяем вид'!$A$2:$B$16,2,0)</f>
        <v>Услуга</v>
      </c>
      <c r="D4346" s="20" t="s">
        <v>19</v>
      </c>
      <c r="E4346" s="10" t="s">
        <v>18</v>
      </c>
      <c r="F4346" s="11">
        <v>45811.0</v>
      </c>
      <c r="G4346" s="12">
        <f t="shared" si="1"/>
        <v>6</v>
      </c>
      <c r="H4346" s="10"/>
      <c r="I4346" s="10" t="str">
        <f>IFNA(VLOOKUP($H4346,'Промокоды'!$A$2:$B$115,2,0),"")</f>
        <v/>
      </c>
      <c r="J4346" s="10" t="str">
        <f>IFNA(VLOOKUP($I4346,'Промокоды'!$E$2:$F$8,2,0),"")</f>
        <v/>
      </c>
      <c r="K4346" s="10" t="str">
        <f>IFNA(VLOOKUP($H4346,'Промокоды'!$A$2:$C$115,3,0),"")</f>
        <v/>
      </c>
      <c r="L4346" s="13">
        <f t="shared" si="2"/>
        <v>0</v>
      </c>
      <c r="M4346" s="14">
        <v>3500.0</v>
      </c>
      <c r="N4346" s="14">
        <f t="shared" si="3"/>
        <v>3500</v>
      </c>
      <c r="O4346" s="9"/>
      <c r="P4346" s="9"/>
      <c r="Q4346" s="9"/>
      <c r="R4346" s="9"/>
      <c r="S4346" s="9"/>
      <c r="T4346" s="9"/>
      <c r="U4346" s="9"/>
      <c r="V4346" s="9"/>
      <c r="W4346" s="9"/>
      <c r="X4346" s="9"/>
      <c r="Y4346" s="9"/>
      <c r="Z4346" s="9"/>
      <c r="AA4346" s="9"/>
      <c r="AB4346" s="9"/>
      <c r="AC4346" s="9"/>
    </row>
    <row r="4347" ht="15.75" customHeight="1">
      <c r="A4347" s="10">
        <v>4346.0</v>
      </c>
      <c r="B4347" s="20" t="s">
        <v>15</v>
      </c>
      <c r="C4347" s="10" t="str">
        <f>VLOOKUP($E4347,'Определяем вид'!$A$2:$B$16,2,0)</f>
        <v>Услуга</v>
      </c>
      <c r="D4347" s="20" t="s">
        <v>16</v>
      </c>
      <c r="E4347" s="10" t="s">
        <v>21</v>
      </c>
      <c r="F4347" s="11">
        <v>45811.0</v>
      </c>
      <c r="G4347" s="12">
        <f t="shared" si="1"/>
        <v>6</v>
      </c>
      <c r="H4347" s="10"/>
      <c r="I4347" s="10" t="str">
        <f>IFNA(VLOOKUP($H4347,'Промокоды'!$A$2:$B$115,2,0),"")</f>
        <v/>
      </c>
      <c r="J4347" s="10" t="str">
        <f>IFNA(VLOOKUP($I4347,'Промокоды'!$E$2:$F$8,2,0),"")</f>
        <v/>
      </c>
      <c r="K4347" s="10" t="str">
        <f>IFNA(VLOOKUP($H4347,'Промокоды'!$A$2:$C$115,3,0),"")</f>
        <v/>
      </c>
      <c r="L4347" s="13">
        <f t="shared" si="2"/>
        <v>0</v>
      </c>
      <c r="M4347" s="14">
        <v>5500.0</v>
      </c>
      <c r="N4347" s="14">
        <f t="shared" si="3"/>
        <v>5500</v>
      </c>
      <c r="O4347" s="9"/>
      <c r="P4347" s="9"/>
      <c r="Q4347" s="9"/>
      <c r="R4347" s="9"/>
      <c r="S4347" s="9"/>
      <c r="T4347" s="9"/>
      <c r="U4347" s="9"/>
      <c r="V4347" s="9"/>
      <c r="W4347" s="9"/>
      <c r="X4347" s="9"/>
      <c r="Y4347" s="9"/>
      <c r="Z4347" s="9"/>
      <c r="AA4347" s="9"/>
      <c r="AB4347" s="9"/>
      <c r="AC4347" s="9"/>
    </row>
    <row r="4348" ht="15.75" customHeight="1">
      <c r="A4348" s="10">
        <v>4347.0</v>
      </c>
      <c r="B4348" s="20" t="s">
        <v>15</v>
      </c>
      <c r="C4348" s="10" t="str">
        <f>VLOOKUP($E4348,'Определяем вид'!$A$2:$B$16,2,0)</f>
        <v>Услуга</v>
      </c>
      <c r="D4348" s="20" t="s">
        <v>16</v>
      </c>
      <c r="E4348" s="10" t="s">
        <v>17</v>
      </c>
      <c r="F4348" s="11">
        <v>45812.0</v>
      </c>
      <c r="G4348" s="12">
        <f t="shared" si="1"/>
        <v>6</v>
      </c>
      <c r="H4348" s="20" t="s">
        <v>31</v>
      </c>
      <c r="I4348" s="10">
        <f>IFNA(VLOOKUP($H4348,'Промокоды'!$A$2:$B$115,2,0),"")</f>
        <v>2</v>
      </c>
      <c r="J4348" s="10" t="str">
        <f>IFNA(VLOOKUP($I4348,'Промокоды'!$E$2:$F$8,2,0),"")</f>
        <v>Поисковые запросы в Гугле</v>
      </c>
      <c r="K4348" s="10">
        <f>IFNA(VLOOKUP($H4348,'Промокоды'!$A$2:$C$115,3,0),"")</f>
        <v>0.1</v>
      </c>
      <c r="L4348" s="13">
        <f t="shared" si="2"/>
        <v>450</v>
      </c>
      <c r="M4348" s="14">
        <v>4500.0</v>
      </c>
      <c r="N4348" s="14">
        <f t="shared" si="3"/>
        <v>4050</v>
      </c>
      <c r="O4348" s="9"/>
      <c r="P4348" s="9"/>
      <c r="Q4348" s="9"/>
      <c r="R4348" s="9"/>
      <c r="S4348" s="9"/>
      <c r="T4348" s="9"/>
      <c r="U4348" s="9"/>
      <c r="V4348" s="9"/>
      <c r="W4348" s="9"/>
      <c r="X4348" s="9"/>
      <c r="Y4348" s="9"/>
      <c r="Z4348" s="9"/>
      <c r="AA4348" s="9"/>
      <c r="AB4348" s="9"/>
      <c r="AC4348" s="9"/>
    </row>
    <row r="4349" ht="15.75" customHeight="1">
      <c r="A4349" s="10">
        <v>4348.0</v>
      </c>
      <c r="B4349" s="20" t="s">
        <v>15</v>
      </c>
      <c r="C4349" s="10" t="str">
        <f>VLOOKUP($E4349,'Определяем вид'!$A$2:$B$16,2,0)</f>
        <v>Товар</v>
      </c>
      <c r="D4349" s="20" t="s">
        <v>16</v>
      </c>
      <c r="E4349" s="10" t="s">
        <v>23</v>
      </c>
      <c r="F4349" s="11">
        <v>45812.0</v>
      </c>
      <c r="G4349" s="12">
        <f t="shared" si="1"/>
        <v>6</v>
      </c>
      <c r="H4349" s="10"/>
      <c r="I4349" s="10" t="str">
        <f>IFNA(VLOOKUP($H4349,'Промокоды'!$A$2:$B$115,2,0),"")</f>
        <v/>
      </c>
      <c r="J4349" s="10" t="str">
        <f>IFNA(VLOOKUP($I4349,'Промокоды'!$E$2:$F$8,2,0),"")</f>
        <v/>
      </c>
      <c r="K4349" s="10" t="str">
        <f>IFNA(VLOOKUP($H4349,'Промокоды'!$A$2:$C$115,3,0),"")</f>
        <v/>
      </c>
      <c r="L4349" s="13">
        <f t="shared" si="2"/>
        <v>0</v>
      </c>
      <c r="M4349" s="14">
        <v>1000.0</v>
      </c>
      <c r="N4349" s="14">
        <f t="shared" si="3"/>
        <v>1000</v>
      </c>
      <c r="O4349" s="9"/>
      <c r="P4349" s="9"/>
      <c r="Q4349" s="9"/>
      <c r="R4349" s="9"/>
      <c r="S4349" s="9"/>
      <c r="T4349" s="9"/>
      <c r="U4349" s="9"/>
      <c r="V4349" s="9"/>
      <c r="W4349" s="9"/>
      <c r="X4349" s="9"/>
      <c r="Y4349" s="9"/>
      <c r="Z4349" s="9"/>
      <c r="AA4349" s="9"/>
      <c r="AB4349" s="9"/>
      <c r="AC4349" s="9"/>
    </row>
    <row r="4350" ht="15.75" customHeight="1">
      <c r="A4350" s="10">
        <v>4349.0</v>
      </c>
      <c r="B4350" s="20" t="s">
        <v>15</v>
      </c>
      <c r="C4350" s="10" t="str">
        <f>VLOOKUP($E4350,'Определяем вид'!$A$2:$B$16,2,0)</f>
        <v>Услуга</v>
      </c>
      <c r="D4350" s="20" t="s">
        <v>19</v>
      </c>
      <c r="E4350" s="10" t="s">
        <v>17</v>
      </c>
      <c r="F4350" s="11">
        <v>45812.0</v>
      </c>
      <c r="G4350" s="12">
        <f t="shared" si="1"/>
        <v>6</v>
      </c>
      <c r="H4350" s="10"/>
      <c r="I4350" s="10" t="str">
        <f>IFNA(VLOOKUP($H4350,'Промокоды'!$A$2:$B$115,2,0),"")</f>
        <v/>
      </c>
      <c r="J4350" s="10" t="str">
        <f>IFNA(VLOOKUP($I4350,'Промокоды'!$E$2:$F$8,2,0),"")</f>
        <v/>
      </c>
      <c r="K4350" s="10" t="str">
        <f>IFNA(VLOOKUP($H4350,'Промокоды'!$A$2:$C$115,3,0),"")</f>
        <v/>
      </c>
      <c r="L4350" s="13">
        <f t="shared" si="2"/>
        <v>0</v>
      </c>
      <c r="M4350" s="14">
        <v>4500.0</v>
      </c>
      <c r="N4350" s="14">
        <f t="shared" si="3"/>
        <v>4500</v>
      </c>
      <c r="O4350" s="9"/>
      <c r="P4350" s="9"/>
      <c r="Q4350" s="9"/>
      <c r="R4350" s="9"/>
      <c r="S4350" s="9"/>
      <c r="T4350" s="9"/>
      <c r="U4350" s="9"/>
      <c r="V4350" s="9"/>
      <c r="W4350" s="9"/>
      <c r="X4350" s="9"/>
      <c r="Y4350" s="9"/>
      <c r="Z4350" s="9"/>
      <c r="AA4350" s="9"/>
      <c r="AB4350" s="9"/>
      <c r="AC4350" s="9"/>
    </row>
    <row r="4351" ht="15.75" customHeight="1">
      <c r="A4351" s="10">
        <v>4350.0</v>
      </c>
      <c r="B4351" s="20" t="s">
        <v>15</v>
      </c>
      <c r="C4351" s="10" t="str">
        <f>VLOOKUP($E4351,'Определяем вид'!$A$2:$B$16,2,0)</f>
        <v>Услуга</v>
      </c>
      <c r="D4351" s="20" t="s">
        <v>19</v>
      </c>
      <c r="E4351" s="10" t="s">
        <v>17</v>
      </c>
      <c r="F4351" s="11">
        <v>45812.0</v>
      </c>
      <c r="G4351" s="12">
        <f t="shared" si="1"/>
        <v>6</v>
      </c>
      <c r="H4351" s="10"/>
      <c r="I4351" s="10" t="str">
        <f>IFNA(VLOOKUP($H4351,'Промокоды'!$A$2:$B$115,2,0),"")</f>
        <v/>
      </c>
      <c r="J4351" s="10" t="str">
        <f>IFNA(VLOOKUP($I4351,'Промокоды'!$E$2:$F$8,2,0),"")</f>
        <v/>
      </c>
      <c r="K4351" s="10" t="str">
        <f>IFNA(VLOOKUP($H4351,'Промокоды'!$A$2:$C$115,3,0),"")</f>
        <v/>
      </c>
      <c r="L4351" s="13">
        <f t="shared" si="2"/>
        <v>0</v>
      </c>
      <c r="M4351" s="14">
        <v>4500.0</v>
      </c>
      <c r="N4351" s="14">
        <f t="shared" si="3"/>
        <v>4500</v>
      </c>
      <c r="O4351" s="9"/>
      <c r="P4351" s="9"/>
      <c r="Q4351" s="9"/>
      <c r="R4351" s="9"/>
      <c r="S4351" s="9"/>
      <c r="T4351" s="9"/>
      <c r="U4351" s="9"/>
      <c r="V4351" s="9"/>
      <c r="W4351" s="9"/>
      <c r="X4351" s="9"/>
      <c r="Y4351" s="9"/>
      <c r="Z4351" s="9"/>
      <c r="AA4351" s="9"/>
      <c r="AB4351" s="9"/>
      <c r="AC4351" s="9"/>
    </row>
    <row r="4352" ht="15.75" customHeight="1">
      <c r="A4352" s="10">
        <v>4351.0</v>
      </c>
      <c r="B4352" s="20" t="s">
        <v>15</v>
      </c>
      <c r="C4352" s="10" t="str">
        <f>VLOOKUP($E4352,'Определяем вид'!$A$2:$B$16,2,0)</f>
        <v>Услуга</v>
      </c>
      <c r="D4352" s="20" t="s">
        <v>16</v>
      </c>
      <c r="E4352" s="10" t="s">
        <v>18</v>
      </c>
      <c r="F4352" s="11">
        <v>45812.0</v>
      </c>
      <c r="G4352" s="12">
        <f t="shared" si="1"/>
        <v>6</v>
      </c>
      <c r="H4352" s="10"/>
      <c r="I4352" s="10" t="str">
        <f>IFNA(VLOOKUP($H4352,'Промокоды'!$A$2:$B$115,2,0),"")</f>
        <v/>
      </c>
      <c r="J4352" s="10" t="str">
        <f>IFNA(VLOOKUP($I4352,'Промокоды'!$E$2:$F$8,2,0),"")</f>
        <v/>
      </c>
      <c r="K4352" s="10" t="str">
        <f>IFNA(VLOOKUP($H4352,'Промокоды'!$A$2:$C$115,3,0),"")</f>
        <v/>
      </c>
      <c r="L4352" s="13">
        <f t="shared" si="2"/>
        <v>0</v>
      </c>
      <c r="M4352" s="14">
        <v>3500.0</v>
      </c>
      <c r="N4352" s="14">
        <f t="shared" si="3"/>
        <v>3500</v>
      </c>
      <c r="O4352" s="9"/>
      <c r="P4352" s="9"/>
      <c r="Q4352" s="9"/>
      <c r="R4352" s="9"/>
      <c r="S4352" s="9"/>
      <c r="T4352" s="9"/>
      <c r="U4352" s="9"/>
      <c r="V4352" s="9"/>
      <c r="W4352" s="9"/>
      <c r="X4352" s="9"/>
      <c r="Y4352" s="9"/>
      <c r="Z4352" s="9"/>
      <c r="AA4352" s="9"/>
      <c r="AB4352" s="9"/>
      <c r="AC4352" s="9"/>
    </row>
    <row r="4353" ht="15.75" customHeight="1">
      <c r="A4353" s="10">
        <v>4352.0</v>
      </c>
      <c r="B4353" s="20" t="s">
        <v>25</v>
      </c>
      <c r="C4353" s="10" t="str">
        <f>VLOOKUP($E4353,'Определяем вид'!$A$2:$B$16,2,0)</f>
        <v>Товар</v>
      </c>
      <c r="D4353" s="20" t="s">
        <v>16</v>
      </c>
      <c r="E4353" s="10" t="s">
        <v>33</v>
      </c>
      <c r="F4353" s="11">
        <v>45812.0</v>
      </c>
      <c r="G4353" s="12">
        <f t="shared" si="1"/>
        <v>6</v>
      </c>
      <c r="H4353" s="10"/>
      <c r="I4353" s="10" t="str">
        <f>IFNA(VLOOKUP($H4353,'Промокоды'!$A$2:$B$115,2,0),"")</f>
        <v/>
      </c>
      <c r="J4353" s="10" t="str">
        <f>IFNA(VLOOKUP($I4353,'Промокоды'!$E$2:$F$8,2,0),"")</f>
        <v/>
      </c>
      <c r="K4353" s="10" t="str">
        <f>IFNA(VLOOKUP($H4353,'Промокоды'!$A$2:$C$115,3,0),"")</f>
        <v/>
      </c>
      <c r="L4353" s="13">
        <f t="shared" si="2"/>
        <v>0</v>
      </c>
      <c r="M4353" s="14">
        <v>1000.0</v>
      </c>
      <c r="N4353" s="14">
        <f t="shared" si="3"/>
        <v>1000</v>
      </c>
      <c r="O4353" s="9"/>
      <c r="P4353" s="9"/>
      <c r="Q4353" s="9"/>
      <c r="R4353" s="9"/>
      <c r="S4353" s="9"/>
      <c r="T4353" s="9"/>
      <c r="U4353" s="9"/>
      <c r="V4353" s="9"/>
      <c r="W4353" s="9"/>
      <c r="X4353" s="9"/>
      <c r="Y4353" s="9"/>
      <c r="Z4353" s="9"/>
      <c r="AA4353" s="9"/>
      <c r="AB4353" s="9"/>
      <c r="AC4353" s="9"/>
    </row>
    <row r="4354" ht="15.75" customHeight="1">
      <c r="A4354" s="10">
        <v>4353.0</v>
      </c>
      <c r="B4354" s="20" t="s">
        <v>15</v>
      </c>
      <c r="C4354" s="10" t="str">
        <f>VLOOKUP($E4354,'Определяем вид'!$A$2:$B$16,2,0)</f>
        <v>Услуга</v>
      </c>
      <c r="D4354" s="20" t="s">
        <v>19</v>
      </c>
      <c r="E4354" s="10" t="s">
        <v>17</v>
      </c>
      <c r="F4354" s="11">
        <v>45812.0</v>
      </c>
      <c r="G4354" s="12">
        <f t="shared" si="1"/>
        <v>6</v>
      </c>
      <c r="H4354" s="10"/>
      <c r="I4354" s="10" t="str">
        <f>IFNA(VLOOKUP($H4354,'Промокоды'!$A$2:$B$115,2,0),"")</f>
        <v/>
      </c>
      <c r="J4354" s="10" t="str">
        <f>IFNA(VLOOKUP($I4354,'Промокоды'!$E$2:$F$8,2,0),"")</f>
        <v/>
      </c>
      <c r="K4354" s="10" t="str">
        <f>IFNA(VLOOKUP($H4354,'Промокоды'!$A$2:$C$115,3,0),"")</f>
        <v/>
      </c>
      <c r="L4354" s="13">
        <f t="shared" si="2"/>
        <v>0</v>
      </c>
      <c r="M4354" s="14">
        <v>4500.0</v>
      </c>
      <c r="N4354" s="14">
        <f t="shared" si="3"/>
        <v>4500</v>
      </c>
      <c r="O4354" s="9"/>
      <c r="P4354" s="9"/>
      <c r="Q4354" s="9"/>
      <c r="R4354" s="9"/>
      <c r="S4354" s="9"/>
      <c r="T4354" s="9"/>
      <c r="U4354" s="9"/>
      <c r="V4354" s="9"/>
      <c r="W4354" s="9"/>
      <c r="X4354" s="9"/>
      <c r="Y4354" s="9"/>
      <c r="Z4354" s="9"/>
      <c r="AA4354" s="9"/>
      <c r="AB4354" s="9"/>
      <c r="AC4354" s="9"/>
    </row>
    <row r="4355" ht="15.75" customHeight="1">
      <c r="A4355" s="10">
        <v>4354.0</v>
      </c>
      <c r="B4355" s="20" t="s">
        <v>15</v>
      </c>
      <c r="C4355" s="10" t="str">
        <f>VLOOKUP($E4355,'Определяем вид'!$A$2:$B$16,2,0)</f>
        <v>Услуга</v>
      </c>
      <c r="D4355" s="20" t="s">
        <v>16</v>
      </c>
      <c r="E4355" s="10" t="s">
        <v>18</v>
      </c>
      <c r="F4355" s="11">
        <v>45812.0</v>
      </c>
      <c r="G4355" s="12">
        <f t="shared" si="1"/>
        <v>6</v>
      </c>
      <c r="H4355" s="10"/>
      <c r="I4355" s="10" t="str">
        <f>IFNA(VLOOKUP($H4355,'Промокоды'!$A$2:$B$115,2,0),"")</f>
        <v/>
      </c>
      <c r="J4355" s="10" t="str">
        <f>IFNA(VLOOKUP($I4355,'Промокоды'!$E$2:$F$8,2,0),"")</f>
        <v/>
      </c>
      <c r="K4355" s="10" t="str">
        <f>IFNA(VLOOKUP($H4355,'Промокоды'!$A$2:$C$115,3,0),"")</f>
        <v/>
      </c>
      <c r="L4355" s="13">
        <f t="shared" si="2"/>
        <v>0</v>
      </c>
      <c r="M4355" s="14">
        <v>3500.0</v>
      </c>
      <c r="N4355" s="14">
        <f t="shared" si="3"/>
        <v>3500</v>
      </c>
      <c r="O4355" s="9"/>
      <c r="P4355" s="9"/>
      <c r="Q4355" s="9"/>
      <c r="R4355" s="9"/>
      <c r="S4355" s="9"/>
      <c r="T4355" s="9"/>
      <c r="U4355" s="9"/>
      <c r="V4355" s="9"/>
      <c r="W4355" s="9"/>
      <c r="X4355" s="9"/>
      <c r="Y4355" s="9"/>
      <c r="Z4355" s="9"/>
      <c r="AA4355" s="9"/>
      <c r="AB4355" s="9"/>
      <c r="AC4355" s="9"/>
    </row>
    <row r="4356" ht="15.75" customHeight="1">
      <c r="A4356" s="10">
        <v>4355.0</v>
      </c>
      <c r="B4356" s="20" t="s">
        <v>15</v>
      </c>
      <c r="C4356" s="10" t="str">
        <f>VLOOKUP($E4356,'Определяем вид'!$A$2:$B$16,2,0)</f>
        <v>Услуга</v>
      </c>
      <c r="D4356" s="20" t="s">
        <v>16</v>
      </c>
      <c r="E4356" s="10" t="s">
        <v>21</v>
      </c>
      <c r="F4356" s="11">
        <v>45812.0</v>
      </c>
      <c r="G4356" s="12">
        <f t="shared" si="1"/>
        <v>6</v>
      </c>
      <c r="H4356" s="10"/>
      <c r="I4356" s="10" t="str">
        <f>IFNA(VLOOKUP($H4356,'Промокоды'!$A$2:$B$115,2,0),"")</f>
        <v/>
      </c>
      <c r="J4356" s="10" t="str">
        <f>IFNA(VLOOKUP($I4356,'Промокоды'!$E$2:$F$8,2,0),"")</f>
        <v/>
      </c>
      <c r="K4356" s="10" t="str">
        <f>IFNA(VLOOKUP($H4356,'Промокоды'!$A$2:$C$115,3,0),"")</f>
        <v/>
      </c>
      <c r="L4356" s="13">
        <f t="shared" si="2"/>
        <v>0</v>
      </c>
      <c r="M4356" s="14">
        <v>5500.0</v>
      </c>
      <c r="N4356" s="14">
        <f t="shared" si="3"/>
        <v>5500</v>
      </c>
      <c r="O4356" s="9"/>
      <c r="P4356" s="9"/>
      <c r="Q4356" s="9"/>
      <c r="R4356" s="9"/>
      <c r="S4356" s="9"/>
      <c r="T4356" s="9"/>
      <c r="U4356" s="9"/>
      <c r="V4356" s="9"/>
      <c r="W4356" s="9"/>
      <c r="X4356" s="9"/>
      <c r="Y4356" s="9"/>
      <c r="Z4356" s="9"/>
      <c r="AA4356" s="9"/>
      <c r="AB4356" s="9"/>
      <c r="AC4356" s="9"/>
    </row>
    <row r="4357" ht="15.75" customHeight="1">
      <c r="A4357" s="10">
        <v>4356.0</v>
      </c>
      <c r="B4357" s="20" t="s">
        <v>25</v>
      </c>
      <c r="C4357" s="10" t="str">
        <f>VLOOKUP($E4357,'Определяем вид'!$A$2:$B$16,2,0)</f>
        <v>Товар</v>
      </c>
      <c r="D4357" s="20" t="s">
        <v>16</v>
      </c>
      <c r="E4357" s="10" t="s">
        <v>33</v>
      </c>
      <c r="F4357" s="11">
        <v>45812.0</v>
      </c>
      <c r="G4357" s="12">
        <f t="shared" si="1"/>
        <v>6</v>
      </c>
      <c r="H4357" s="10"/>
      <c r="I4357" s="10" t="str">
        <f>IFNA(VLOOKUP($H4357,'Промокоды'!$A$2:$B$115,2,0),"")</f>
        <v/>
      </c>
      <c r="J4357" s="10" t="str">
        <f>IFNA(VLOOKUP($I4357,'Промокоды'!$E$2:$F$8,2,0),"")</f>
        <v/>
      </c>
      <c r="K4357" s="10" t="str">
        <f>IFNA(VLOOKUP($H4357,'Промокоды'!$A$2:$C$115,3,0),"")</f>
        <v/>
      </c>
      <c r="L4357" s="13">
        <f t="shared" si="2"/>
        <v>0</v>
      </c>
      <c r="M4357" s="14">
        <v>1000.0</v>
      </c>
      <c r="N4357" s="14">
        <f t="shared" si="3"/>
        <v>1000</v>
      </c>
      <c r="O4357" s="9"/>
      <c r="P4357" s="9"/>
      <c r="Q4357" s="9"/>
      <c r="R4357" s="9"/>
      <c r="S4357" s="9"/>
      <c r="T4357" s="9"/>
      <c r="U4357" s="9"/>
      <c r="V4357" s="9"/>
      <c r="W4357" s="9"/>
      <c r="X4357" s="9"/>
      <c r="Y4357" s="9"/>
      <c r="Z4357" s="9"/>
      <c r="AA4357" s="9"/>
      <c r="AB4357" s="9"/>
      <c r="AC4357" s="9"/>
    </row>
    <row r="4358" ht="15.75" customHeight="1">
      <c r="A4358" s="10">
        <v>4357.0</v>
      </c>
      <c r="B4358" s="20" t="s">
        <v>15</v>
      </c>
      <c r="C4358" s="10" t="str">
        <f>VLOOKUP($E4358,'Определяем вид'!$A$2:$B$16,2,0)</f>
        <v>Услуга</v>
      </c>
      <c r="D4358" s="20" t="s">
        <v>16</v>
      </c>
      <c r="E4358" s="10" t="s">
        <v>21</v>
      </c>
      <c r="F4358" s="11">
        <v>45812.0</v>
      </c>
      <c r="G4358" s="12">
        <f t="shared" si="1"/>
        <v>6</v>
      </c>
      <c r="H4358" s="10"/>
      <c r="I4358" s="10" t="str">
        <f>IFNA(VLOOKUP($H4358,'Промокоды'!$A$2:$B$115,2,0),"")</f>
        <v/>
      </c>
      <c r="J4358" s="10" t="str">
        <f>IFNA(VLOOKUP($I4358,'Промокоды'!$E$2:$F$8,2,0),"")</f>
        <v/>
      </c>
      <c r="K4358" s="10" t="str">
        <f>IFNA(VLOOKUP($H4358,'Промокоды'!$A$2:$C$115,3,0),"")</f>
        <v/>
      </c>
      <c r="L4358" s="13">
        <f t="shared" si="2"/>
        <v>0</v>
      </c>
      <c r="M4358" s="14">
        <v>5500.0</v>
      </c>
      <c r="N4358" s="14">
        <f t="shared" si="3"/>
        <v>5500</v>
      </c>
      <c r="O4358" s="9"/>
      <c r="P4358" s="9"/>
      <c r="Q4358" s="9"/>
      <c r="R4358" s="9"/>
      <c r="S4358" s="9"/>
      <c r="T4358" s="9"/>
      <c r="U4358" s="9"/>
      <c r="V4358" s="9"/>
      <c r="W4358" s="9"/>
      <c r="X4358" s="9"/>
      <c r="Y4358" s="9"/>
      <c r="Z4358" s="9"/>
      <c r="AA4358" s="9"/>
      <c r="AB4358" s="9"/>
      <c r="AC4358" s="9"/>
    </row>
    <row r="4359" ht="15.75" customHeight="1">
      <c r="A4359" s="10">
        <v>4358.0</v>
      </c>
      <c r="B4359" s="20" t="s">
        <v>15</v>
      </c>
      <c r="C4359" s="10" t="str">
        <f>VLOOKUP($E4359,'Определяем вид'!$A$2:$B$16,2,0)</f>
        <v>Услуга</v>
      </c>
      <c r="D4359" s="20" t="s">
        <v>16</v>
      </c>
      <c r="E4359" s="10" t="s">
        <v>17</v>
      </c>
      <c r="F4359" s="11">
        <v>45812.0</v>
      </c>
      <c r="G4359" s="12">
        <f t="shared" si="1"/>
        <v>6</v>
      </c>
      <c r="H4359" s="10"/>
      <c r="I4359" s="10" t="str">
        <f>IFNA(VLOOKUP($H4359,'Промокоды'!$A$2:$B$115,2,0),"")</f>
        <v/>
      </c>
      <c r="J4359" s="10" t="str">
        <f>IFNA(VLOOKUP($I4359,'Промокоды'!$E$2:$F$8,2,0),"")</f>
        <v/>
      </c>
      <c r="K4359" s="10" t="str">
        <f>IFNA(VLOOKUP($H4359,'Промокоды'!$A$2:$C$115,3,0),"")</f>
        <v/>
      </c>
      <c r="L4359" s="13">
        <f t="shared" si="2"/>
        <v>0</v>
      </c>
      <c r="M4359" s="14">
        <v>4500.0</v>
      </c>
      <c r="N4359" s="14">
        <f t="shared" si="3"/>
        <v>4500</v>
      </c>
      <c r="O4359" s="9"/>
      <c r="P4359" s="9"/>
      <c r="Q4359" s="9"/>
      <c r="R4359" s="9"/>
      <c r="S4359" s="9"/>
      <c r="T4359" s="9"/>
      <c r="U4359" s="9"/>
      <c r="V4359" s="9"/>
      <c r="W4359" s="9"/>
      <c r="X4359" s="9"/>
      <c r="Y4359" s="9"/>
      <c r="Z4359" s="9"/>
      <c r="AA4359" s="9"/>
      <c r="AB4359" s="9"/>
      <c r="AC4359" s="9"/>
    </row>
    <row r="4360" ht="15.75" customHeight="1">
      <c r="A4360" s="10">
        <v>4359.0</v>
      </c>
      <c r="B4360" s="20" t="s">
        <v>15</v>
      </c>
      <c r="C4360" s="10" t="str">
        <f>VLOOKUP($E4360,'Определяем вид'!$A$2:$B$16,2,0)</f>
        <v>Услуга</v>
      </c>
      <c r="D4360" s="20" t="s">
        <v>19</v>
      </c>
      <c r="E4360" s="10" t="s">
        <v>21</v>
      </c>
      <c r="F4360" s="11">
        <v>45812.0</v>
      </c>
      <c r="G4360" s="12">
        <f t="shared" si="1"/>
        <v>6</v>
      </c>
      <c r="H4360" s="20" t="s">
        <v>32</v>
      </c>
      <c r="I4360" s="10">
        <f>IFNA(VLOOKUP($H4360,'Промокоды'!$A$2:$B$115,2,0),"")</f>
        <v>3</v>
      </c>
      <c r="J4360" s="10" t="str">
        <f>IFNA(VLOOKUP($I4360,'Промокоды'!$E$2:$F$8,2,0),"")</f>
        <v>Поисковые запросы в Яндексе</v>
      </c>
      <c r="K4360" s="10">
        <f>IFNA(VLOOKUP($H4360,'Промокоды'!$A$2:$C$115,3,0),"")</f>
        <v>0.05</v>
      </c>
      <c r="L4360" s="13">
        <f t="shared" si="2"/>
        <v>275</v>
      </c>
      <c r="M4360" s="14">
        <v>5500.0</v>
      </c>
      <c r="N4360" s="14">
        <f t="shared" si="3"/>
        <v>5225</v>
      </c>
      <c r="O4360" s="9"/>
      <c r="P4360" s="9"/>
      <c r="Q4360" s="9"/>
      <c r="R4360" s="9"/>
      <c r="S4360" s="9"/>
      <c r="T4360" s="9"/>
      <c r="U4360" s="9"/>
      <c r="V4360" s="9"/>
      <c r="W4360" s="9"/>
      <c r="X4360" s="9"/>
      <c r="Y4360" s="9"/>
      <c r="Z4360" s="9"/>
      <c r="AA4360" s="9"/>
      <c r="AB4360" s="9"/>
      <c r="AC4360" s="9"/>
    </row>
    <row r="4361" ht="15.75" customHeight="1">
      <c r="A4361" s="10">
        <v>4360.0</v>
      </c>
      <c r="B4361" s="20" t="s">
        <v>15</v>
      </c>
      <c r="C4361" s="10" t="str">
        <f>VLOOKUP($E4361,'Определяем вид'!$A$2:$B$16,2,0)</f>
        <v>Услуга</v>
      </c>
      <c r="D4361" s="20" t="s">
        <v>16</v>
      </c>
      <c r="E4361" s="10" t="s">
        <v>17</v>
      </c>
      <c r="F4361" s="11">
        <v>45812.0</v>
      </c>
      <c r="G4361" s="12">
        <f t="shared" si="1"/>
        <v>6</v>
      </c>
      <c r="H4361" s="10"/>
      <c r="I4361" s="10" t="str">
        <f>IFNA(VLOOKUP($H4361,'Промокоды'!$A$2:$B$115,2,0),"")</f>
        <v/>
      </c>
      <c r="J4361" s="10" t="str">
        <f>IFNA(VLOOKUP($I4361,'Промокоды'!$E$2:$F$8,2,0),"")</f>
        <v/>
      </c>
      <c r="K4361" s="10" t="str">
        <f>IFNA(VLOOKUP($H4361,'Промокоды'!$A$2:$C$115,3,0),"")</f>
        <v/>
      </c>
      <c r="L4361" s="13">
        <f t="shared" si="2"/>
        <v>0</v>
      </c>
      <c r="M4361" s="14">
        <v>4500.0</v>
      </c>
      <c r="N4361" s="14">
        <f t="shared" si="3"/>
        <v>4500</v>
      </c>
      <c r="O4361" s="9"/>
      <c r="P4361" s="9"/>
      <c r="Q4361" s="9"/>
      <c r="R4361" s="9"/>
      <c r="S4361" s="9"/>
      <c r="T4361" s="9"/>
      <c r="U4361" s="9"/>
      <c r="V4361" s="9"/>
      <c r="W4361" s="9"/>
      <c r="X4361" s="9"/>
      <c r="Y4361" s="9"/>
      <c r="Z4361" s="9"/>
      <c r="AA4361" s="9"/>
      <c r="AB4361" s="9"/>
      <c r="AC4361" s="9"/>
    </row>
    <row r="4362" ht="15.75" customHeight="1">
      <c r="A4362" s="10">
        <v>4361.0</v>
      </c>
      <c r="B4362" s="20" t="s">
        <v>15</v>
      </c>
      <c r="C4362" s="10" t="str">
        <f>VLOOKUP($E4362,'Определяем вид'!$A$2:$B$16,2,0)</f>
        <v>Товар</v>
      </c>
      <c r="D4362" s="20" t="s">
        <v>16</v>
      </c>
      <c r="E4362" s="10" t="s">
        <v>28</v>
      </c>
      <c r="F4362" s="11">
        <v>45812.0</v>
      </c>
      <c r="G4362" s="12">
        <f t="shared" si="1"/>
        <v>6</v>
      </c>
      <c r="H4362" s="10"/>
      <c r="I4362" s="10" t="str">
        <f>IFNA(VLOOKUP($H4362,'Промокоды'!$A$2:$B$115,2,0),"")</f>
        <v/>
      </c>
      <c r="J4362" s="10" t="str">
        <f>IFNA(VLOOKUP($I4362,'Промокоды'!$E$2:$F$8,2,0),"")</f>
        <v/>
      </c>
      <c r="K4362" s="10" t="str">
        <f>IFNA(VLOOKUP($H4362,'Промокоды'!$A$2:$C$115,3,0),"")</f>
        <v/>
      </c>
      <c r="L4362" s="13">
        <f t="shared" si="2"/>
        <v>0</v>
      </c>
      <c r="M4362" s="14">
        <v>300.0</v>
      </c>
      <c r="N4362" s="14">
        <f t="shared" si="3"/>
        <v>300</v>
      </c>
      <c r="O4362" s="9"/>
      <c r="P4362" s="9"/>
      <c r="Q4362" s="9"/>
      <c r="R4362" s="9"/>
      <c r="S4362" s="9"/>
      <c r="T4362" s="9"/>
      <c r="U4362" s="9"/>
      <c r="V4362" s="9"/>
      <c r="W4362" s="9"/>
      <c r="X4362" s="9"/>
      <c r="Y4362" s="9"/>
      <c r="Z4362" s="9"/>
      <c r="AA4362" s="9"/>
      <c r="AB4362" s="9"/>
      <c r="AC4362" s="9"/>
    </row>
    <row r="4363" ht="15.75" customHeight="1">
      <c r="A4363" s="10">
        <v>4362.0</v>
      </c>
      <c r="B4363" s="20" t="s">
        <v>15</v>
      </c>
      <c r="C4363" s="10" t="str">
        <f>VLOOKUP($E4363,'Определяем вид'!$A$2:$B$16,2,0)</f>
        <v>Услуга</v>
      </c>
      <c r="D4363" s="20" t="s">
        <v>16</v>
      </c>
      <c r="E4363" s="10" t="s">
        <v>18</v>
      </c>
      <c r="F4363" s="11">
        <v>45812.0</v>
      </c>
      <c r="G4363" s="12">
        <f t="shared" si="1"/>
        <v>6</v>
      </c>
      <c r="H4363" s="10"/>
      <c r="I4363" s="10" t="str">
        <f>IFNA(VLOOKUP($H4363,'Промокоды'!$A$2:$B$115,2,0),"")</f>
        <v/>
      </c>
      <c r="J4363" s="10" t="str">
        <f>IFNA(VLOOKUP($I4363,'Промокоды'!$E$2:$F$8,2,0),"")</f>
        <v/>
      </c>
      <c r="K4363" s="10" t="str">
        <f>IFNA(VLOOKUP($H4363,'Промокоды'!$A$2:$C$115,3,0),"")</f>
        <v/>
      </c>
      <c r="L4363" s="13">
        <f t="shared" si="2"/>
        <v>0</v>
      </c>
      <c r="M4363" s="14">
        <v>3500.0</v>
      </c>
      <c r="N4363" s="14">
        <f t="shared" si="3"/>
        <v>3500</v>
      </c>
      <c r="O4363" s="9"/>
      <c r="P4363" s="9"/>
      <c r="Q4363" s="9"/>
      <c r="R4363" s="9"/>
      <c r="S4363" s="9"/>
      <c r="T4363" s="9"/>
      <c r="U4363" s="9"/>
      <c r="V4363" s="9"/>
      <c r="W4363" s="9"/>
      <c r="X4363" s="9"/>
      <c r="Y4363" s="9"/>
      <c r="Z4363" s="9"/>
      <c r="AA4363" s="9"/>
      <c r="AB4363" s="9"/>
      <c r="AC4363" s="9"/>
    </row>
    <row r="4364" ht="15.75" customHeight="1">
      <c r="A4364" s="10">
        <v>4363.0</v>
      </c>
      <c r="B4364" s="20" t="s">
        <v>15</v>
      </c>
      <c r="C4364" s="10" t="str">
        <f>VLOOKUP($E4364,'Определяем вид'!$A$2:$B$16,2,0)</f>
        <v>Услуга</v>
      </c>
      <c r="D4364" s="20" t="s">
        <v>16</v>
      </c>
      <c r="E4364" s="10" t="s">
        <v>21</v>
      </c>
      <c r="F4364" s="11">
        <v>45812.0</v>
      </c>
      <c r="G4364" s="12">
        <f t="shared" si="1"/>
        <v>6</v>
      </c>
      <c r="H4364" s="10"/>
      <c r="I4364" s="10" t="str">
        <f>IFNA(VLOOKUP($H4364,'Промокоды'!$A$2:$B$115,2,0),"")</f>
        <v/>
      </c>
      <c r="J4364" s="10" t="str">
        <f>IFNA(VLOOKUP($I4364,'Промокоды'!$E$2:$F$8,2,0),"")</f>
        <v/>
      </c>
      <c r="K4364" s="10" t="str">
        <f>IFNA(VLOOKUP($H4364,'Промокоды'!$A$2:$C$115,3,0),"")</f>
        <v/>
      </c>
      <c r="L4364" s="13">
        <f t="shared" si="2"/>
        <v>0</v>
      </c>
      <c r="M4364" s="14">
        <v>5500.0</v>
      </c>
      <c r="N4364" s="14">
        <f t="shared" si="3"/>
        <v>5500</v>
      </c>
      <c r="O4364" s="9"/>
      <c r="P4364" s="9"/>
      <c r="Q4364" s="9"/>
      <c r="R4364" s="9"/>
      <c r="S4364" s="9"/>
      <c r="T4364" s="9"/>
      <c r="U4364" s="9"/>
      <c r="V4364" s="9"/>
      <c r="W4364" s="9"/>
      <c r="X4364" s="9"/>
      <c r="Y4364" s="9"/>
      <c r="Z4364" s="9"/>
      <c r="AA4364" s="9"/>
      <c r="AB4364" s="9"/>
      <c r="AC4364" s="9"/>
    </row>
    <row r="4365" ht="15.75" customHeight="1">
      <c r="A4365" s="10">
        <v>4364.0</v>
      </c>
      <c r="B4365" s="20" t="s">
        <v>15</v>
      </c>
      <c r="C4365" s="10" t="str">
        <f>VLOOKUP($E4365,'Определяем вид'!$A$2:$B$16,2,0)</f>
        <v>Услуга</v>
      </c>
      <c r="D4365" s="20" t="s">
        <v>16</v>
      </c>
      <c r="E4365" s="10" t="s">
        <v>17</v>
      </c>
      <c r="F4365" s="11">
        <v>45812.0</v>
      </c>
      <c r="G4365" s="12">
        <f t="shared" si="1"/>
        <v>6</v>
      </c>
      <c r="H4365" s="10"/>
      <c r="I4365" s="10" t="str">
        <f>IFNA(VLOOKUP($H4365,'Промокоды'!$A$2:$B$115,2,0),"")</f>
        <v/>
      </c>
      <c r="J4365" s="10" t="str">
        <f>IFNA(VLOOKUP($I4365,'Промокоды'!$E$2:$F$8,2,0),"")</f>
        <v/>
      </c>
      <c r="K4365" s="10" t="str">
        <f>IFNA(VLOOKUP($H4365,'Промокоды'!$A$2:$C$115,3,0),"")</f>
        <v/>
      </c>
      <c r="L4365" s="13">
        <f t="shared" si="2"/>
        <v>0</v>
      </c>
      <c r="M4365" s="14">
        <v>4500.0</v>
      </c>
      <c r="N4365" s="14">
        <f t="shared" si="3"/>
        <v>4500</v>
      </c>
      <c r="O4365" s="9"/>
      <c r="P4365" s="9"/>
      <c r="Q4365" s="9"/>
      <c r="R4365" s="9"/>
      <c r="S4365" s="9"/>
      <c r="T4365" s="9"/>
      <c r="U4365" s="9"/>
      <c r="V4365" s="9"/>
      <c r="W4365" s="9"/>
      <c r="X4365" s="9"/>
      <c r="Y4365" s="9"/>
      <c r="Z4365" s="9"/>
      <c r="AA4365" s="9"/>
      <c r="AB4365" s="9"/>
      <c r="AC4365" s="9"/>
    </row>
    <row r="4366" ht="15.75" customHeight="1">
      <c r="A4366" s="10">
        <v>4365.0</v>
      </c>
      <c r="B4366" s="20" t="s">
        <v>25</v>
      </c>
      <c r="C4366" s="10" t="str">
        <f>VLOOKUP($E4366,'Определяем вид'!$A$2:$B$16,2,0)</f>
        <v>Товар</v>
      </c>
      <c r="D4366" s="20" t="s">
        <v>16</v>
      </c>
      <c r="E4366" s="10" t="s">
        <v>30</v>
      </c>
      <c r="F4366" s="11">
        <v>45812.0</v>
      </c>
      <c r="G4366" s="12">
        <f t="shared" si="1"/>
        <v>6</v>
      </c>
      <c r="H4366" s="10"/>
      <c r="I4366" s="10" t="str">
        <f>IFNA(VLOOKUP($H4366,'Промокоды'!$A$2:$B$115,2,0),"")</f>
        <v/>
      </c>
      <c r="J4366" s="10" t="str">
        <f>IFNA(VLOOKUP($I4366,'Промокоды'!$E$2:$F$8,2,0),"")</f>
        <v/>
      </c>
      <c r="K4366" s="10" t="str">
        <f>IFNA(VLOOKUP($H4366,'Промокоды'!$A$2:$C$115,3,0),"")</f>
        <v/>
      </c>
      <c r="L4366" s="13">
        <f t="shared" si="2"/>
        <v>0</v>
      </c>
      <c r="M4366" s="14">
        <v>300.0</v>
      </c>
      <c r="N4366" s="14">
        <f t="shared" si="3"/>
        <v>300</v>
      </c>
      <c r="O4366" s="9"/>
      <c r="P4366" s="9"/>
      <c r="Q4366" s="9"/>
      <c r="R4366" s="9"/>
      <c r="S4366" s="9"/>
      <c r="T4366" s="9"/>
      <c r="U4366" s="9"/>
      <c r="V4366" s="9"/>
      <c r="W4366" s="9"/>
      <c r="X4366" s="9"/>
      <c r="Y4366" s="9"/>
      <c r="Z4366" s="9"/>
      <c r="AA4366" s="9"/>
      <c r="AB4366" s="9"/>
      <c r="AC4366" s="9"/>
    </row>
    <row r="4367" ht="15.75" customHeight="1">
      <c r="A4367" s="10">
        <v>4366.0</v>
      </c>
      <c r="B4367" s="20" t="s">
        <v>15</v>
      </c>
      <c r="C4367" s="10" t="str">
        <f>VLOOKUP($E4367,'Определяем вид'!$A$2:$B$16,2,0)</f>
        <v>Услуга</v>
      </c>
      <c r="D4367" s="20" t="s">
        <v>19</v>
      </c>
      <c r="E4367" s="10" t="s">
        <v>18</v>
      </c>
      <c r="F4367" s="11">
        <v>45812.0</v>
      </c>
      <c r="G4367" s="12">
        <f t="shared" si="1"/>
        <v>6</v>
      </c>
      <c r="H4367" s="10"/>
      <c r="I4367" s="10" t="str">
        <f>IFNA(VLOOKUP($H4367,'Промокоды'!$A$2:$B$115,2,0),"")</f>
        <v/>
      </c>
      <c r="J4367" s="10" t="str">
        <f>IFNA(VLOOKUP($I4367,'Промокоды'!$E$2:$F$8,2,0),"")</f>
        <v/>
      </c>
      <c r="K4367" s="10" t="str">
        <f>IFNA(VLOOKUP($H4367,'Промокоды'!$A$2:$C$115,3,0),"")</f>
        <v/>
      </c>
      <c r="L4367" s="13">
        <f t="shared" si="2"/>
        <v>0</v>
      </c>
      <c r="M4367" s="14">
        <v>3500.0</v>
      </c>
      <c r="N4367" s="14">
        <f t="shared" si="3"/>
        <v>3500</v>
      </c>
      <c r="O4367" s="9"/>
      <c r="P4367" s="9"/>
      <c r="Q4367" s="9"/>
      <c r="R4367" s="9"/>
      <c r="S4367" s="9"/>
      <c r="T4367" s="9"/>
      <c r="U4367" s="9"/>
      <c r="V4367" s="9"/>
      <c r="W4367" s="9"/>
      <c r="X4367" s="9"/>
      <c r="Y4367" s="9"/>
      <c r="Z4367" s="9"/>
      <c r="AA4367" s="9"/>
      <c r="AB4367" s="9"/>
      <c r="AC4367" s="9"/>
    </row>
    <row r="4368" ht="15.75" customHeight="1">
      <c r="A4368" s="10">
        <v>4367.0</v>
      </c>
      <c r="B4368" s="20" t="s">
        <v>15</v>
      </c>
      <c r="C4368" s="10" t="str">
        <f>VLOOKUP($E4368,'Определяем вид'!$A$2:$B$16,2,0)</f>
        <v>Услуга</v>
      </c>
      <c r="D4368" s="20" t="s">
        <v>16</v>
      </c>
      <c r="E4368" s="10" t="s">
        <v>21</v>
      </c>
      <c r="F4368" s="11">
        <v>45812.0</v>
      </c>
      <c r="G4368" s="12">
        <f t="shared" si="1"/>
        <v>6</v>
      </c>
      <c r="H4368" s="10"/>
      <c r="I4368" s="10" t="str">
        <f>IFNA(VLOOKUP($H4368,'Промокоды'!$A$2:$B$115,2,0),"")</f>
        <v/>
      </c>
      <c r="J4368" s="10" t="str">
        <f>IFNA(VLOOKUP($I4368,'Промокоды'!$E$2:$F$8,2,0),"")</f>
        <v/>
      </c>
      <c r="K4368" s="10" t="str">
        <f>IFNA(VLOOKUP($H4368,'Промокоды'!$A$2:$C$115,3,0),"")</f>
        <v/>
      </c>
      <c r="L4368" s="13">
        <f t="shared" si="2"/>
        <v>0</v>
      </c>
      <c r="M4368" s="14">
        <v>5500.0</v>
      </c>
      <c r="N4368" s="14">
        <f t="shared" si="3"/>
        <v>5500</v>
      </c>
      <c r="O4368" s="9"/>
      <c r="P4368" s="9"/>
      <c r="Q4368" s="9"/>
      <c r="R4368" s="9"/>
      <c r="S4368" s="9"/>
      <c r="T4368" s="9"/>
      <c r="U4368" s="9"/>
      <c r="V4368" s="9"/>
      <c r="W4368" s="9"/>
      <c r="X4368" s="9"/>
      <c r="Y4368" s="9"/>
      <c r="Z4368" s="9"/>
      <c r="AA4368" s="9"/>
      <c r="AB4368" s="9"/>
      <c r="AC4368" s="9"/>
    </row>
    <row r="4369" ht="15.75" customHeight="1">
      <c r="A4369" s="10">
        <v>4368.0</v>
      </c>
      <c r="B4369" s="20" t="s">
        <v>15</v>
      </c>
      <c r="C4369" s="10" t="str">
        <f>VLOOKUP($E4369,'Определяем вид'!$A$2:$B$16,2,0)</f>
        <v>Услуга</v>
      </c>
      <c r="D4369" s="20" t="s">
        <v>16</v>
      </c>
      <c r="E4369" s="10" t="s">
        <v>18</v>
      </c>
      <c r="F4369" s="11">
        <v>45812.0</v>
      </c>
      <c r="G4369" s="12">
        <f t="shared" si="1"/>
        <v>6</v>
      </c>
      <c r="H4369" s="10"/>
      <c r="I4369" s="10" t="str">
        <f>IFNA(VLOOKUP($H4369,'Промокоды'!$A$2:$B$115,2,0),"")</f>
        <v/>
      </c>
      <c r="J4369" s="10" t="str">
        <f>IFNA(VLOOKUP($I4369,'Промокоды'!$E$2:$F$8,2,0),"")</f>
        <v/>
      </c>
      <c r="K4369" s="10" t="str">
        <f>IFNA(VLOOKUP($H4369,'Промокоды'!$A$2:$C$115,3,0),"")</f>
        <v/>
      </c>
      <c r="L4369" s="13">
        <f t="shared" si="2"/>
        <v>0</v>
      </c>
      <c r="M4369" s="14">
        <v>3500.0</v>
      </c>
      <c r="N4369" s="14">
        <f t="shared" si="3"/>
        <v>3500</v>
      </c>
      <c r="O4369" s="9"/>
      <c r="P4369" s="9"/>
      <c r="Q4369" s="9"/>
      <c r="R4369" s="9"/>
      <c r="S4369" s="9"/>
      <c r="T4369" s="9"/>
      <c r="U4369" s="9"/>
      <c r="V4369" s="9"/>
      <c r="W4369" s="9"/>
      <c r="X4369" s="9"/>
      <c r="Y4369" s="9"/>
      <c r="Z4369" s="9"/>
      <c r="AA4369" s="9"/>
      <c r="AB4369" s="9"/>
      <c r="AC4369" s="9"/>
    </row>
    <row r="4370" ht="15.75" customHeight="1">
      <c r="A4370" s="10">
        <v>4369.0</v>
      </c>
      <c r="B4370" s="20" t="s">
        <v>15</v>
      </c>
      <c r="C4370" s="10" t="str">
        <f>VLOOKUP($E4370,'Определяем вид'!$A$2:$B$16,2,0)</f>
        <v>Товар</v>
      </c>
      <c r="D4370" s="20" t="s">
        <v>16</v>
      </c>
      <c r="E4370" s="10" t="s">
        <v>20</v>
      </c>
      <c r="F4370" s="11">
        <v>45812.0</v>
      </c>
      <c r="G4370" s="12">
        <f t="shared" si="1"/>
        <v>6</v>
      </c>
      <c r="H4370" s="10"/>
      <c r="I4370" s="10" t="str">
        <f>IFNA(VLOOKUP($H4370,'Промокоды'!$A$2:$B$115,2,0),"")</f>
        <v/>
      </c>
      <c r="J4370" s="10" t="str">
        <f>IFNA(VLOOKUP($I4370,'Промокоды'!$E$2:$F$8,2,0),"")</f>
        <v/>
      </c>
      <c r="K4370" s="10" t="str">
        <f>IFNA(VLOOKUP($H4370,'Промокоды'!$A$2:$C$115,3,0),"")</f>
        <v/>
      </c>
      <c r="L4370" s="13">
        <f t="shared" si="2"/>
        <v>0</v>
      </c>
      <c r="M4370" s="14">
        <v>500.0</v>
      </c>
      <c r="N4370" s="14">
        <f t="shared" si="3"/>
        <v>500</v>
      </c>
      <c r="O4370" s="9"/>
      <c r="P4370" s="9"/>
      <c r="Q4370" s="9"/>
      <c r="R4370" s="9"/>
      <c r="S4370" s="9"/>
      <c r="T4370" s="9"/>
      <c r="U4370" s="9"/>
      <c r="V4370" s="9"/>
      <c r="W4370" s="9"/>
      <c r="X4370" s="9"/>
      <c r="Y4370" s="9"/>
      <c r="Z4370" s="9"/>
      <c r="AA4370" s="9"/>
      <c r="AB4370" s="9"/>
      <c r="AC4370" s="9"/>
    </row>
    <row r="4371" ht="15.75" customHeight="1">
      <c r="A4371" s="10">
        <v>4370.0</v>
      </c>
      <c r="B4371" s="20" t="s">
        <v>15</v>
      </c>
      <c r="C4371" s="10" t="str">
        <f>VLOOKUP($E4371,'Определяем вид'!$A$2:$B$16,2,0)</f>
        <v>Услуга</v>
      </c>
      <c r="D4371" s="20" t="s">
        <v>16</v>
      </c>
      <c r="E4371" s="10" t="s">
        <v>18</v>
      </c>
      <c r="F4371" s="11">
        <v>45812.0</v>
      </c>
      <c r="G4371" s="12">
        <f t="shared" si="1"/>
        <v>6</v>
      </c>
      <c r="H4371" s="10"/>
      <c r="I4371" s="10" t="str">
        <f>IFNA(VLOOKUP($H4371,'Промокоды'!$A$2:$B$115,2,0),"")</f>
        <v/>
      </c>
      <c r="J4371" s="10" t="str">
        <f>IFNA(VLOOKUP($I4371,'Промокоды'!$E$2:$F$8,2,0),"")</f>
        <v/>
      </c>
      <c r="K4371" s="10" t="str">
        <f>IFNA(VLOOKUP($H4371,'Промокоды'!$A$2:$C$115,3,0),"")</f>
        <v/>
      </c>
      <c r="L4371" s="13">
        <f t="shared" si="2"/>
        <v>0</v>
      </c>
      <c r="M4371" s="14">
        <v>3500.0</v>
      </c>
      <c r="N4371" s="14">
        <f t="shared" si="3"/>
        <v>3500</v>
      </c>
      <c r="O4371" s="9"/>
      <c r="P4371" s="9"/>
      <c r="Q4371" s="9"/>
      <c r="R4371" s="9"/>
      <c r="S4371" s="9"/>
      <c r="T4371" s="9"/>
      <c r="U4371" s="9"/>
      <c r="V4371" s="9"/>
      <c r="W4371" s="9"/>
      <c r="X4371" s="9"/>
      <c r="Y4371" s="9"/>
      <c r="Z4371" s="9"/>
      <c r="AA4371" s="9"/>
      <c r="AB4371" s="9"/>
      <c r="AC4371" s="9"/>
    </row>
    <row r="4372" ht="15.75" customHeight="1">
      <c r="A4372" s="10">
        <v>4371.0</v>
      </c>
      <c r="B4372" s="20" t="s">
        <v>15</v>
      </c>
      <c r="C4372" s="10" t="str">
        <f>VLOOKUP($E4372,'Определяем вид'!$A$2:$B$16,2,0)</f>
        <v>Услуга</v>
      </c>
      <c r="D4372" s="20" t="s">
        <v>16</v>
      </c>
      <c r="E4372" s="10" t="s">
        <v>17</v>
      </c>
      <c r="F4372" s="11">
        <v>45812.0</v>
      </c>
      <c r="G4372" s="12">
        <f t="shared" si="1"/>
        <v>6</v>
      </c>
      <c r="H4372" s="10"/>
      <c r="I4372" s="10" t="str">
        <f>IFNA(VLOOKUP($H4372,'Промокоды'!$A$2:$B$115,2,0),"")</f>
        <v/>
      </c>
      <c r="J4372" s="10" t="str">
        <f>IFNA(VLOOKUP($I4372,'Промокоды'!$E$2:$F$8,2,0),"")</f>
        <v/>
      </c>
      <c r="K4372" s="10" t="str">
        <f>IFNA(VLOOKUP($H4372,'Промокоды'!$A$2:$C$115,3,0),"")</f>
        <v/>
      </c>
      <c r="L4372" s="13">
        <f t="shared" si="2"/>
        <v>0</v>
      </c>
      <c r="M4372" s="14">
        <v>4500.0</v>
      </c>
      <c r="N4372" s="14">
        <f t="shared" si="3"/>
        <v>4500</v>
      </c>
      <c r="O4372" s="9"/>
      <c r="P4372" s="9"/>
      <c r="Q4372" s="9"/>
      <c r="R4372" s="9"/>
      <c r="S4372" s="9"/>
      <c r="T4372" s="9"/>
      <c r="U4372" s="9"/>
      <c r="V4372" s="9"/>
      <c r="W4372" s="9"/>
      <c r="X4372" s="9"/>
      <c r="Y4372" s="9"/>
      <c r="Z4372" s="9"/>
      <c r="AA4372" s="9"/>
      <c r="AB4372" s="9"/>
      <c r="AC4372" s="9"/>
    </row>
    <row r="4373" ht="15.75" customHeight="1">
      <c r="A4373" s="10">
        <v>4372.0</v>
      </c>
      <c r="B4373" s="20" t="s">
        <v>15</v>
      </c>
      <c r="C4373" s="10" t="str">
        <f>VLOOKUP($E4373,'Определяем вид'!$A$2:$B$16,2,0)</f>
        <v>Услуга</v>
      </c>
      <c r="D4373" s="20" t="s">
        <v>16</v>
      </c>
      <c r="E4373" s="10" t="s">
        <v>17</v>
      </c>
      <c r="F4373" s="11">
        <v>45812.0</v>
      </c>
      <c r="G4373" s="12">
        <f t="shared" si="1"/>
        <v>6</v>
      </c>
      <c r="H4373" s="10"/>
      <c r="I4373" s="10" t="str">
        <f>IFNA(VLOOKUP($H4373,'Промокоды'!$A$2:$B$115,2,0),"")</f>
        <v/>
      </c>
      <c r="J4373" s="10" t="str">
        <f>IFNA(VLOOKUP($I4373,'Промокоды'!$E$2:$F$8,2,0),"")</f>
        <v/>
      </c>
      <c r="K4373" s="10" t="str">
        <f>IFNA(VLOOKUP($H4373,'Промокоды'!$A$2:$C$115,3,0),"")</f>
        <v/>
      </c>
      <c r="L4373" s="13">
        <f t="shared" si="2"/>
        <v>0</v>
      </c>
      <c r="M4373" s="14">
        <v>4500.0</v>
      </c>
      <c r="N4373" s="14">
        <f t="shared" si="3"/>
        <v>4500</v>
      </c>
      <c r="O4373" s="9"/>
      <c r="P4373" s="9"/>
      <c r="Q4373" s="9"/>
      <c r="R4373" s="9"/>
      <c r="S4373" s="9"/>
      <c r="T4373" s="9"/>
      <c r="U4373" s="9"/>
      <c r="V4373" s="9"/>
      <c r="W4373" s="9"/>
      <c r="X4373" s="9"/>
      <c r="Y4373" s="9"/>
      <c r="Z4373" s="9"/>
      <c r="AA4373" s="9"/>
      <c r="AB4373" s="9"/>
      <c r="AC4373" s="9"/>
    </row>
    <row r="4374" ht="15.75" customHeight="1">
      <c r="A4374" s="10">
        <v>4373.0</v>
      </c>
      <c r="B4374" s="20" t="s">
        <v>15</v>
      </c>
      <c r="C4374" s="10" t="str">
        <f>VLOOKUP($E4374,'Определяем вид'!$A$2:$B$16,2,0)</f>
        <v>Услуга</v>
      </c>
      <c r="D4374" s="20" t="s">
        <v>16</v>
      </c>
      <c r="E4374" s="10" t="s">
        <v>17</v>
      </c>
      <c r="F4374" s="11">
        <v>45812.0</v>
      </c>
      <c r="G4374" s="12">
        <f t="shared" si="1"/>
        <v>6</v>
      </c>
      <c r="H4374" s="10"/>
      <c r="I4374" s="10" t="str">
        <f>IFNA(VLOOKUP($H4374,'Промокоды'!$A$2:$B$115,2,0),"")</f>
        <v/>
      </c>
      <c r="J4374" s="10" t="str">
        <f>IFNA(VLOOKUP($I4374,'Промокоды'!$E$2:$F$8,2,0),"")</f>
        <v/>
      </c>
      <c r="K4374" s="10" t="str">
        <f>IFNA(VLOOKUP($H4374,'Промокоды'!$A$2:$C$115,3,0),"")</f>
        <v/>
      </c>
      <c r="L4374" s="13">
        <f t="shared" si="2"/>
        <v>0</v>
      </c>
      <c r="M4374" s="14">
        <v>4500.0</v>
      </c>
      <c r="N4374" s="14">
        <f t="shared" si="3"/>
        <v>4500</v>
      </c>
      <c r="O4374" s="9"/>
      <c r="P4374" s="9"/>
      <c r="Q4374" s="9"/>
      <c r="R4374" s="9"/>
      <c r="S4374" s="9"/>
      <c r="T4374" s="9"/>
      <c r="U4374" s="9"/>
      <c r="V4374" s="9"/>
      <c r="W4374" s="9"/>
      <c r="X4374" s="9"/>
      <c r="Y4374" s="9"/>
      <c r="Z4374" s="9"/>
      <c r="AA4374" s="9"/>
      <c r="AB4374" s="9"/>
      <c r="AC4374" s="9"/>
    </row>
    <row r="4375" ht="15.75" customHeight="1">
      <c r="A4375" s="10">
        <v>4374.0</v>
      </c>
      <c r="B4375" s="20" t="s">
        <v>15</v>
      </c>
      <c r="C4375" s="10" t="str">
        <f>VLOOKUP($E4375,'Определяем вид'!$A$2:$B$16,2,0)</f>
        <v>Услуга</v>
      </c>
      <c r="D4375" s="20" t="s">
        <v>19</v>
      </c>
      <c r="E4375" s="10" t="s">
        <v>18</v>
      </c>
      <c r="F4375" s="11">
        <v>45812.0</v>
      </c>
      <c r="G4375" s="12">
        <f t="shared" si="1"/>
        <v>6</v>
      </c>
      <c r="H4375" s="10"/>
      <c r="I4375" s="10" t="str">
        <f>IFNA(VLOOKUP($H4375,'Промокоды'!$A$2:$B$115,2,0),"")</f>
        <v/>
      </c>
      <c r="J4375" s="10" t="str">
        <f>IFNA(VLOOKUP($I4375,'Промокоды'!$E$2:$F$8,2,0),"")</f>
        <v/>
      </c>
      <c r="K4375" s="10" t="str">
        <f>IFNA(VLOOKUP($H4375,'Промокоды'!$A$2:$C$115,3,0),"")</f>
        <v/>
      </c>
      <c r="L4375" s="13">
        <f t="shared" si="2"/>
        <v>0</v>
      </c>
      <c r="M4375" s="14">
        <v>3500.0</v>
      </c>
      <c r="N4375" s="14">
        <f t="shared" si="3"/>
        <v>3500</v>
      </c>
      <c r="O4375" s="9"/>
      <c r="P4375" s="9"/>
      <c r="Q4375" s="9"/>
      <c r="R4375" s="9"/>
      <c r="S4375" s="9"/>
      <c r="T4375" s="9"/>
      <c r="U4375" s="9"/>
      <c r="V4375" s="9"/>
      <c r="W4375" s="9"/>
      <c r="X4375" s="9"/>
      <c r="Y4375" s="9"/>
      <c r="Z4375" s="9"/>
      <c r="AA4375" s="9"/>
      <c r="AB4375" s="9"/>
      <c r="AC4375" s="9"/>
    </row>
    <row r="4376" ht="15.75" customHeight="1">
      <c r="A4376" s="10">
        <v>4375.0</v>
      </c>
      <c r="B4376" s="20" t="s">
        <v>15</v>
      </c>
      <c r="C4376" s="10" t="str">
        <f>VLOOKUP($E4376,'Определяем вид'!$A$2:$B$16,2,0)</f>
        <v>Услуга</v>
      </c>
      <c r="D4376" s="20" t="s">
        <v>16</v>
      </c>
      <c r="E4376" s="10" t="s">
        <v>18</v>
      </c>
      <c r="F4376" s="11">
        <v>45812.0</v>
      </c>
      <c r="G4376" s="12">
        <f t="shared" si="1"/>
        <v>6</v>
      </c>
      <c r="H4376" s="10"/>
      <c r="I4376" s="10" t="str">
        <f>IFNA(VLOOKUP($H4376,'Промокоды'!$A$2:$B$115,2,0),"")</f>
        <v/>
      </c>
      <c r="J4376" s="10" t="str">
        <f>IFNA(VLOOKUP($I4376,'Промокоды'!$E$2:$F$8,2,0),"")</f>
        <v/>
      </c>
      <c r="K4376" s="10" t="str">
        <f>IFNA(VLOOKUP($H4376,'Промокоды'!$A$2:$C$115,3,0),"")</f>
        <v/>
      </c>
      <c r="L4376" s="13">
        <f t="shared" si="2"/>
        <v>0</v>
      </c>
      <c r="M4376" s="14">
        <v>3500.0</v>
      </c>
      <c r="N4376" s="14">
        <f t="shared" si="3"/>
        <v>3500</v>
      </c>
      <c r="O4376" s="9"/>
      <c r="P4376" s="9"/>
      <c r="Q4376" s="9"/>
      <c r="R4376" s="9"/>
      <c r="S4376" s="9"/>
      <c r="T4376" s="9"/>
      <c r="U4376" s="9"/>
      <c r="V4376" s="9"/>
      <c r="W4376" s="9"/>
      <c r="X4376" s="9"/>
      <c r="Y4376" s="9"/>
      <c r="Z4376" s="9"/>
      <c r="AA4376" s="9"/>
      <c r="AB4376" s="9"/>
      <c r="AC4376" s="9"/>
    </row>
    <row r="4377" ht="15.75" customHeight="1">
      <c r="A4377" s="10">
        <v>4376.0</v>
      </c>
      <c r="B4377" s="20" t="s">
        <v>15</v>
      </c>
      <c r="C4377" s="10" t="str">
        <f>VLOOKUP($E4377,'Определяем вид'!$A$2:$B$16,2,0)</f>
        <v>Услуга</v>
      </c>
      <c r="D4377" s="20" t="s">
        <v>19</v>
      </c>
      <c r="E4377" s="10" t="s">
        <v>18</v>
      </c>
      <c r="F4377" s="11">
        <v>45812.0</v>
      </c>
      <c r="G4377" s="12">
        <f t="shared" si="1"/>
        <v>6</v>
      </c>
      <c r="H4377" s="10"/>
      <c r="I4377" s="10" t="str">
        <f>IFNA(VLOOKUP($H4377,'Промокоды'!$A$2:$B$115,2,0),"")</f>
        <v/>
      </c>
      <c r="J4377" s="10" t="str">
        <f>IFNA(VLOOKUP($I4377,'Промокоды'!$E$2:$F$8,2,0),"")</f>
        <v/>
      </c>
      <c r="K4377" s="10" t="str">
        <f>IFNA(VLOOKUP($H4377,'Промокоды'!$A$2:$C$115,3,0),"")</f>
        <v/>
      </c>
      <c r="L4377" s="13">
        <f t="shared" si="2"/>
        <v>0</v>
      </c>
      <c r="M4377" s="14">
        <v>3500.0</v>
      </c>
      <c r="N4377" s="14">
        <f t="shared" si="3"/>
        <v>3500</v>
      </c>
      <c r="O4377" s="9"/>
      <c r="P4377" s="9"/>
      <c r="Q4377" s="9"/>
      <c r="R4377" s="9"/>
      <c r="S4377" s="9"/>
      <c r="T4377" s="9"/>
      <c r="U4377" s="9"/>
      <c r="V4377" s="9"/>
      <c r="W4377" s="9"/>
      <c r="X4377" s="9"/>
      <c r="Y4377" s="9"/>
      <c r="Z4377" s="9"/>
      <c r="AA4377" s="9"/>
      <c r="AB4377" s="9"/>
      <c r="AC4377" s="9"/>
    </row>
    <row r="4378" ht="15.75" customHeight="1">
      <c r="A4378" s="10">
        <v>4377.0</v>
      </c>
      <c r="B4378" s="20" t="s">
        <v>15</v>
      </c>
      <c r="C4378" s="10" t="str">
        <f>VLOOKUP($E4378,'Определяем вид'!$A$2:$B$16,2,0)</f>
        <v>Услуга</v>
      </c>
      <c r="D4378" s="20" t="s">
        <v>16</v>
      </c>
      <c r="E4378" s="10" t="s">
        <v>18</v>
      </c>
      <c r="F4378" s="11">
        <v>45813.0</v>
      </c>
      <c r="G4378" s="12">
        <f t="shared" si="1"/>
        <v>6</v>
      </c>
      <c r="H4378" s="10"/>
      <c r="I4378" s="10" t="str">
        <f>IFNA(VLOOKUP($H4378,'Промокоды'!$A$2:$B$115,2,0),"")</f>
        <v/>
      </c>
      <c r="J4378" s="10" t="str">
        <f>IFNA(VLOOKUP($I4378,'Промокоды'!$E$2:$F$8,2,0),"")</f>
        <v/>
      </c>
      <c r="K4378" s="10" t="str">
        <f>IFNA(VLOOKUP($H4378,'Промокоды'!$A$2:$C$115,3,0),"")</f>
        <v/>
      </c>
      <c r="L4378" s="13">
        <f t="shared" si="2"/>
        <v>0</v>
      </c>
      <c r="M4378" s="14">
        <v>3500.0</v>
      </c>
      <c r="N4378" s="14">
        <f t="shared" si="3"/>
        <v>3500</v>
      </c>
      <c r="O4378" s="9"/>
      <c r="P4378" s="9"/>
      <c r="Q4378" s="9"/>
      <c r="R4378" s="9"/>
      <c r="S4378" s="9"/>
      <c r="T4378" s="9"/>
      <c r="U4378" s="9"/>
      <c r="V4378" s="9"/>
      <c r="W4378" s="9"/>
      <c r="X4378" s="9"/>
      <c r="Y4378" s="9"/>
      <c r="Z4378" s="9"/>
      <c r="AA4378" s="9"/>
      <c r="AB4378" s="9"/>
      <c r="AC4378" s="9"/>
    </row>
    <row r="4379" ht="15.75" customHeight="1">
      <c r="A4379" s="10">
        <v>4378.0</v>
      </c>
      <c r="B4379" s="20" t="s">
        <v>15</v>
      </c>
      <c r="C4379" s="10" t="str">
        <f>VLOOKUP($E4379,'Определяем вид'!$A$2:$B$16,2,0)</f>
        <v>Услуга</v>
      </c>
      <c r="D4379" s="20" t="s">
        <v>16</v>
      </c>
      <c r="E4379" s="10" t="s">
        <v>18</v>
      </c>
      <c r="F4379" s="11">
        <v>45813.0</v>
      </c>
      <c r="G4379" s="12">
        <f t="shared" si="1"/>
        <v>6</v>
      </c>
      <c r="H4379" s="10"/>
      <c r="I4379" s="10" t="str">
        <f>IFNA(VLOOKUP($H4379,'Промокоды'!$A$2:$B$115,2,0),"")</f>
        <v/>
      </c>
      <c r="J4379" s="10" t="str">
        <f>IFNA(VLOOKUP($I4379,'Промокоды'!$E$2:$F$8,2,0),"")</f>
        <v/>
      </c>
      <c r="K4379" s="10" t="str">
        <f>IFNA(VLOOKUP($H4379,'Промокоды'!$A$2:$C$115,3,0),"")</f>
        <v/>
      </c>
      <c r="L4379" s="13">
        <f t="shared" si="2"/>
        <v>0</v>
      </c>
      <c r="M4379" s="14">
        <v>3500.0</v>
      </c>
      <c r="N4379" s="14">
        <f t="shared" si="3"/>
        <v>3500</v>
      </c>
      <c r="O4379" s="9"/>
      <c r="P4379" s="9"/>
      <c r="Q4379" s="9"/>
      <c r="R4379" s="9"/>
      <c r="S4379" s="9"/>
      <c r="T4379" s="9"/>
      <c r="U4379" s="9"/>
      <c r="V4379" s="9"/>
      <c r="W4379" s="9"/>
      <c r="X4379" s="9"/>
      <c r="Y4379" s="9"/>
      <c r="Z4379" s="9"/>
      <c r="AA4379" s="9"/>
      <c r="AB4379" s="9"/>
      <c r="AC4379" s="9"/>
    </row>
    <row r="4380" ht="15.75" customHeight="1">
      <c r="A4380" s="10">
        <v>4379.0</v>
      </c>
      <c r="B4380" s="20" t="s">
        <v>25</v>
      </c>
      <c r="C4380" s="10" t="str">
        <f>VLOOKUP($E4380,'Определяем вид'!$A$2:$B$16,2,0)</f>
        <v>Товар</v>
      </c>
      <c r="D4380" s="20" t="s">
        <v>19</v>
      </c>
      <c r="E4380" s="10" t="s">
        <v>35</v>
      </c>
      <c r="F4380" s="11">
        <v>45813.0</v>
      </c>
      <c r="G4380" s="12">
        <f t="shared" si="1"/>
        <v>6</v>
      </c>
      <c r="H4380" s="10"/>
      <c r="I4380" s="10" t="str">
        <f>IFNA(VLOOKUP($H4380,'Промокоды'!$A$2:$B$115,2,0),"")</f>
        <v/>
      </c>
      <c r="J4380" s="10" t="str">
        <f>IFNA(VLOOKUP($I4380,'Промокоды'!$E$2:$F$8,2,0),"")</f>
        <v/>
      </c>
      <c r="K4380" s="10" t="str">
        <f>IFNA(VLOOKUP($H4380,'Промокоды'!$A$2:$C$115,3,0),"")</f>
        <v/>
      </c>
      <c r="L4380" s="13">
        <f t="shared" si="2"/>
        <v>0</v>
      </c>
      <c r="M4380" s="14">
        <v>500.0</v>
      </c>
      <c r="N4380" s="14">
        <f t="shared" si="3"/>
        <v>500</v>
      </c>
      <c r="O4380" s="9"/>
      <c r="P4380" s="9"/>
      <c r="Q4380" s="9"/>
      <c r="R4380" s="9"/>
      <c r="S4380" s="9"/>
      <c r="T4380" s="9"/>
      <c r="U4380" s="9"/>
      <c r="V4380" s="9"/>
      <c r="W4380" s="9"/>
      <c r="X4380" s="9"/>
      <c r="Y4380" s="9"/>
      <c r="Z4380" s="9"/>
      <c r="AA4380" s="9"/>
      <c r="AB4380" s="9"/>
      <c r="AC4380" s="9"/>
    </row>
    <row r="4381" ht="15.75" customHeight="1">
      <c r="A4381" s="10">
        <v>4380.0</v>
      </c>
      <c r="B4381" s="20" t="s">
        <v>15</v>
      </c>
      <c r="C4381" s="10" t="str">
        <f>VLOOKUP($E4381,'Определяем вид'!$A$2:$B$16,2,0)</f>
        <v>Услуга</v>
      </c>
      <c r="D4381" s="20" t="s">
        <v>16</v>
      </c>
      <c r="E4381" s="10" t="s">
        <v>17</v>
      </c>
      <c r="F4381" s="11">
        <v>45813.0</v>
      </c>
      <c r="G4381" s="12">
        <f t="shared" si="1"/>
        <v>6</v>
      </c>
      <c r="H4381" s="10"/>
      <c r="I4381" s="10" t="str">
        <f>IFNA(VLOOKUP($H4381,'Промокоды'!$A$2:$B$115,2,0),"")</f>
        <v/>
      </c>
      <c r="J4381" s="10" t="str">
        <f>IFNA(VLOOKUP($I4381,'Промокоды'!$E$2:$F$8,2,0),"")</f>
        <v/>
      </c>
      <c r="K4381" s="10" t="str">
        <f>IFNA(VLOOKUP($H4381,'Промокоды'!$A$2:$C$115,3,0),"")</f>
        <v/>
      </c>
      <c r="L4381" s="13">
        <f t="shared" si="2"/>
        <v>0</v>
      </c>
      <c r="M4381" s="14">
        <v>4500.0</v>
      </c>
      <c r="N4381" s="14">
        <f t="shared" si="3"/>
        <v>4500</v>
      </c>
      <c r="O4381" s="9"/>
      <c r="P4381" s="9"/>
      <c r="Q4381" s="9"/>
      <c r="R4381" s="9"/>
      <c r="S4381" s="9"/>
      <c r="T4381" s="9"/>
      <c r="U4381" s="9"/>
      <c r="V4381" s="9"/>
      <c r="W4381" s="9"/>
      <c r="X4381" s="9"/>
      <c r="Y4381" s="9"/>
      <c r="Z4381" s="9"/>
      <c r="AA4381" s="9"/>
      <c r="AB4381" s="9"/>
      <c r="AC4381" s="9"/>
    </row>
    <row r="4382" ht="15.75" customHeight="1">
      <c r="A4382" s="10">
        <v>4381.0</v>
      </c>
      <c r="B4382" s="20" t="s">
        <v>15</v>
      </c>
      <c r="C4382" s="10" t="str">
        <f>VLOOKUP($E4382,'Определяем вид'!$A$2:$B$16,2,0)</f>
        <v>Услуга</v>
      </c>
      <c r="D4382" s="20" t="s">
        <v>16</v>
      </c>
      <c r="E4382" s="10" t="s">
        <v>18</v>
      </c>
      <c r="F4382" s="11">
        <v>45813.0</v>
      </c>
      <c r="G4382" s="12">
        <f t="shared" si="1"/>
        <v>6</v>
      </c>
      <c r="H4382" s="10"/>
      <c r="I4382" s="10" t="str">
        <f>IFNA(VLOOKUP($H4382,'Промокоды'!$A$2:$B$115,2,0),"")</f>
        <v/>
      </c>
      <c r="J4382" s="10" t="str">
        <f>IFNA(VLOOKUP($I4382,'Промокоды'!$E$2:$F$8,2,0),"")</f>
        <v/>
      </c>
      <c r="K4382" s="10" t="str">
        <f>IFNA(VLOOKUP($H4382,'Промокоды'!$A$2:$C$115,3,0),"")</f>
        <v/>
      </c>
      <c r="L4382" s="13">
        <f t="shared" si="2"/>
        <v>0</v>
      </c>
      <c r="M4382" s="14">
        <v>3500.0</v>
      </c>
      <c r="N4382" s="14">
        <f t="shared" si="3"/>
        <v>3500</v>
      </c>
      <c r="O4382" s="9"/>
      <c r="P4382" s="9"/>
      <c r="Q4382" s="9"/>
      <c r="R4382" s="9"/>
      <c r="S4382" s="9"/>
      <c r="T4382" s="9"/>
      <c r="U4382" s="9"/>
      <c r="V4382" s="9"/>
      <c r="W4382" s="9"/>
      <c r="X4382" s="9"/>
      <c r="Y4382" s="9"/>
      <c r="Z4382" s="9"/>
      <c r="AA4382" s="9"/>
      <c r="AB4382" s="9"/>
      <c r="AC4382" s="9"/>
    </row>
    <row r="4383" ht="15.75" customHeight="1">
      <c r="A4383" s="10">
        <v>4382.0</v>
      </c>
      <c r="B4383" s="20" t="s">
        <v>15</v>
      </c>
      <c r="C4383" s="10" t="str">
        <f>VLOOKUP($E4383,'Определяем вид'!$A$2:$B$16,2,0)</f>
        <v>Услуга</v>
      </c>
      <c r="D4383" s="20" t="s">
        <v>16</v>
      </c>
      <c r="E4383" s="10" t="s">
        <v>17</v>
      </c>
      <c r="F4383" s="11">
        <v>45813.0</v>
      </c>
      <c r="G4383" s="12">
        <f t="shared" si="1"/>
        <v>6</v>
      </c>
      <c r="H4383" s="10"/>
      <c r="I4383" s="10" t="str">
        <f>IFNA(VLOOKUP($H4383,'Промокоды'!$A$2:$B$115,2,0),"")</f>
        <v/>
      </c>
      <c r="J4383" s="10" t="str">
        <f>IFNA(VLOOKUP($I4383,'Промокоды'!$E$2:$F$8,2,0),"")</f>
        <v/>
      </c>
      <c r="K4383" s="10" t="str">
        <f>IFNA(VLOOKUP($H4383,'Промокоды'!$A$2:$C$115,3,0),"")</f>
        <v/>
      </c>
      <c r="L4383" s="13">
        <f t="shared" si="2"/>
        <v>0</v>
      </c>
      <c r="M4383" s="14">
        <v>4500.0</v>
      </c>
      <c r="N4383" s="14">
        <f t="shared" si="3"/>
        <v>4500</v>
      </c>
      <c r="O4383" s="9"/>
      <c r="P4383" s="9"/>
      <c r="Q4383" s="9"/>
      <c r="R4383" s="9"/>
      <c r="S4383" s="9"/>
      <c r="T4383" s="9"/>
      <c r="U4383" s="9"/>
      <c r="V4383" s="9"/>
      <c r="W4383" s="9"/>
      <c r="X4383" s="9"/>
      <c r="Y4383" s="9"/>
      <c r="Z4383" s="9"/>
      <c r="AA4383" s="9"/>
      <c r="AB4383" s="9"/>
      <c r="AC4383" s="9"/>
    </row>
    <row r="4384" ht="15.75" customHeight="1">
      <c r="A4384" s="10">
        <v>4383.0</v>
      </c>
      <c r="B4384" s="20" t="s">
        <v>15</v>
      </c>
      <c r="C4384" s="10" t="str">
        <f>VLOOKUP($E4384,'Определяем вид'!$A$2:$B$16,2,0)</f>
        <v>Услуга</v>
      </c>
      <c r="D4384" s="20" t="s">
        <v>16</v>
      </c>
      <c r="E4384" s="10" t="s">
        <v>18</v>
      </c>
      <c r="F4384" s="11">
        <v>45813.0</v>
      </c>
      <c r="G4384" s="12">
        <f t="shared" si="1"/>
        <v>6</v>
      </c>
      <c r="H4384" s="10"/>
      <c r="I4384" s="10" t="str">
        <f>IFNA(VLOOKUP($H4384,'Промокоды'!$A$2:$B$115,2,0),"")</f>
        <v/>
      </c>
      <c r="J4384" s="10" t="str">
        <f>IFNA(VLOOKUP($I4384,'Промокоды'!$E$2:$F$8,2,0),"")</f>
        <v/>
      </c>
      <c r="K4384" s="10" t="str">
        <f>IFNA(VLOOKUP($H4384,'Промокоды'!$A$2:$C$115,3,0),"")</f>
        <v/>
      </c>
      <c r="L4384" s="13">
        <f t="shared" si="2"/>
        <v>0</v>
      </c>
      <c r="M4384" s="14">
        <v>3500.0</v>
      </c>
      <c r="N4384" s="14">
        <f t="shared" si="3"/>
        <v>3500</v>
      </c>
      <c r="O4384" s="9"/>
      <c r="P4384" s="9"/>
      <c r="Q4384" s="9"/>
      <c r="R4384" s="9"/>
      <c r="S4384" s="9"/>
      <c r="T4384" s="9"/>
      <c r="U4384" s="9"/>
      <c r="V4384" s="9"/>
      <c r="W4384" s="9"/>
      <c r="X4384" s="9"/>
      <c r="Y4384" s="9"/>
      <c r="Z4384" s="9"/>
      <c r="AA4384" s="9"/>
      <c r="AB4384" s="9"/>
      <c r="AC4384" s="9"/>
    </row>
    <row r="4385" ht="15.75" customHeight="1">
      <c r="A4385" s="10">
        <v>4384.0</v>
      </c>
      <c r="B4385" s="20" t="s">
        <v>15</v>
      </c>
      <c r="C4385" s="10" t="str">
        <f>VLOOKUP($E4385,'Определяем вид'!$A$2:$B$16,2,0)</f>
        <v>Услуга</v>
      </c>
      <c r="D4385" s="20" t="s">
        <v>16</v>
      </c>
      <c r="E4385" s="10" t="s">
        <v>17</v>
      </c>
      <c r="F4385" s="11">
        <v>45813.0</v>
      </c>
      <c r="G4385" s="12">
        <f t="shared" si="1"/>
        <v>6</v>
      </c>
      <c r="H4385" s="10"/>
      <c r="I4385" s="10" t="str">
        <f>IFNA(VLOOKUP($H4385,'Промокоды'!$A$2:$B$115,2,0),"")</f>
        <v/>
      </c>
      <c r="J4385" s="10" t="str">
        <f>IFNA(VLOOKUP($I4385,'Промокоды'!$E$2:$F$8,2,0),"")</f>
        <v/>
      </c>
      <c r="K4385" s="10" t="str">
        <f>IFNA(VLOOKUP($H4385,'Промокоды'!$A$2:$C$115,3,0),"")</f>
        <v/>
      </c>
      <c r="L4385" s="13">
        <f t="shared" si="2"/>
        <v>0</v>
      </c>
      <c r="M4385" s="14">
        <v>4500.0</v>
      </c>
      <c r="N4385" s="14">
        <f t="shared" si="3"/>
        <v>4500</v>
      </c>
      <c r="O4385" s="9"/>
      <c r="P4385" s="9"/>
      <c r="Q4385" s="9"/>
      <c r="R4385" s="9"/>
      <c r="S4385" s="9"/>
      <c r="T4385" s="9"/>
      <c r="U4385" s="9"/>
      <c r="V4385" s="9"/>
      <c r="W4385" s="9"/>
      <c r="X4385" s="9"/>
      <c r="Y4385" s="9"/>
      <c r="Z4385" s="9"/>
      <c r="AA4385" s="9"/>
      <c r="AB4385" s="9"/>
      <c r="AC4385" s="9"/>
    </row>
    <row r="4386" ht="15.75" customHeight="1">
      <c r="A4386" s="10">
        <v>4385.0</v>
      </c>
      <c r="B4386" s="20" t="s">
        <v>25</v>
      </c>
      <c r="C4386" s="10" t="str">
        <f>VLOOKUP($E4386,'Определяем вид'!$A$2:$B$16,2,0)</f>
        <v>Товар</v>
      </c>
      <c r="D4386" s="20" t="s">
        <v>19</v>
      </c>
      <c r="E4386" s="10" t="s">
        <v>35</v>
      </c>
      <c r="F4386" s="11">
        <v>45813.0</v>
      </c>
      <c r="G4386" s="12">
        <f t="shared" si="1"/>
        <v>6</v>
      </c>
      <c r="H4386" s="10"/>
      <c r="I4386" s="10" t="str">
        <f>IFNA(VLOOKUP($H4386,'Промокоды'!$A$2:$B$115,2,0),"")</f>
        <v/>
      </c>
      <c r="J4386" s="10" t="str">
        <f>IFNA(VLOOKUP($I4386,'Промокоды'!$E$2:$F$8,2,0),"")</f>
        <v/>
      </c>
      <c r="K4386" s="10" t="str">
        <f>IFNA(VLOOKUP($H4386,'Промокоды'!$A$2:$C$115,3,0),"")</f>
        <v/>
      </c>
      <c r="L4386" s="13">
        <f t="shared" si="2"/>
        <v>0</v>
      </c>
      <c r="M4386" s="14">
        <v>500.0</v>
      </c>
      <c r="N4386" s="14">
        <f t="shared" si="3"/>
        <v>500</v>
      </c>
      <c r="O4386" s="9"/>
      <c r="P4386" s="9"/>
      <c r="Q4386" s="9"/>
      <c r="R4386" s="9"/>
      <c r="S4386" s="9"/>
      <c r="T4386" s="9"/>
      <c r="U4386" s="9"/>
      <c r="V4386" s="9"/>
      <c r="W4386" s="9"/>
      <c r="X4386" s="9"/>
      <c r="Y4386" s="9"/>
      <c r="Z4386" s="9"/>
      <c r="AA4386" s="9"/>
      <c r="AB4386" s="9"/>
      <c r="AC4386" s="9"/>
    </row>
    <row r="4387" ht="15.75" customHeight="1">
      <c r="A4387" s="10">
        <v>4386.0</v>
      </c>
      <c r="B4387" s="20" t="s">
        <v>15</v>
      </c>
      <c r="C4387" s="10" t="str">
        <f>VLOOKUP($E4387,'Определяем вид'!$A$2:$B$16,2,0)</f>
        <v>Услуга</v>
      </c>
      <c r="D4387" s="20" t="s">
        <v>16</v>
      </c>
      <c r="E4387" s="10" t="s">
        <v>17</v>
      </c>
      <c r="F4387" s="11">
        <v>45813.0</v>
      </c>
      <c r="G4387" s="12">
        <f t="shared" si="1"/>
        <v>6</v>
      </c>
      <c r="H4387" s="20" t="s">
        <v>34</v>
      </c>
      <c r="I4387" s="10">
        <f>IFNA(VLOOKUP($H4387,'Промокоды'!$A$2:$B$115,2,0),"")</f>
        <v>7</v>
      </c>
      <c r="J4387" s="10" t="str">
        <f>IFNA(VLOOKUP($I4387,'Промокоды'!$E$2:$F$8,2,0),"")</f>
        <v>Сторис в VK</v>
      </c>
      <c r="K4387" s="10">
        <f>IFNA(VLOOKUP($H4387,'Промокоды'!$A$2:$C$115,3,0),"")</f>
        <v>0.15</v>
      </c>
      <c r="L4387" s="13">
        <f t="shared" si="2"/>
        <v>675</v>
      </c>
      <c r="M4387" s="14">
        <v>4500.0</v>
      </c>
      <c r="N4387" s="14">
        <f t="shared" si="3"/>
        <v>3825</v>
      </c>
      <c r="O4387" s="9"/>
      <c r="P4387" s="9"/>
      <c r="Q4387" s="9"/>
      <c r="R4387" s="9"/>
      <c r="S4387" s="9"/>
      <c r="T4387" s="9"/>
      <c r="U4387" s="9"/>
      <c r="V4387" s="9"/>
      <c r="W4387" s="9"/>
      <c r="X4387" s="9"/>
      <c r="Y4387" s="9"/>
      <c r="Z4387" s="9"/>
      <c r="AA4387" s="9"/>
      <c r="AB4387" s="9"/>
      <c r="AC4387" s="9"/>
    </row>
    <row r="4388" ht="15.75" customHeight="1">
      <c r="A4388" s="10">
        <v>4387.0</v>
      </c>
      <c r="B4388" s="20" t="s">
        <v>15</v>
      </c>
      <c r="C4388" s="10" t="str">
        <f>VLOOKUP($E4388,'Определяем вид'!$A$2:$B$16,2,0)</f>
        <v>Услуга</v>
      </c>
      <c r="D4388" s="20" t="s">
        <v>16</v>
      </c>
      <c r="E4388" s="10" t="s">
        <v>21</v>
      </c>
      <c r="F4388" s="11">
        <v>45813.0</v>
      </c>
      <c r="G4388" s="12">
        <f t="shared" si="1"/>
        <v>6</v>
      </c>
      <c r="H4388" s="10"/>
      <c r="I4388" s="10" t="str">
        <f>IFNA(VLOOKUP($H4388,'Промокоды'!$A$2:$B$115,2,0),"")</f>
        <v/>
      </c>
      <c r="J4388" s="10" t="str">
        <f>IFNA(VLOOKUP($I4388,'Промокоды'!$E$2:$F$8,2,0),"")</f>
        <v/>
      </c>
      <c r="K4388" s="10" t="str">
        <f>IFNA(VLOOKUP($H4388,'Промокоды'!$A$2:$C$115,3,0),"")</f>
        <v/>
      </c>
      <c r="L4388" s="13">
        <f t="shared" si="2"/>
        <v>0</v>
      </c>
      <c r="M4388" s="14">
        <v>5500.0</v>
      </c>
      <c r="N4388" s="14">
        <f t="shared" si="3"/>
        <v>5500</v>
      </c>
      <c r="O4388" s="9"/>
      <c r="P4388" s="9"/>
      <c r="Q4388" s="9"/>
      <c r="R4388" s="9"/>
      <c r="S4388" s="9"/>
      <c r="T4388" s="9"/>
      <c r="U4388" s="9"/>
      <c r="V4388" s="9"/>
      <c r="W4388" s="9"/>
      <c r="X4388" s="9"/>
      <c r="Y4388" s="9"/>
      <c r="Z4388" s="9"/>
      <c r="AA4388" s="9"/>
      <c r="AB4388" s="9"/>
      <c r="AC4388" s="9"/>
    </row>
    <row r="4389" ht="15.75" customHeight="1">
      <c r="A4389" s="10">
        <v>4388.0</v>
      </c>
      <c r="B4389" s="20" t="s">
        <v>15</v>
      </c>
      <c r="C4389" s="10" t="str">
        <f>VLOOKUP($E4389,'Определяем вид'!$A$2:$B$16,2,0)</f>
        <v>Товар</v>
      </c>
      <c r="D4389" s="20" t="s">
        <v>16</v>
      </c>
      <c r="E4389" s="10" t="s">
        <v>23</v>
      </c>
      <c r="F4389" s="11">
        <v>45813.0</v>
      </c>
      <c r="G4389" s="12">
        <f t="shared" si="1"/>
        <v>6</v>
      </c>
      <c r="H4389" s="10"/>
      <c r="I4389" s="10" t="str">
        <f>IFNA(VLOOKUP($H4389,'Промокоды'!$A$2:$B$115,2,0),"")</f>
        <v/>
      </c>
      <c r="J4389" s="10" t="str">
        <f>IFNA(VLOOKUP($I4389,'Промокоды'!$E$2:$F$8,2,0),"")</f>
        <v/>
      </c>
      <c r="K4389" s="10" t="str">
        <f>IFNA(VLOOKUP($H4389,'Промокоды'!$A$2:$C$115,3,0),"")</f>
        <v/>
      </c>
      <c r="L4389" s="13">
        <f t="shared" si="2"/>
        <v>0</v>
      </c>
      <c r="M4389" s="14">
        <v>1000.0</v>
      </c>
      <c r="N4389" s="14">
        <f t="shared" si="3"/>
        <v>1000</v>
      </c>
      <c r="O4389" s="9"/>
      <c r="P4389" s="9"/>
      <c r="Q4389" s="9"/>
      <c r="R4389" s="9"/>
      <c r="S4389" s="9"/>
      <c r="T4389" s="9"/>
      <c r="U4389" s="9"/>
      <c r="V4389" s="9"/>
      <c r="W4389" s="9"/>
      <c r="X4389" s="9"/>
      <c r="Y4389" s="9"/>
      <c r="Z4389" s="9"/>
      <c r="AA4389" s="9"/>
      <c r="AB4389" s="9"/>
      <c r="AC4389" s="9"/>
    </row>
    <row r="4390" ht="15.75" customHeight="1">
      <c r="A4390" s="10">
        <v>4389.0</v>
      </c>
      <c r="B4390" s="20" t="s">
        <v>15</v>
      </c>
      <c r="C4390" s="10" t="str">
        <f>VLOOKUP($E4390,'Определяем вид'!$A$2:$B$16,2,0)</f>
        <v>Товар</v>
      </c>
      <c r="D4390" s="20" t="s">
        <v>16</v>
      </c>
      <c r="E4390" s="10" t="s">
        <v>23</v>
      </c>
      <c r="F4390" s="11">
        <v>45813.0</v>
      </c>
      <c r="G4390" s="12">
        <f t="shared" si="1"/>
        <v>6</v>
      </c>
      <c r="H4390" s="10"/>
      <c r="I4390" s="10" t="str">
        <f>IFNA(VLOOKUP($H4390,'Промокоды'!$A$2:$B$115,2,0),"")</f>
        <v/>
      </c>
      <c r="J4390" s="10" t="str">
        <f>IFNA(VLOOKUP($I4390,'Промокоды'!$E$2:$F$8,2,0),"")</f>
        <v/>
      </c>
      <c r="K4390" s="10" t="str">
        <f>IFNA(VLOOKUP($H4390,'Промокоды'!$A$2:$C$115,3,0),"")</f>
        <v/>
      </c>
      <c r="L4390" s="13">
        <f t="shared" si="2"/>
        <v>0</v>
      </c>
      <c r="M4390" s="14">
        <v>1000.0</v>
      </c>
      <c r="N4390" s="14">
        <f t="shared" si="3"/>
        <v>1000</v>
      </c>
      <c r="O4390" s="9"/>
      <c r="P4390" s="9"/>
      <c r="Q4390" s="9"/>
      <c r="R4390" s="9"/>
      <c r="S4390" s="9"/>
      <c r="T4390" s="9"/>
      <c r="U4390" s="9"/>
      <c r="V4390" s="9"/>
      <c r="W4390" s="9"/>
      <c r="X4390" s="9"/>
      <c r="Y4390" s="9"/>
      <c r="Z4390" s="9"/>
      <c r="AA4390" s="9"/>
      <c r="AB4390" s="9"/>
      <c r="AC4390" s="9"/>
    </row>
    <row r="4391" ht="15.75" customHeight="1">
      <c r="A4391" s="10">
        <v>4390.0</v>
      </c>
      <c r="B4391" s="20" t="s">
        <v>15</v>
      </c>
      <c r="C4391" s="10" t="str">
        <f>VLOOKUP($E4391,'Определяем вид'!$A$2:$B$16,2,0)</f>
        <v>Услуга</v>
      </c>
      <c r="D4391" s="20" t="s">
        <v>16</v>
      </c>
      <c r="E4391" s="10" t="s">
        <v>17</v>
      </c>
      <c r="F4391" s="11">
        <v>45813.0</v>
      </c>
      <c r="G4391" s="12">
        <f t="shared" si="1"/>
        <v>6</v>
      </c>
      <c r="H4391" s="10"/>
      <c r="I4391" s="10" t="str">
        <f>IFNA(VLOOKUP($H4391,'Промокоды'!$A$2:$B$115,2,0),"")</f>
        <v/>
      </c>
      <c r="J4391" s="10" t="str">
        <f>IFNA(VLOOKUP($I4391,'Промокоды'!$E$2:$F$8,2,0),"")</f>
        <v/>
      </c>
      <c r="K4391" s="10" t="str">
        <f>IFNA(VLOOKUP($H4391,'Промокоды'!$A$2:$C$115,3,0),"")</f>
        <v/>
      </c>
      <c r="L4391" s="13">
        <f t="shared" si="2"/>
        <v>0</v>
      </c>
      <c r="M4391" s="14">
        <v>4500.0</v>
      </c>
      <c r="N4391" s="14">
        <f t="shared" si="3"/>
        <v>4500</v>
      </c>
      <c r="O4391" s="9"/>
      <c r="P4391" s="9"/>
      <c r="Q4391" s="9"/>
      <c r="R4391" s="9"/>
      <c r="S4391" s="9"/>
      <c r="T4391" s="9"/>
      <c r="U4391" s="9"/>
      <c r="V4391" s="9"/>
      <c r="W4391" s="9"/>
      <c r="X4391" s="9"/>
      <c r="Y4391" s="9"/>
      <c r="Z4391" s="9"/>
      <c r="AA4391" s="9"/>
      <c r="AB4391" s="9"/>
      <c r="AC4391" s="9"/>
    </row>
    <row r="4392" ht="15.75" customHeight="1">
      <c r="A4392" s="10">
        <v>4391.0</v>
      </c>
      <c r="B4392" s="20" t="s">
        <v>15</v>
      </c>
      <c r="C4392" s="10" t="str">
        <f>VLOOKUP($E4392,'Определяем вид'!$A$2:$B$16,2,0)</f>
        <v>Товар</v>
      </c>
      <c r="D4392" s="20" t="s">
        <v>16</v>
      </c>
      <c r="E4392" s="10" t="s">
        <v>23</v>
      </c>
      <c r="F4392" s="11">
        <v>45813.0</v>
      </c>
      <c r="G4392" s="12">
        <f t="shared" si="1"/>
        <v>6</v>
      </c>
      <c r="H4392" s="10"/>
      <c r="I4392" s="10" t="str">
        <f>IFNA(VLOOKUP($H4392,'Промокоды'!$A$2:$B$115,2,0),"")</f>
        <v/>
      </c>
      <c r="J4392" s="10" t="str">
        <f>IFNA(VLOOKUP($I4392,'Промокоды'!$E$2:$F$8,2,0),"")</f>
        <v/>
      </c>
      <c r="K4392" s="10" t="str">
        <f>IFNA(VLOOKUP($H4392,'Промокоды'!$A$2:$C$115,3,0),"")</f>
        <v/>
      </c>
      <c r="L4392" s="13">
        <f t="shared" si="2"/>
        <v>0</v>
      </c>
      <c r="M4392" s="14">
        <v>1000.0</v>
      </c>
      <c r="N4392" s="14">
        <f t="shared" si="3"/>
        <v>1000</v>
      </c>
      <c r="O4392" s="9"/>
      <c r="P4392" s="9"/>
      <c r="Q4392" s="9"/>
      <c r="R4392" s="9"/>
      <c r="S4392" s="9"/>
      <c r="T4392" s="9"/>
      <c r="U4392" s="9"/>
      <c r="V4392" s="9"/>
      <c r="W4392" s="9"/>
      <c r="X4392" s="9"/>
      <c r="Y4392" s="9"/>
      <c r="Z4392" s="9"/>
      <c r="AA4392" s="9"/>
      <c r="AB4392" s="9"/>
      <c r="AC4392" s="9"/>
    </row>
    <row r="4393" ht="15.75" customHeight="1">
      <c r="A4393" s="10">
        <v>4392.0</v>
      </c>
      <c r="B4393" s="20" t="s">
        <v>15</v>
      </c>
      <c r="C4393" s="10" t="str">
        <f>VLOOKUP($E4393,'Определяем вид'!$A$2:$B$16,2,0)</f>
        <v>Товар</v>
      </c>
      <c r="D4393" s="20" t="s">
        <v>16</v>
      </c>
      <c r="E4393" s="10" t="s">
        <v>28</v>
      </c>
      <c r="F4393" s="11">
        <v>45813.0</v>
      </c>
      <c r="G4393" s="12">
        <f t="shared" si="1"/>
        <v>6</v>
      </c>
      <c r="H4393" s="20" t="s">
        <v>36</v>
      </c>
      <c r="I4393" s="10">
        <f>IFNA(VLOOKUP($H4393,'Промокоды'!$A$2:$B$115,2,0),"")</f>
        <v>7</v>
      </c>
      <c r="J4393" s="10" t="str">
        <f>IFNA(VLOOKUP($I4393,'Промокоды'!$E$2:$F$8,2,0),"")</f>
        <v>Сторис в VK</v>
      </c>
      <c r="K4393" s="10">
        <f>IFNA(VLOOKUP($H4393,'Промокоды'!$A$2:$C$115,3,0),"")</f>
        <v>0.15</v>
      </c>
      <c r="L4393" s="13">
        <f t="shared" si="2"/>
        <v>45</v>
      </c>
      <c r="M4393" s="14">
        <v>300.0</v>
      </c>
      <c r="N4393" s="14">
        <f t="shared" si="3"/>
        <v>255</v>
      </c>
      <c r="O4393" s="9"/>
      <c r="P4393" s="9"/>
      <c r="Q4393" s="9"/>
      <c r="R4393" s="9"/>
      <c r="S4393" s="9"/>
      <c r="T4393" s="9"/>
      <c r="U4393" s="9"/>
      <c r="V4393" s="9"/>
      <c r="W4393" s="9"/>
      <c r="X4393" s="9"/>
      <c r="Y4393" s="9"/>
      <c r="Z4393" s="9"/>
      <c r="AA4393" s="9"/>
      <c r="AB4393" s="9"/>
      <c r="AC4393" s="9"/>
    </row>
    <row r="4394" ht="15.75" customHeight="1">
      <c r="A4394" s="10">
        <v>4393.0</v>
      </c>
      <c r="B4394" s="20" t="s">
        <v>15</v>
      </c>
      <c r="C4394" s="10" t="str">
        <f>VLOOKUP($E4394,'Определяем вид'!$A$2:$B$16,2,0)</f>
        <v>Услуга</v>
      </c>
      <c r="D4394" s="20" t="s">
        <v>16</v>
      </c>
      <c r="E4394" s="10" t="s">
        <v>21</v>
      </c>
      <c r="F4394" s="11">
        <v>45813.0</v>
      </c>
      <c r="G4394" s="12">
        <f t="shared" si="1"/>
        <v>6</v>
      </c>
      <c r="H4394" s="10"/>
      <c r="I4394" s="10" t="str">
        <f>IFNA(VLOOKUP($H4394,'Промокоды'!$A$2:$B$115,2,0),"")</f>
        <v/>
      </c>
      <c r="J4394" s="10" t="str">
        <f>IFNA(VLOOKUP($I4394,'Промокоды'!$E$2:$F$8,2,0),"")</f>
        <v/>
      </c>
      <c r="K4394" s="10" t="str">
        <f>IFNA(VLOOKUP($H4394,'Промокоды'!$A$2:$C$115,3,0),"")</f>
        <v/>
      </c>
      <c r="L4394" s="13">
        <f t="shared" si="2"/>
        <v>0</v>
      </c>
      <c r="M4394" s="14">
        <v>5500.0</v>
      </c>
      <c r="N4394" s="14">
        <f t="shared" si="3"/>
        <v>5500</v>
      </c>
      <c r="O4394" s="9"/>
      <c r="P4394" s="9"/>
      <c r="Q4394" s="9"/>
      <c r="R4394" s="9"/>
      <c r="S4394" s="9"/>
      <c r="T4394" s="9"/>
      <c r="U4394" s="9"/>
      <c r="V4394" s="9"/>
      <c r="W4394" s="9"/>
      <c r="X4394" s="9"/>
      <c r="Y4394" s="9"/>
      <c r="Z4394" s="9"/>
      <c r="AA4394" s="9"/>
      <c r="AB4394" s="9"/>
      <c r="AC4394" s="9"/>
    </row>
    <row r="4395" ht="15.75" customHeight="1">
      <c r="A4395" s="10">
        <v>4394.0</v>
      </c>
      <c r="B4395" s="20" t="s">
        <v>15</v>
      </c>
      <c r="C4395" s="10" t="str">
        <f>VLOOKUP($E4395,'Определяем вид'!$A$2:$B$16,2,0)</f>
        <v>Товар</v>
      </c>
      <c r="D4395" s="20" t="s">
        <v>16</v>
      </c>
      <c r="E4395" s="10" t="s">
        <v>28</v>
      </c>
      <c r="F4395" s="11">
        <v>45813.0</v>
      </c>
      <c r="G4395" s="12">
        <f t="shared" si="1"/>
        <v>6</v>
      </c>
      <c r="H4395" s="10"/>
      <c r="I4395" s="10" t="str">
        <f>IFNA(VLOOKUP($H4395,'Промокоды'!$A$2:$B$115,2,0),"")</f>
        <v/>
      </c>
      <c r="J4395" s="10" t="str">
        <f>IFNA(VLOOKUP($I4395,'Промокоды'!$E$2:$F$8,2,0),"")</f>
        <v/>
      </c>
      <c r="K4395" s="10" t="str">
        <f>IFNA(VLOOKUP($H4395,'Промокоды'!$A$2:$C$115,3,0),"")</f>
        <v/>
      </c>
      <c r="L4395" s="13">
        <f t="shared" si="2"/>
        <v>0</v>
      </c>
      <c r="M4395" s="14">
        <v>300.0</v>
      </c>
      <c r="N4395" s="14">
        <f t="shared" si="3"/>
        <v>300</v>
      </c>
      <c r="O4395" s="9"/>
      <c r="P4395" s="9"/>
      <c r="Q4395" s="9"/>
      <c r="R4395" s="9"/>
      <c r="S4395" s="9"/>
      <c r="T4395" s="9"/>
      <c r="U4395" s="9"/>
      <c r="V4395" s="9"/>
      <c r="W4395" s="9"/>
      <c r="X4395" s="9"/>
      <c r="Y4395" s="9"/>
      <c r="Z4395" s="9"/>
      <c r="AA4395" s="9"/>
      <c r="AB4395" s="9"/>
      <c r="AC4395" s="9"/>
    </row>
    <row r="4396" ht="15.75" customHeight="1">
      <c r="A4396" s="10">
        <v>4395.0</v>
      </c>
      <c r="B4396" s="20" t="s">
        <v>15</v>
      </c>
      <c r="C4396" s="10" t="str">
        <f>VLOOKUP($E4396,'Определяем вид'!$A$2:$B$16,2,0)</f>
        <v>Услуга</v>
      </c>
      <c r="D4396" s="20" t="s">
        <v>16</v>
      </c>
      <c r="E4396" s="10" t="s">
        <v>17</v>
      </c>
      <c r="F4396" s="11">
        <v>45813.0</v>
      </c>
      <c r="G4396" s="12">
        <f t="shared" si="1"/>
        <v>6</v>
      </c>
      <c r="H4396" s="10"/>
      <c r="I4396" s="10" t="str">
        <f>IFNA(VLOOKUP($H4396,'Промокоды'!$A$2:$B$115,2,0),"")</f>
        <v/>
      </c>
      <c r="J4396" s="10" t="str">
        <f>IFNA(VLOOKUP($I4396,'Промокоды'!$E$2:$F$8,2,0),"")</f>
        <v/>
      </c>
      <c r="K4396" s="10" t="str">
        <f>IFNA(VLOOKUP($H4396,'Промокоды'!$A$2:$C$115,3,0),"")</f>
        <v/>
      </c>
      <c r="L4396" s="13">
        <f t="shared" si="2"/>
        <v>0</v>
      </c>
      <c r="M4396" s="14">
        <v>4500.0</v>
      </c>
      <c r="N4396" s="14">
        <f t="shared" si="3"/>
        <v>4500</v>
      </c>
      <c r="O4396" s="9"/>
      <c r="P4396" s="9"/>
      <c r="Q4396" s="9"/>
      <c r="R4396" s="9"/>
      <c r="S4396" s="9"/>
      <c r="T4396" s="9"/>
      <c r="U4396" s="9"/>
      <c r="V4396" s="9"/>
      <c r="W4396" s="9"/>
      <c r="X4396" s="9"/>
      <c r="Y4396" s="9"/>
      <c r="Z4396" s="9"/>
      <c r="AA4396" s="9"/>
      <c r="AB4396" s="9"/>
      <c r="AC4396" s="9"/>
    </row>
    <row r="4397" ht="15.75" customHeight="1">
      <c r="A4397" s="10">
        <v>4396.0</v>
      </c>
      <c r="B4397" s="20" t="s">
        <v>15</v>
      </c>
      <c r="C4397" s="10" t="str">
        <f>VLOOKUP($E4397,'Определяем вид'!$A$2:$B$16,2,0)</f>
        <v>Услуга</v>
      </c>
      <c r="D4397" s="20" t="s">
        <v>16</v>
      </c>
      <c r="E4397" s="10" t="s">
        <v>18</v>
      </c>
      <c r="F4397" s="11">
        <v>45813.0</v>
      </c>
      <c r="G4397" s="12">
        <f t="shared" si="1"/>
        <v>6</v>
      </c>
      <c r="H4397" s="10"/>
      <c r="I4397" s="10" t="str">
        <f>IFNA(VLOOKUP($H4397,'Промокоды'!$A$2:$B$115,2,0),"")</f>
        <v/>
      </c>
      <c r="J4397" s="10" t="str">
        <f>IFNA(VLOOKUP($I4397,'Промокоды'!$E$2:$F$8,2,0),"")</f>
        <v/>
      </c>
      <c r="K4397" s="10" t="str">
        <f>IFNA(VLOOKUP($H4397,'Промокоды'!$A$2:$C$115,3,0),"")</f>
        <v/>
      </c>
      <c r="L4397" s="13">
        <f t="shared" si="2"/>
        <v>0</v>
      </c>
      <c r="M4397" s="14">
        <v>3500.0</v>
      </c>
      <c r="N4397" s="14">
        <f t="shared" si="3"/>
        <v>3500</v>
      </c>
      <c r="O4397" s="9"/>
      <c r="P4397" s="9"/>
      <c r="Q4397" s="9"/>
      <c r="R4397" s="9"/>
      <c r="S4397" s="9"/>
      <c r="T4397" s="9"/>
      <c r="U4397" s="9"/>
      <c r="V4397" s="9"/>
      <c r="W4397" s="9"/>
      <c r="X4397" s="9"/>
      <c r="Y4397" s="9"/>
      <c r="Z4397" s="9"/>
      <c r="AA4397" s="9"/>
      <c r="AB4397" s="9"/>
      <c r="AC4397" s="9"/>
    </row>
    <row r="4398" ht="15.75" customHeight="1">
      <c r="A4398" s="10">
        <v>4397.0</v>
      </c>
      <c r="B4398" s="20" t="s">
        <v>15</v>
      </c>
      <c r="C4398" s="10" t="str">
        <f>VLOOKUP($E4398,'Определяем вид'!$A$2:$B$16,2,0)</f>
        <v>Услуга</v>
      </c>
      <c r="D4398" s="20" t="s">
        <v>16</v>
      </c>
      <c r="E4398" s="10" t="s">
        <v>21</v>
      </c>
      <c r="F4398" s="11">
        <v>45813.0</v>
      </c>
      <c r="G4398" s="12">
        <f t="shared" si="1"/>
        <v>6</v>
      </c>
      <c r="H4398" s="10"/>
      <c r="I4398" s="10" t="str">
        <f>IFNA(VLOOKUP($H4398,'Промокоды'!$A$2:$B$115,2,0),"")</f>
        <v/>
      </c>
      <c r="J4398" s="10" t="str">
        <f>IFNA(VLOOKUP($I4398,'Промокоды'!$E$2:$F$8,2,0),"")</f>
        <v/>
      </c>
      <c r="K4398" s="10" t="str">
        <f>IFNA(VLOOKUP($H4398,'Промокоды'!$A$2:$C$115,3,0),"")</f>
        <v/>
      </c>
      <c r="L4398" s="13">
        <f t="shared" si="2"/>
        <v>0</v>
      </c>
      <c r="M4398" s="14">
        <v>5500.0</v>
      </c>
      <c r="N4398" s="14">
        <f t="shared" si="3"/>
        <v>5500</v>
      </c>
      <c r="O4398" s="9"/>
      <c r="P4398" s="9"/>
      <c r="Q4398" s="9"/>
      <c r="R4398" s="9"/>
      <c r="S4398" s="9"/>
      <c r="T4398" s="9"/>
      <c r="U4398" s="9"/>
      <c r="V4398" s="9"/>
      <c r="W4398" s="9"/>
      <c r="X4398" s="9"/>
      <c r="Y4398" s="9"/>
      <c r="Z4398" s="9"/>
      <c r="AA4398" s="9"/>
      <c r="AB4398" s="9"/>
      <c r="AC4398" s="9"/>
    </row>
    <row r="4399" ht="15.75" customHeight="1">
      <c r="A4399" s="10">
        <v>4398.0</v>
      </c>
      <c r="B4399" s="20" t="s">
        <v>15</v>
      </c>
      <c r="C4399" s="10" t="str">
        <f>VLOOKUP($E4399,'Определяем вид'!$A$2:$B$16,2,0)</f>
        <v>Услуга</v>
      </c>
      <c r="D4399" s="20" t="s">
        <v>16</v>
      </c>
      <c r="E4399" s="10" t="s">
        <v>17</v>
      </c>
      <c r="F4399" s="11">
        <v>45813.0</v>
      </c>
      <c r="G4399" s="12">
        <f t="shared" si="1"/>
        <v>6</v>
      </c>
      <c r="H4399" s="10"/>
      <c r="I4399" s="10" t="str">
        <f>IFNA(VLOOKUP($H4399,'Промокоды'!$A$2:$B$115,2,0),"")</f>
        <v/>
      </c>
      <c r="J4399" s="10" t="str">
        <f>IFNA(VLOOKUP($I4399,'Промокоды'!$E$2:$F$8,2,0),"")</f>
        <v/>
      </c>
      <c r="K4399" s="10" t="str">
        <f>IFNA(VLOOKUP($H4399,'Промокоды'!$A$2:$C$115,3,0),"")</f>
        <v/>
      </c>
      <c r="L4399" s="13">
        <f t="shared" si="2"/>
        <v>0</v>
      </c>
      <c r="M4399" s="14">
        <v>4500.0</v>
      </c>
      <c r="N4399" s="14">
        <f t="shared" si="3"/>
        <v>4500</v>
      </c>
      <c r="O4399" s="9"/>
      <c r="P4399" s="9"/>
      <c r="Q4399" s="9"/>
      <c r="R4399" s="9"/>
      <c r="S4399" s="9"/>
      <c r="T4399" s="9"/>
      <c r="U4399" s="9"/>
      <c r="V4399" s="9"/>
      <c r="W4399" s="9"/>
      <c r="X4399" s="9"/>
      <c r="Y4399" s="9"/>
      <c r="Z4399" s="9"/>
      <c r="AA4399" s="9"/>
      <c r="AB4399" s="9"/>
      <c r="AC4399" s="9"/>
    </row>
    <row r="4400" ht="15.75" customHeight="1">
      <c r="A4400" s="10">
        <v>4399.0</v>
      </c>
      <c r="B4400" s="20" t="s">
        <v>15</v>
      </c>
      <c r="C4400" s="10" t="str">
        <f>VLOOKUP($E4400,'Определяем вид'!$A$2:$B$16,2,0)</f>
        <v>Услуга</v>
      </c>
      <c r="D4400" s="20" t="s">
        <v>16</v>
      </c>
      <c r="E4400" s="10" t="s">
        <v>21</v>
      </c>
      <c r="F4400" s="11">
        <v>45813.0</v>
      </c>
      <c r="G4400" s="12">
        <f t="shared" si="1"/>
        <v>6</v>
      </c>
      <c r="H4400" s="10"/>
      <c r="I4400" s="10" t="str">
        <f>IFNA(VLOOKUP($H4400,'Промокоды'!$A$2:$B$115,2,0),"")</f>
        <v/>
      </c>
      <c r="J4400" s="10" t="str">
        <f>IFNA(VLOOKUP($I4400,'Промокоды'!$E$2:$F$8,2,0),"")</f>
        <v/>
      </c>
      <c r="K4400" s="10" t="str">
        <f>IFNA(VLOOKUP($H4400,'Промокоды'!$A$2:$C$115,3,0),"")</f>
        <v/>
      </c>
      <c r="L4400" s="13">
        <f t="shared" si="2"/>
        <v>0</v>
      </c>
      <c r="M4400" s="14">
        <v>5500.0</v>
      </c>
      <c r="N4400" s="14">
        <f t="shared" si="3"/>
        <v>5500</v>
      </c>
      <c r="O4400" s="9"/>
      <c r="P4400" s="9"/>
      <c r="Q4400" s="9"/>
      <c r="R4400" s="9"/>
      <c r="S4400" s="9"/>
      <c r="T4400" s="9"/>
      <c r="U4400" s="9"/>
      <c r="V4400" s="9"/>
      <c r="W4400" s="9"/>
      <c r="X4400" s="9"/>
      <c r="Y4400" s="9"/>
      <c r="Z4400" s="9"/>
      <c r="AA4400" s="9"/>
      <c r="AB4400" s="9"/>
      <c r="AC4400" s="9"/>
    </row>
    <row r="4401" ht="15.75" customHeight="1">
      <c r="A4401" s="10">
        <v>4400.0</v>
      </c>
      <c r="B4401" s="20" t="s">
        <v>15</v>
      </c>
      <c r="C4401" s="10" t="str">
        <f>VLOOKUP($E4401,'Определяем вид'!$A$2:$B$16,2,0)</f>
        <v>Услуга</v>
      </c>
      <c r="D4401" s="20" t="s">
        <v>16</v>
      </c>
      <c r="E4401" s="10" t="s">
        <v>17</v>
      </c>
      <c r="F4401" s="11">
        <v>45813.0</v>
      </c>
      <c r="G4401" s="12">
        <f t="shared" si="1"/>
        <v>6</v>
      </c>
      <c r="H4401" s="10"/>
      <c r="I4401" s="10" t="str">
        <f>IFNA(VLOOKUP($H4401,'Промокоды'!$A$2:$B$115,2,0),"")</f>
        <v/>
      </c>
      <c r="J4401" s="10" t="str">
        <f>IFNA(VLOOKUP($I4401,'Промокоды'!$E$2:$F$8,2,0),"")</f>
        <v/>
      </c>
      <c r="K4401" s="10" t="str">
        <f>IFNA(VLOOKUP($H4401,'Промокоды'!$A$2:$C$115,3,0),"")</f>
        <v/>
      </c>
      <c r="L4401" s="13">
        <f t="shared" si="2"/>
        <v>0</v>
      </c>
      <c r="M4401" s="14">
        <v>4500.0</v>
      </c>
      <c r="N4401" s="14">
        <f t="shared" si="3"/>
        <v>4500</v>
      </c>
      <c r="O4401" s="9"/>
      <c r="P4401" s="9"/>
      <c r="Q4401" s="9"/>
      <c r="R4401" s="9"/>
      <c r="S4401" s="9"/>
      <c r="T4401" s="9"/>
      <c r="U4401" s="9"/>
      <c r="V4401" s="9"/>
      <c r="W4401" s="9"/>
      <c r="X4401" s="9"/>
      <c r="Y4401" s="9"/>
      <c r="Z4401" s="9"/>
      <c r="AA4401" s="9"/>
      <c r="AB4401" s="9"/>
      <c r="AC4401" s="9"/>
    </row>
    <row r="4402" ht="15.75" customHeight="1">
      <c r="A4402" s="10">
        <v>4401.0</v>
      </c>
      <c r="B4402" s="20" t="s">
        <v>15</v>
      </c>
      <c r="C4402" s="10" t="str">
        <f>VLOOKUP($E4402,'Определяем вид'!$A$2:$B$16,2,0)</f>
        <v>Услуга</v>
      </c>
      <c r="D4402" s="20" t="s">
        <v>16</v>
      </c>
      <c r="E4402" s="10" t="s">
        <v>21</v>
      </c>
      <c r="F4402" s="11">
        <v>45813.0</v>
      </c>
      <c r="G4402" s="12">
        <f t="shared" si="1"/>
        <v>6</v>
      </c>
      <c r="H4402" s="10"/>
      <c r="I4402" s="10" t="str">
        <f>IFNA(VLOOKUP($H4402,'Промокоды'!$A$2:$B$115,2,0),"")</f>
        <v/>
      </c>
      <c r="J4402" s="10" t="str">
        <f>IFNA(VLOOKUP($I4402,'Промокоды'!$E$2:$F$8,2,0),"")</f>
        <v/>
      </c>
      <c r="K4402" s="10" t="str">
        <f>IFNA(VLOOKUP($H4402,'Промокоды'!$A$2:$C$115,3,0),"")</f>
        <v/>
      </c>
      <c r="L4402" s="13">
        <f t="shared" si="2"/>
        <v>0</v>
      </c>
      <c r="M4402" s="14">
        <v>5500.0</v>
      </c>
      <c r="N4402" s="14">
        <f t="shared" si="3"/>
        <v>5500</v>
      </c>
      <c r="O4402" s="9"/>
      <c r="P4402" s="9"/>
      <c r="Q4402" s="9"/>
      <c r="R4402" s="9"/>
      <c r="S4402" s="9"/>
      <c r="T4402" s="9"/>
      <c r="U4402" s="9"/>
      <c r="V4402" s="9"/>
      <c r="W4402" s="9"/>
      <c r="X4402" s="9"/>
      <c r="Y4402" s="9"/>
      <c r="Z4402" s="9"/>
      <c r="AA4402" s="9"/>
      <c r="AB4402" s="9"/>
      <c r="AC4402" s="9"/>
    </row>
    <row r="4403" ht="15.75" customHeight="1">
      <c r="A4403" s="10">
        <v>4402.0</v>
      </c>
      <c r="B4403" s="20" t="s">
        <v>15</v>
      </c>
      <c r="C4403" s="10" t="str">
        <f>VLOOKUP($E4403,'Определяем вид'!$A$2:$B$16,2,0)</f>
        <v>Услуга</v>
      </c>
      <c r="D4403" s="20" t="s">
        <v>16</v>
      </c>
      <c r="E4403" s="10" t="s">
        <v>17</v>
      </c>
      <c r="F4403" s="11">
        <v>45813.0</v>
      </c>
      <c r="G4403" s="12">
        <f t="shared" si="1"/>
        <v>6</v>
      </c>
      <c r="H4403" s="20" t="s">
        <v>37</v>
      </c>
      <c r="I4403" s="10">
        <f>IFNA(VLOOKUP($H4403,'Промокоды'!$A$2:$B$115,2,0),"")</f>
        <v>6</v>
      </c>
      <c r="J4403" s="10" t="str">
        <f>IFNA(VLOOKUP($I4403,'Промокоды'!$E$2:$F$8,2,0),"")</f>
        <v>Реклама в VK</v>
      </c>
      <c r="K4403" s="10">
        <f>IFNA(VLOOKUP($H4403,'Промокоды'!$A$2:$C$115,3,0),"")</f>
        <v>0.2</v>
      </c>
      <c r="L4403" s="13">
        <f t="shared" si="2"/>
        <v>900</v>
      </c>
      <c r="M4403" s="14">
        <v>4500.0</v>
      </c>
      <c r="N4403" s="14">
        <f t="shared" si="3"/>
        <v>3600</v>
      </c>
      <c r="O4403" s="9"/>
      <c r="P4403" s="9"/>
      <c r="Q4403" s="9"/>
      <c r="R4403" s="9"/>
      <c r="S4403" s="9"/>
      <c r="T4403" s="9"/>
      <c r="U4403" s="9"/>
      <c r="V4403" s="9"/>
      <c r="W4403" s="9"/>
      <c r="X4403" s="9"/>
      <c r="Y4403" s="9"/>
      <c r="Z4403" s="9"/>
      <c r="AA4403" s="9"/>
      <c r="AB4403" s="9"/>
      <c r="AC4403" s="9"/>
    </row>
    <row r="4404" ht="15.75" customHeight="1">
      <c r="A4404" s="10">
        <v>4403.0</v>
      </c>
      <c r="B4404" s="20" t="s">
        <v>15</v>
      </c>
      <c r="C4404" s="10" t="str">
        <f>VLOOKUP($E4404,'Определяем вид'!$A$2:$B$16,2,0)</f>
        <v>Услуга</v>
      </c>
      <c r="D4404" s="20" t="s">
        <v>19</v>
      </c>
      <c r="E4404" s="10" t="s">
        <v>21</v>
      </c>
      <c r="F4404" s="11">
        <v>45813.0</v>
      </c>
      <c r="G4404" s="12">
        <f t="shared" si="1"/>
        <v>6</v>
      </c>
      <c r="H4404" s="10"/>
      <c r="I4404" s="10" t="str">
        <f>IFNA(VLOOKUP($H4404,'Промокоды'!$A$2:$B$115,2,0),"")</f>
        <v/>
      </c>
      <c r="J4404" s="10" t="str">
        <f>IFNA(VLOOKUP($I4404,'Промокоды'!$E$2:$F$8,2,0),"")</f>
        <v/>
      </c>
      <c r="K4404" s="10" t="str">
        <f>IFNA(VLOOKUP($H4404,'Промокоды'!$A$2:$C$115,3,0),"")</f>
        <v/>
      </c>
      <c r="L4404" s="13">
        <f t="shared" si="2"/>
        <v>0</v>
      </c>
      <c r="M4404" s="14">
        <v>5500.0</v>
      </c>
      <c r="N4404" s="14">
        <f t="shared" si="3"/>
        <v>5500</v>
      </c>
      <c r="O4404" s="9"/>
      <c r="P4404" s="9"/>
      <c r="Q4404" s="9"/>
      <c r="R4404" s="9"/>
      <c r="S4404" s="9"/>
      <c r="T4404" s="9"/>
      <c r="U4404" s="9"/>
      <c r="V4404" s="9"/>
      <c r="W4404" s="9"/>
      <c r="X4404" s="9"/>
      <c r="Y4404" s="9"/>
      <c r="Z4404" s="9"/>
      <c r="AA4404" s="9"/>
      <c r="AB4404" s="9"/>
      <c r="AC4404" s="9"/>
    </row>
    <row r="4405" ht="15.75" customHeight="1">
      <c r="A4405" s="10">
        <v>4404.0</v>
      </c>
      <c r="B4405" s="20" t="s">
        <v>15</v>
      </c>
      <c r="C4405" s="10" t="str">
        <f>VLOOKUP($E4405,'Определяем вид'!$A$2:$B$16,2,0)</f>
        <v>Услуга</v>
      </c>
      <c r="D4405" s="20" t="s">
        <v>16</v>
      </c>
      <c r="E4405" s="10" t="s">
        <v>18</v>
      </c>
      <c r="F4405" s="11">
        <v>45813.0</v>
      </c>
      <c r="G4405" s="12">
        <f t="shared" si="1"/>
        <v>6</v>
      </c>
      <c r="H4405" s="10"/>
      <c r="I4405" s="10" t="str">
        <f>IFNA(VLOOKUP($H4405,'Промокоды'!$A$2:$B$115,2,0),"")</f>
        <v/>
      </c>
      <c r="J4405" s="10" t="str">
        <f>IFNA(VLOOKUP($I4405,'Промокоды'!$E$2:$F$8,2,0),"")</f>
        <v/>
      </c>
      <c r="K4405" s="10" t="str">
        <f>IFNA(VLOOKUP($H4405,'Промокоды'!$A$2:$C$115,3,0),"")</f>
        <v/>
      </c>
      <c r="L4405" s="13">
        <f t="shared" si="2"/>
        <v>0</v>
      </c>
      <c r="M4405" s="14">
        <v>3500.0</v>
      </c>
      <c r="N4405" s="14">
        <f t="shared" si="3"/>
        <v>3500</v>
      </c>
      <c r="O4405" s="9"/>
      <c r="P4405" s="9"/>
      <c r="Q4405" s="9"/>
      <c r="R4405" s="9"/>
      <c r="S4405" s="9"/>
      <c r="T4405" s="9"/>
      <c r="U4405" s="9"/>
      <c r="V4405" s="9"/>
      <c r="W4405" s="9"/>
      <c r="X4405" s="9"/>
      <c r="Y4405" s="9"/>
      <c r="Z4405" s="9"/>
      <c r="AA4405" s="9"/>
      <c r="AB4405" s="9"/>
      <c r="AC4405" s="9"/>
    </row>
    <row r="4406" ht="15.75" customHeight="1">
      <c r="A4406" s="10">
        <v>4405.0</v>
      </c>
      <c r="B4406" s="20" t="s">
        <v>15</v>
      </c>
      <c r="C4406" s="10" t="str">
        <f>VLOOKUP($E4406,'Определяем вид'!$A$2:$B$16,2,0)</f>
        <v>Товар</v>
      </c>
      <c r="D4406" s="20" t="s">
        <v>16</v>
      </c>
      <c r="E4406" s="10" t="s">
        <v>20</v>
      </c>
      <c r="F4406" s="11">
        <v>45813.0</v>
      </c>
      <c r="G4406" s="12">
        <f t="shared" si="1"/>
        <v>6</v>
      </c>
      <c r="H4406" s="10"/>
      <c r="I4406" s="10" t="str">
        <f>IFNA(VLOOKUP($H4406,'Промокоды'!$A$2:$B$115,2,0),"")</f>
        <v/>
      </c>
      <c r="J4406" s="10" t="str">
        <f>IFNA(VLOOKUP($I4406,'Промокоды'!$E$2:$F$8,2,0),"")</f>
        <v/>
      </c>
      <c r="K4406" s="10" t="str">
        <f>IFNA(VLOOKUP($H4406,'Промокоды'!$A$2:$C$115,3,0),"")</f>
        <v/>
      </c>
      <c r="L4406" s="13">
        <f t="shared" si="2"/>
        <v>0</v>
      </c>
      <c r="M4406" s="14">
        <v>500.0</v>
      </c>
      <c r="N4406" s="14">
        <f t="shared" si="3"/>
        <v>500</v>
      </c>
      <c r="O4406" s="9"/>
      <c r="P4406" s="9"/>
      <c r="Q4406" s="9"/>
      <c r="R4406" s="9"/>
      <c r="S4406" s="9"/>
      <c r="T4406" s="9"/>
      <c r="U4406" s="9"/>
      <c r="V4406" s="9"/>
      <c r="W4406" s="9"/>
      <c r="X4406" s="9"/>
      <c r="Y4406" s="9"/>
      <c r="Z4406" s="9"/>
      <c r="AA4406" s="9"/>
      <c r="AB4406" s="9"/>
      <c r="AC4406" s="9"/>
    </row>
    <row r="4407" ht="15.75" customHeight="1">
      <c r="A4407" s="10">
        <v>4406.0</v>
      </c>
      <c r="B4407" s="20" t="s">
        <v>15</v>
      </c>
      <c r="C4407" s="10" t="str">
        <f>VLOOKUP($E4407,'Определяем вид'!$A$2:$B$16,2,0)</f>
        <v>Услуга</v>
      </c>
      <c r="D4407" s="20" t="s">
        <v>19</v>
      </c>
      <c r="E4407" s="10" t="s">
        <v>21</v>
      </c>
      <c r="F4407" s="11">
        <v>45813.0</v>
      </c>
      <c r="G4407" s="12">
        <f t="shared" si="1"/>
        <v>6</v>
      </c>
      <c r="H4407" s="10"/>
      <c r="I4407" s="10" t="str">
        <f>IFNA(VLOOKUP($H4407,'Промокоды'!$A$2:$B$115,2,0),"")</f>
        <v/>
      </c>
      <c r="J4407" s="10" t="str">
        <f>IFNA(VLOOKUP($I4407,'Промокоды'!$E$2:$F$8,2,0),"")</f>
        <v/>
      </c>
      <c r="K4407" s="10" t="str">
        <f>IFNA(VLOOKUP($H4407,'Промокоды'!$A$2:$C$115,3,0),"")</f>
        <v/>
      </c>
      <c r="L4407" s="13">
        <f t="shared" si="2"/>
        <v>0</v>
      </c>
      <c r="M4407" s="14">
        <v>5500.0</v>
      </c>
      <c r="N4407" s="14">
        <f t="shared" si="3"/>
        <v>5500</v>
      </c>
      <c r="O4407" s="9"/>
      <c r="P4407" s="9"/>
      <c r="Q4407" s="9"/>
      <c r="R4407" s="9"/>
      <c r="S4407" s="9"/>
      <c r="T4407" s="9"/>
      <c r="U4407" s="9"/>
      <c r="V4407" s="9"/>
      <c r="W4407" s="9"/>
      <c r="X4407" s="9"/>
      <c r="Y4407" s="9"/>
      <c r="Z4407" s="9"/>
      <c r="AA4407" s="9"/>
      <c r="AB4407" s="9"/>
      <c r="AC4407" s="9"/>
    </row>
    <row r="4408" ht="15.75" customHeight="1">
      <c r="A4408" s="10">
        <v>4407.0</v>
      </c>
      <c r="B4408" s="20" t="s">
        <v>15</v>
      </c>
      <c r="C4408" s="10" t="str">
        <f>VLOOKUP($E4408,'Определяем вид'!$A$2:$B$16,2,0)</f>
        <v>Услуга</v>
      </c>
      <c r="D4408" s="20" t="s">
        <v>16</v>
      </c>
      <c r="E4408" s="10" t="s">
        <v>21</v>
      </c>
      <c r="F4408" s="11">
        <v>45814.0</v>
      </c>
      <c r="G4408" s="12">
        <f t="shared" si="1"/>
        <v>6</v>
      </c>
      <c r="H4408" s="10"/>
      <c r="I4408" s="10" t="str">
        <f>IFNA(VLOOKUP($H4408,'Промокоды'!$A$2:$B$115,2,0),"")</f>
        <v/>
      </c>
      <c r="J4408" s="10" t="str">
        <f>IFNA(VLOOKUP($I4408,'Промокоды'!$E$2:$F$8,2,0),"")</f>
        <v/>
      </c>
      <c r="K4408" s="10" t="str">
        <f>IFNA(VLOOKUP($H4408,'Промокоды'!$A$2:$C$115,3,0),"")</f>
        <v/>
      </c>
      <c r="L4408" s="13">
        <f t="shared" si="2"/>
        <v>0</v>
      </c>
      <c r="M4408" s="14">
        <v>5500.0</v>
      </c>
      <c r="N4408" s="14">
        <f t="shared" si="3"/>
        <v>5500</v>
      </c>
      <c r="O4408" s="9"/>
      <c r="P4408" s="9"/>
      <c r="Q4408" s="9"/>
      <c r="R4408" s="9"/>
      <c r="S4408" s="9"/>
      <c r="T4408" s="9"/>
      <c r="U4408" s="9"/>
      <c r="V4408" s="9"/>
      <c r="W4408" s="9"/>
      <c r="X4408" s="9"/>
      <c r="Y4408" s="9"/>
      <c r="Z4408" s="9"/>
      <c r="AA4408" s="9"/>
      <c r="AB4408" s="9"/>
      <c r="AC4408" s="9"/>
    </row>
    <row r="4409" ht="15.75" customHeight="1">
      <c r="A4409" s="10">
        <v>4408.0</v>
      </c>
      <c r="B4409" s="20" t="s">
        <v>15</v>
      </c>
      <c r="C4409" s="10" t="str">
        <f>VLOOKUP($E4409,'Определяем вид'!$A$2:$B$16,2,0)</f>
        <v>Услуга</v>
      </c>
      <c r="D4409" s="20" t="s">
        <v>19</v>
      </c>
      <c r="E4409" s="10" t="s">
        <v>21</v>
      </c>
      <c r="F4409" s="11">
        <v>45814.0</v>
      </c>
      <c r="G4409" s="12">
        <f t="shared" si="1"/>
        <v>6</v>
      </c>
      <c r="H4409" s="10"/>
      <c r="I4409" s="10" t="str">
        <f>IFNA(VLOOKUP($H4409,'Промокоды'!$A$2:$B$115,2,0),"")</f>
        <v/>
      </c>
      <c r="J4409" s="10" t="str">
        <f>IFNA(VLOOKUP($I4409,'Промокоды'!$E$2:$F$8,2,0),"")</f>
        <v/>
      </c>
      <c r="K4409" s="10" t="str">
        <f>IFNA(VLOOKUP($H4409,'Промокоды'!$A$2:$C$115,3,0),"")</f>
        <v/>
      </c>
      <c r="L4409" s="13">
        <f t="shared" si="2"/>
        <v>0</v>
      </c>
      <c r="M4409" s="14">
        <v>5500.0</v>
      </c>
      <c r="N4409" s="14">
        <f t="shared" si="3"/>
        <v>5500</v>
      </c>
      <c r="O4409" s="9"/>
      <c r="P4409" s="9"/>
      <c r="Q4409" s="9"/>
      <c r="R4409" s="9"/>
      <c r="S4409" s="9"/>
      <c r="T4409" s="9"/>
      <c r="U4409" s="9"/>
      <c r="V4409" s="9"/>
      <c r="W4409" s="9"/>
      <c r="X4409" s="9"/>
      <c r="Y4409" s="9"/>
      <c r="Z4409" s="9"/>
      <c r="AA4409" s="9"/>
      <c r="AB4409" s="9"/>
      <c r="AC4409" s="9"/>
    </row>
    <row r="4410" ht="15.75" customHeight="1">
      <c r="A4410" s="10">
        <v>4409.0</v>
      </c>
      <c r="B4410" s="20" t="s">
        <v>15</v>
      </c>
      <c r="C4410" s="10" t="str">
        <f>VLOOKUP($E4410,'Определяем вид'!$A$2:$B$16,2,0)</f>
        <v>Услуга</v>
      </c>
      <c r="D4410" s="20" t="s">
        <v>19</v>
      </c>
      <c r="E4410" s="10" t="s">
        <v>18</v>
      </c>
      <c r="F4410" s="11">
        <v>45814.0</v>
      </c>
      <c r="G4410" s="12">
        <f t="shared" si="1"/>
        <v>6</v>
      </c>
      <c r="H4410" s="10"/>
      <c r="I4410" s="10" t="str">
        <f>IFNA(VLOOKUP($H4410,'Промокоды'!$A$2:$B$115,2,0),"")</f>
        <v/>
      </c>
      <c r="J4410" s="10" t="str">
        <f>IFNA(VLOOKUP($I4410,'Промокоды'!$E$2:$F$8,2,0),"")</f>
        <v/>
      </c>
      <c r="K4410" s="10" t="str">
        <f>IFNA(VLOOKUP($H4410,'Промокоды'!$A$2:$C$115,3,0),"")</f>
        <v/>
      </c>
      <c r="L4410" s="13">
        <f t="shared" si="2"/>
        <v>0</v>
      </c>
      <c r="M4410" s="14">
        <v>3500.0</v>
      </c>
      <c r="N4410" s="14">
        <f t="shared" si="3"/>
        <v>3500</v>
      </c>
      <c r="O4410" s="9"/>
      <c r="P4410" s="9"/>
      <c r="Q4410" s="9"/>
      <c r="R4410" s="9"/>
      <c r="S4410" s="9"/>
      <c r="T4410" s="9"/>
      <c r="U4410" s="9"/>
      <c r="V4410" s="9"/>
      <c r="W4410" s="9"/>
      <c r="X4410" s="9"/>
      <c r="Y4410" s="9"/>
      <c r="Z4410" s="9"/>
      <c r="AA4410" s="9"/>
      <c r="AB4410" s="9"/>
      <c r="AC4410" s="9"/>
    </row>
    <row r="4411" ht="15.75" customHeight="1">
      <c r="A4411" s="10">
        <v>4410.0</v>
      </c>
      <c r="B4411" s="20" t="s">
        <v>15</v>
      </c>
      <c r="C4411" s="10" t="str">
        <f>VLOOKUP($E4411,'Определяем вид'!$A$2:$B$16,2,0)</f>
        <v>Услуга</v>
      </c>
      <c r="D4411" s="20" t="s">
        <v>16</v>
      </c>
      <c r="E4411" s="10" t="s">
        <v>21</v>
      </c>
      <c r="F4411" s="11">
        <v>45814.0</v>
      </c>
      <c r="G4411" s="12">
        <f t="shared" si="1"/>
        <v>6</v>
      </c>
      <c r="H4411" s="10"/>
      <c r="I4411" s="10" t="str">
        <f>IFNA(VLOOKUP($H4411,'Промокоды'!$A$2:$B$115,2,0),"")</f>
        <v/>
      </c>
      <c r="J4411" s="10" t="str">
        <f>IFNA(VLOOKUP($I4411,'Промокоды'!$E$2:$F$8,2,0),"")</f>
        <v/>
      </c>
      <c r="K4411" s="10" t="str">
        <f>IFNA(VLOOKUP($H4411,'Промокоды'!$A$2:$C$115,3,0),"")</f>
        <v/>
      </c>
      <c r="L4411" s="13">
        <f t="shared" si="2"/>
        <v>0</v>
      </c>
      <c r="M4411" s="14">
        <v>5500.0</v>
      </c>
      <c r="N4411" s="14">
        <f t="shared" si="3"/>
        <v>5500</v>
      </c>
      <c r="O4411" s="9"/>
      <c r="P4411" s="9"/>
      <c r="Q4411" s="9"/>
      <c r="R4411" s="9"/>
      <c r="S4411" s="9"/>
      <c r="T4411" s="9"/>
      <c r="U4411" s="9"/>
      <c r="V4411" s="9"/>
      <c r="W4411" s="9"/>
      <c r="X4411" s="9"/>
      <c r="Y4411" s="9"/>
      <c r="Z4411" s="9"/>
      <c r="AA4411" s="9"/>
      <c r="AB4411" s="9"/>
      <c r="AC4411" s="9"/>
    </row>
    <row r="4412" ht="15.75" customHeight="1">
      <c r="A4412" s="10">
        <v>4411.0</v>
      </c>
      <c r="B4412" s="20" t="s">
        <v>15</v>
      </c>
      <c r="C4412" s="10" t="str">
        <f>VLOOKUP($E4412,'Определяем вид'!$A$2:$B$16,2,0)</f>
        <v>Услуга</v>
      </c>
      <c r="D4412" s="20" t="s">
        <v>16</v>
      </c>
      <c r="E4412" s="10" t="s">
        <v>17</v>
      </c>
      <c r="F4412" s="11">
        <v>45814.0</v>
      </c>
      <c r="G4412" s="12">
        <f t="shared" si="1"/>
        <v>6</v>
      </c>
      <c r="H4412" s="10"/>
      <c r="I4412" s="10" t="str">
        <f>IFNA(VLOOKUP($H4412,'Промокоды'!$A$2:$B$115,2,0),"")</f>
        <v/>
      </c>
      <c r="J4412" s="10" t="str">
        <f>IFNA(VLOOKUP($I4412,'Промокоды'!$E$2:$F$8,2,0),"")</f>
        <v/>
      </c>
      <c r="K4412" s="10" t="str">
        <f>IFNA(VLOOKUP($H4412,'Промокоды'!$A$2:$C$115,3,0),"")</f>
        <v/>
      </c>
      <c r="L4412" s="13">
        <f t="shared" si="2"/>
        <v>0</v>
      </c>
      <c r="M4412" s="14">
        <v>4500.0</v>
      </c>
      <c r="N4412" s="14">
        <f t="shared" si="3"/>
        <v>4500</v>
      </c>
      <c r="O4412" s="9"/>
      <c r="P4412" s="9"/>
      <c r="Q4412" s="9"/>
      <c r="R4412" s="9"/>
      <c r="S4412" s="9"/>
      <c r="T4412" s="9"/>
      <c r="U4412" s="9"/>
      <c r="V4412" s="9"/>
      <c r="W4412" s="9"/>
      <c r="X4412" s="9"/>
      <c r="Y4412" s="9"/>
      <c r="Z4412" s="9"/>
      <c r="AA4412" s="9"/>
      <c r="AB4412" s="9"/>
      <c r="AC4412" s="9"/>
    </row>
    <row r="4413" ht="15.75" customHeight="1">
      <c r="A4413" s="10">
        <v>4412.0</v>
      </c>
      <c r="B4413" s="20" t="s">
        <v>15</v>
      </c>
      <c r="C4413" s="10" t="str">
        <f>VLOOKUP($E4413,'Определяем вид'!$A$2:$B$16,2,0)</f>
        <v>Услуга</v>
      </c>
      <c r="D4413" s="20" t="s">
        <v>19</v>
      </c>
      <c r="E4413" s="10" t="s">
        <v>21</v>
      </c>
      <c r="F4413" s="11">
        <v>45814.0</v>
      </c>
      <c r="G4413" s="12">
        <f t="shared" si="1"/>
        <v>6</v>
      </c>
      <c r="H4413" s="10"/>
      <c r="I4413" s="10" t="str">
        <f>IFNA(VLOOKUP($H4413,'Промокоды'!$A$2:$B$115,2,0),"")</f>
        <v/>
      </c>
      <c r="J4413" s="10" t="str">
        <f>IFNA(VLOOKUP($I4413,'Промокоды'!$E$2:$F$8,2,0),"")</f>
        <v/>
      </c>
      <c r="K4413" s="10" t="str">
        <f>IFNA(VLOOKUP($H4413,'Промокоды'!$A$2:$C$115,3,0),"")</f>
        <v/>
      </c>
      <c r="L4413" s="13">
        <f t="shared" si="2"/>
        <v>0</v>
      </c>
      <c r="M4413" s="14">
        <v>5500.0</v>
      </c>
      <c r="N4413" s="14">
        <f t="shared" si="3"/>
        <v>5500</v>
      </c>
      <c r="O4413" s="9"/>
      <c r="P4413" s="9"/>
      <c r="Q4413" s="9"/>
      <c r="R4413" s="9"/>
      <c r="S4413" s="9"/>
      <c r="T4413" s="9"/>
      <c r="U4413" s="9"/>
      <c r="V4413" s="9"/>
      <c r="W4413" s="9"/>
      <c r="X4413" s="9"/>
      <c r="Y4413" s="9"/>
      <c r="Z4413" s="9"/>
      <c r="AA4413" s="9"/>
      <c r="AB4413" s="9"/>
      <c r="AC4413" s="9"/>
    </row>
    <row r="4414" ht="15.75" customHeight="1">
      <c r="A4414" s="10">
        <v>4413.0</v>
      </c>
      <c r="B4414" s="20" t="s">
        <v>15</v>
      </c>
      <c r="C4414" s="10" t="str">
        <f>VLOOKUP($E4414,'Определяем вид'!$A$2:$B$16,2,0)</f>
        <v>Услуга</v>
      </c>
      <c r="D4414" s="20" t="s">
        <v>16</v>
      </c>
      <c r="E4414" s="10" t="s">
        <v>21</v>
      </c>
      <c r="F4414" s="11">
        <v>45814.0</v>
      </c>
      <c r="G4414" s="12">
        <f t="shared" si="1"/>
        <v>6</v>
      </c>
      <c r="H4414" s="20" t="s">
        <v>38</v>
      </c>
      <c r="I4414" s="10">
        <f>IFNA(VLOOKUP($H4414,'Промокоды'!$A$2:$B$115,2,0),"")</f>
        <v>6</v>
      </c>
      <c r="J4414" s="10" t="str">
        <f>IFNA(VLOOKUP($I4414,'Промокоды'!$E$2:$F$8,2,0),"")</f>
        <v>Реклама в VK</v>
      </c>
      <c r="K4414" s="10">
        <f>IFNA(VLOOKUP($H4414,'Промокоды'!$A$2:$C$115,3,0),"")</f>
        <v>0.2</v>
      </c>
      <c r="L4414" s="13">
        <f t="shared" si="2"/>
        <v>1100</v>
      </c>
      <c r="M4414" s="14">
        <v>5500.0</v>
      </c>
      <c r="N4414" s="14">
        <f t="shared" si="3"/>
        <v>4400</v>
      </c>
      <c r="O4414" s="9"/>
      <c r="P4414" s="9"/>
      <c r="Q4414" s="9"/>
      <c r="R4414" s="9"/>
      <c r="S4414" s="9"/>
      <c r="T4414" s="9"/>
      <c r="U4414" s="9"/>
      <c r="V4414" s="9"/>
      <c r="W4414" s="9"/>
      <c r="X4414" s="9"/>
      <c r="Y4414" s="9"/>
      <c r="Z4414" s="9"/>
      <c r="AA4414" s="9"/>
      <c r="AB4414" s="9"/>
      <c r="AC4414" s="9"/>
    </row>
    <row r="4415" ht="15.75" customHeight="1">
      <c r="A4415" s="10">
        <v>4414.0</v>
      </c>
      <c r="B4415" s="20" t="s">
        <v>25</v>
      </c>
      <c r="C4415" s="10" t="str">
        <f>VLOOKUP($E4415,'Определяем вид'!$A$2:$B$16,2,0)</f>
        <v>Товар</v>
      </c>
      <c r="D4415" s="20" t="s">
        <v>19</v>
      </c>
      <c r="E4415" s="10" t="s">
        <v>30</v>
      </c>
      <c r="F4415" s="11">
        <v>45814.0</v>
      </c>
      <c r="G4415" s="12">
        <f t="shared" si="1"/>
        <v>6</v>
      </c>
      <c r="H4415" s="10"/>
      <c r="I4415" s="10" t="str">
        <f>IFNA(VLOOKUP($H4415,'Промокоды'!$A$2:$B$115,2,0),"")</f>
        <v/>
      </c>
      <c r="J4415" s="10" t="str">
        <f>IFNA(VLOOKUP($I4415,'Промокоды'!$E$2:$F$8,2,0),"")</f>
        <v/>
      </c>
      <c r="K4415" s="10" t="str">
        <f>IFNA(VLOOKUP($H4415,'Промокоды'!$A$2:$C$115,3,0),"")</f>
        <v/>
      </c>
      <c r="L4415" s="13">
        <f t="shared" si="2"/>
        <v>0</v>
      </c>
      <c r="M4415" s="14">
        <v>300.0</v>
      </c>
      <c r="N4415" s="14">
        <f t="shared" si="3"/>
        <v>300</v>
      </c>
      <c r="O4415" s="9"/>
      <c r="P4415" s="9"/>
      <c r="Q4415" s="9"/>
      <c r="R4415" s="9"/>
      <c r="S4415" s="9"/>
      <c r="T4415" s="9"/>
      <c r="U4415" s="9"/>
      <c r="V4415" s="9"/>
      <c r="W4415" s="9"/>
      <c r="X4415" s="9"/>
      <c r="Y4415" s="9"/>
      <c r="Z4415" s="9"/>
      <c r="AA4415" s="9"/>
      <c r="AB4415" s="9"/>
      <c r="AC4415" s="9"/>
    </row>
    <row r="4416" ht="15.75" customHeight="1">
      <c r="A4416" s="10">
        <v>4415.0</v>
      </c>
      <c r="B4416" s="20" t="s">
        <v>15</v>
      </c>
      <c r="C4416" s="10" t="str">
        <f>VLOOKUP($E4416,'Определяем вид'!$A$2:$B$16,2,0)</f>
        <v>Товар</v>
      </c>
      <c r="D4416" s="20" t="s">
        <v>16</v>
      </c>
      <c r="E4416" s="10" t="s">
        <v>23</v>
      </c>
      <c r="F4416" s="11">
        <v>45814.0</v>
      </c>
      <c r="G4416" s="12">
        <f t="shared" si="1"/>
        <v>6</v>
      </c>
      <c r="H4416" s="20" t="s">
        <v>39</v>
      </c>
      <c r="I4416" s="10">
        <f>IFNA(VLOOKUP($H4416,'Промокоды'!$A$2:$B$115,2,0),"")</f>
        <v>2</v>
      </c>
      <c r="J4416" s="10" t="str">
        <f>IFNA(VLOOKUP($I4416,'Промокоды'!$E$2:$F$8,2,0),"")</f>
        <v>Поисковые запросы в Гугле</v>
      </c>
      <c r="K4416" s="10">
        <f>IFNA(VLOOKUP($H4416,'Промокоды'!$A$2:$C$115,3,0),"")</f>
        <v>0.1</v>
      </c>
      <c r="L4416" s="13">
        <f t="shared" si="2"/>
        <v>100</v>
      </c>
      <c r="M4416" s="14">
        <v>1000.0</v>
      </c>
      <c r="N4416" s="14">
        <f t="shared" si="3"/>
        <v>900</v>
      </c>
      <c r="O4416" s="9"/>
      <c r="P4416" s="9"/>
      <c r="Q4416" s="9"/>
      <c r="R4416" s="9"/>
      <c r="S4416" s="9"/>
      <c r="T4416" s="9"/>
      <c r="U4416" s="9"/>
      <c r="V4416" s="9"/>
      <c r="W4416" s="9"/>
      <c r="X4416" s="9"/>
      <c r="Y4416" s="9"/>
      <c r="Z4416" s="9"/>
      <c r="AA4416" s="9"/>
      <c r="AB4416" s="9"/>
      <c r="AC4416" s="9"/>
    </row>
    <row r="4417" ht="15.75" customHeight="1">
      <c r="A4417" s="10">
        <v>4416.0</v>
      </c>
      <c r="B4417" s="20" t="s">
        <v>15</v>
      </c>
      <c r="C4417" s="10" t="str">
        <f>VLOOKUP($E4417,'Определяем вид'!$A$2:$B$16,2,0)</f>
        <v>Услуга</v>
      </c>
      <c r="D4417" s="20" t="s">
        <v>16</v>
      </c>
      <c r="E4417" s="10" t="s">
        <v>18</v>
      </c>
      <c r="F4417" s="11">
        <v>45814.0</v>
      </c>
      <c r="G4417" s="12">
        <f t="shared" si="1"/>
        <v>6</v>
      </c>
      <c r="H4417" s="10"/>
      <c r="I4417" s="10" t="str">
        <f>IFNA(VLOOKUP($H4417,'Промокоды'!$A$2:$B$115,2,0),"")</f>
        <v/>
      </c>
      <c r="J4417" s="10" t="str">
        <f>IFNA(VLOOKUP($I4417,'Промокоды'!$E$2:$F$8,2,0),"")</f>
        <v/>
      </c>
      <c r="K4417" s="10" t="str">
        <f>IFNA(VLOOKUP($H4417,'Промокоды'!$A$2:$C$115,3,0),"")</f>
        <v/>
      </c>
      <c r="L4417" s="13">
        <f t="shared" si="2"/>
        <v>0</v>
      </c>
      <c r="M4417" s="14">
        <v>3500.0</v>
      </c>
      <c r="N4417" s="14">
        <f t="shared" si="3"/>
        <v>3500</v>
      </c>
      <c r="O4417" s="9"/>
      <c r="P4417" s="9"/>
      <c r="Q4417" s="9"/>
      <c r="R4417" s="9"/>
      <c r="S4417" s="9"/>
      <c r="T4417" s="9"/>
      <c r="U4417" s="9"/>
      <c r="V4417" s="9"/>
      <c r="W4417" s="9"/>
      <c r="X4417" s="9"/>
      <c r="Y4417" s="9"/>
      <c r="Z4417" s="9"/>
      <c r="AA4417" s="9"/>
      <c r="AB4417" s="9"/>
      <c r="AC4417" s="9"/>
    </row>
    <row r="4418" ht="15.75" customHeight="1">
      <c r="A4418" s="10">
        <v>4417.0</v>
      </c>
      <c r="B4418" s="20" t="s">
        <v>15</v>
      </c>
      <c r="C4418" s="10" t="str">
        <f>VLOOKUP($E4418,'Определяем вид'!$A$2:$B$16,2,0)</f>
        <v>Услуга</v>
      </c>
      <c r="D4418" s="20" t="s">
        <v>16</v>
      </c>
      <c r="E4418" s="10" t="s">
        <v>21</v>
      </c>
      <c r="F4418" s="11">
        <v>45814.0</v>
      </c>
      <c r="G4418" s="12">
        <f t="shared" si="1"/>
        <v>6</v>
      </c>
      <c r="H4418" s="10"/>
      <c r="I4418" s="10" t="str">
        <f>IFNA(VLOOKUP($H4418,'Промокоды'!$A$2:$B$115,2,0),"")</f>
        <v/>
      </c>
      <c r="J4418" s="10" t="str">
        <f>IFNA(VLOOKUP($I4418,'Промокоды'!$E$2:$F$8,2,0),"")</f>
        <v/>
      </c>
      <c r="K4418" s="10" t="str">
        <f>IFNA(VLOOKUP($H4418,'Промокоды'!$A$2:$C$115,3,0),"")</f>
        <v/>
      </c>
      <c r="L4418" s="13">
        <f t="shared" si="2"/>
        <v>0</v>
      </c>
      <c r="M4418" s="14">
        <v>5500.0</v>
      </c>
      <c r="N4418" s="14">
        <f t="shared" si="3"/>
        <v>5500</v>
      </c>
      <c r="O4418" s="9"/>
      <c r="P4418" s="9"/>
      <c r="Q4418" s="9"/>
      <c r="R4418" s="9"/>
      <c r="S4418" s="9"/>
      <c r="T4418" s="9"/>
      <c r="U4418" s="9"/>
      <c r="V4418" s="9"/>
      <c r="W4418" s="9"/>
      <c r="X4418" s="9"/>
      <c r="Y4418" s="9"/>
      <c r="Z4418" s="9"/>
      <c r="AA4418" s="9"/>
      <c r="AB4418" s="9"/>
      <c r="AC4418" s="9"/>
    </row>
    <row r="4419" ht="15.75" customHeight="1">
      <c r="A4419" s="10">
        <v>4418.0</v>
      </c>
      <c r="B4419" s="20" t="s">
        <v>15</v>
      </c>
      <c r="C4419" s="10" t="str">
        <f>VLOOKUP($E4419,'Определяем вид'!$A$2:$B$16,2,0)</f>
        <v>Товар</v>
      </c>
      <c r="D4419" s="20" t="s">
        <v>19</v>
      </c>
      <c r="E4419" s="10" t="s">
        <v>20</v>
      </c>
      <c r="F4419" s="11">
        <v>45814.0</v>
      </c>
      <c r="G4419" s="12">
        <f t="shared" si="1"/>
        <v>6</v>
      </c>
      <c r="H4419" s="10"/>
      <c r="I4419" s="10" t="str">
        <f>IFNA(VLOOKUP($H4419,'Промокоды'!$A$2:$B$115,2,0),"")</f>
        <v/>
      </c>
      <c r="J4419" s="10" t="str">
        <f>IFNA(VLOOKUP($I4419,'Промокоды'!$E$2:$F$8,2,0),"")</f>
        <v/>
      </c>
      <c r="K4419" s="10" t="str">
        <f>IFNA(VLOOKUP($H4419,'Промокоды'!$A$2:$C$115,3,0),"")</f>
        <v/>
      </c>
      <c r="L4419" s="13">
        <f t="shared" si="2"/>
        <v>0</v>
      </c>
      <c r="M4419" s="14">
        <v>500.0</v>
      </c>
      <c r="N4419" s="14">
        <f t="shared" si="3"/>
        <v>500</v>
      </c>
      <c r="O4419" s="9"/>
      <c r="P4419" s="9"/>
      <c r="Q4419" s="9"/>
      <c r="R4419" s="9"/>
      <c r="S4419" s="9"/>
      <c r="T4419" s="9"/>
      <c r="U4419" s="9"/>
      <c r="V4419" s="9"/>
      <c r="W4419" s="9"/>
      <c r="X4419" s="9"/>
      <c r="Y4419" s="9"/>
      <c r="Z4419" s="9"/>
      <c r="AA4419" s="9"/>
      <c r="AB4419" s="9"/>
      <c r="AC4419" s="9"/>
    </row>
    <row r="4420" ht="15.75" customHeight="1">
      <c r="A4420" s="10">
        <v>4419.0</v>
      </c>
      <c r="B4420" s="20" t="s">
        <v>15</v>
      </c>
      <c r="C4420" s="10" t="str">
        <f>VLOOKUP($E4420,'Определяем вид'!$A$2:$B$16,2,0)</f>
        <v>Услуга</v>
      </c>
      <c r="D4420" s="20" t="s">
        <v>19</v>
      </c>
      <c r="E4420" s="10" t="s">
        <v>17</v>
      </c>
      <c r="F4420" s="11">
        <v>45814.0</v>
      </c>
      <c r="G4420" s="12">
        <f t="shared" si="1"/>
        <v>6</v>
      </c>
      <c r="H4420" s="10"/>
      <c r="I4420" s="10" t="str">
        <f>IFNA(VLOOKUP($H4420,'Промокоды'!$A$2:$B$115,2,0),"")</f>
        <v/>
      </c>
      <c r="J4420" s="10" t="str">
        <f>IFNA(VLOOKUP($I4420,'Промокоды'!$E$2:$F$8,2,0),"")</f>
        <v/>
      </c>
      <c r="K4420" s="10" t="str">
        <f>IFNA(VLOOKUP($H4420,'Промокоды'!$A$2:$C$115,3,0),"")</f>
        <v/>
      </c>
      <c r="L4420" s="13">
        <f t="shared" si="2"/>
        <v>0</v>
      </c>
      <c r="M4420" s="14">
        <v>4500.0</v>
      </c>
      <c r="N4420" s="14">
        <f t="shared" si="3"/>
        <v>4500</v>
      </c>
      <c r="O4420" s="9"/>
      <c r="P4420" s="9"/>
      <c r="Q4420" s="9"/>
      <c r="R4420" s="9"/>
      <c r="S4420" s="9"/>
      <c r="T4420" s="9"/>
      <c r="U4420" s="9"/>
      <c r="V4420" s="9"/>
      <c r="W4420" s="9"/>
      <c r="X4420" s="9"/>
      <c r="Y4420" s="9"/>
      <c r="Z4420" s="9"/>
      <c r="AA4420" s="9"/>
      <c r="AB4420" s="9"/>
      <c r="AC4420" s="9"/>
    </row>
    <row r="4421" ht="15.75" customHeight="1">
      <c r="A4421" s="10">
        <v>4420.0</v>
      </c>
      <c r="B4421" s="20" t="s">
        <v>25</v>
      </c>
      <c r="C4421" s="10" t="str">
        <f>VLOOKUP($E4421,'Определяем вид'!$A$2:$B$16,2,0)</f>
        <v>Товар</v>
      </c>
      <c r="D4421" s="20" t="s">
        <v>16</v>
      </c>
      <c r="E4421" s="10" t="s">
        <v>33</v>
      </c>
      <c r="F4421" s="11">
        <v>45814.0</v>
      </c>
      <c r="G4421" s="12">
        <f t="shared" si="1"/>
        <v>6</v>
      </c>
      <c r="H4421" s="10"/>
      <c r="I4421" s="10" t="str">
        <f>IFNA(VLOOKUP($H4421,'Промокоды'!$A$2:$B$115,2,0),"")</f>
        <v/>
      </c>
      <c r="J4421" s="10" t="str">
        <f>IFNA(VLOOKUP($I4421,'Промокоды'!$E$2:$F$8,2,0),"")</f>
        <v/>
      </c>
      <c r="K4421" s="10" t="str">
        <f>IFNA(VLOOKUP($H4421,'Промокоды'!$A$2:$C$115,3,0),"")</f>
        <v/>
      </c>
      <c r="L4421" s="13">
        <f t="shared" si="2"/>
        <v>0</v>
      </c>
      <c r="M4421" s="14">
        <v>1000.0</v>
      </c>
      <c r="N4421" s="14">
        <f t="shared" si="3"/>
        <v>1000</v>
      </c>
      <c r="O4421" s="9"/>
      <c r="P4421" s="9"/>
      <c r="Q4421" s="9"/>
      <c r="R4421" s="9"/>
      <c r="S4421" s="9"/>
      <c r="T4421" s="9"/>
      <c r="U4421" s="9"/>
      <c r="V4421" s="9"/>
      <c r="W4421" s="9"/>
      <c r="X4421" s="9"/>
      <c r="Y4421" s="9"/>
      <c r="Z4421" s="9"/>
      <c r="AA4421" s="9"/>
      <c r="AB4421" s="9"/>
      <c r="AC4421" s="9"/>
    </row>
    <row r="4422" ht="15.75" customHeight="1">
      <c r="A4422" s="10">
        <v>4421.0</v>
      </c>
      <c r="B4422" s="20" t="s">
        <v>15</v>
      </c>
      <c r="C4422" s="10" t="str">
        <f>VLOOKUP($E4422,'Определяем вид'!$A$2:$B$16,2,0)</f>
        <v>Услуга</v>
      </c>
      <c r="D4422" s="20" t="s">
        <v>16</v>
      </c>
      <c r="E4422" s="10" t="s">
        <v>18</v>
      </c>
      <c r="F4422" s="11">
        <v>45814.0</v>
      </c>
      <c r="G4422" s="12">
        <f t="shared" si="1"/>
        <v>6</v>
      </c>
      <c r="H4422" s="10"/>
      <c r="I4422" s="10" t="str">
        <f>IFNA(VLOOKUP($H4422,'Промокоды'!$A$2:$B$115,2,0),"")</f>
        <v/>
      </c>
      <c r="J4422" s="10" t="str">
        <f>IFNA(VLOOKUP($I4422,'Промокоды'!$E$2:$F$8,2,0),"")</f>
        <v/>
      </c>
      <c r="K4422" s="10" t="str">
        <f>IFNA(VLOOKUP($H4422,'Промокоды'!$A$2:$C$115,3,0),"")</f>
        <v/>
      </c>
      <c r="L4422" s="13">
        <f t="shared" si="2"/>
        <v>0</v>
      </c>
      <c r="M4422" s="14">
        <v>3500.0</v>
      </c>
      <c r="N4422" s="14">
        <f t="shared" si="3"/>
        <v>3500</v>
      </c>
      <c r="O4422" s="9"/>
      <c r="P4422" s="9"/>
      <c r="Q4422" s="9"/>
      <c r="R4422" s="9"/>
      <c r="S4422" s="9"/>
      <c r="T4422" s="9"/>
      <c r="U4422" s="9"/>
      <c r="V4422" s="9"/>
      <c r="W4422" s="9"/>
      <c r="X4422" s="9"/>
      <c r="Y4422" s="9"/>
      <c r="Z4422" s="9"/>
      <c r="AA4422" s="9"/>
      <c r="AB4422" s="9"/>
      <c r="AC4422" s="9"/>
    </row>
    <row r="4423" ht="15.75" customHeight="1">
      <c r="A4423" s="10">
        <v>4422.0</v>
      </c>
      <c r="B4423" s="20" t="s">
        <v>15</v>
      </c>
      <c r="C4423" s="10" t="str">
        <f>VLOOKUP($E4423,'Определяем вид'!$A$2:$B$16,2,0)</f>
        <v>Услуга</v>
      </c>
      <c r="D4423" s="20" t="s">
        <v>19</v>
      </c>
      <c r="E4423" s="10" t="s">
        <v>17</v>
      </c>
      <c r="F4423" s="11">
        <v>45814.0</v>
      </c>
      <c r="G4423" s="12">
        <f t="shared" si="1"/>
        <v>6</v>
      </c>
      <c r="H4423" s="10"/>
      <c r="I4423" s="10" t="str">
        <f>IFNA(VLOOKUP($H4423,'Промокоды'!$A$2:$B$115,2,0),"")</f>
        <v/>
      </c>
      <c r="J4423" s="10" t="str">
        <f>IFNA(VLOOKUP($I4423,'Промокоды'!$E$2:$F$8,2,0),"")</f>
        <v/>
      </c>
      <c r="K4423" s="10" t="str">
        <f>IFNA(VLOOKUP($H4423,'Промокоды'!$A$2:$C$115,3,0),"")</f>
        <v/>
      </c>
      <c r="L4423" s="13">
        <f t="shared" si="2"/>
        <v>0</v>
      </c>
      <c r="M4423" s="14">
        <v>4500.0</v>
      </c>
      <c r="N4423" s="14">
        <f t="shared" si="3"/>
        <v>4500</v>
      </c>
      <c r="O4423" s="9"/>
      <c r="P4423" s="9"/>
      <c r="Q4423" s="9"/>
      <c r="R4423" s="9"/>
      <c r="S4423" s="9"/>
      <c r="T4423" s="9"/>
      <c r="U4423" s="9"/>
      <c r="V4423" s="9"/>
      <c r="W4423" s="9"/>
      <c r="X4423" s="9"/>
      <c r="Y4423" s="9"/>
      <c r="Z4423" s="9"/>
      <c r="AA4423" s="9"/>
      <c r="AB4423" s="9"/>
      <c r="AC4423" s="9"/>
    </row>
    <row r="4424" ht="15.75" customHeight="1">
      <c r="A4424" s="10">
        <v>4423.0</v>
      </c>
      <c r="B4424" s="20" t="s">
        <v>15</v>
      </c>
      <c r="C4424" s="10" t="str">
        <f>VLOOKUP($E4424,'Определяем вид'!$A$2:$B$16,2,0)</f>
        <v>Услуга</v>
      </c>
      <c r="D4424" s="20" t="s">
        <v>16</v>
      </c>
      <c r="E4424" s="10" t="s">
        <v>21</v>
      </c>
      <c r="F4424" s="11">
        <v>45814.0</v>
      </c>
      <c r="G4424" s="12">
        <f t="shared" si="1"/>
        <v>6</v>
      </c>
      <c r="H4424" s="10"/>
      <c r="I4424" s="10" t="str">
        <f>IFNA(VLOOKUP($H4424,'Промокоды'!$A$2:$B$115,2,0),"")</f>
        <v/>
      </c>
      <c r="J4424" s="10" t="str">
        <f>IFNA(VLOOKUP($I4424,'Промокоды'!$E$2:$F$8,2,0),"")</f>
        <v/>
      </c>
      <c r="K4424" s="10" t="str">
        <f>IFNA(VLOOKUP($H4424,'Промокоды'!$A$2:$C$115,3,0),"")</f>
        <v/>
      </c>
      <c r="L4424" s="13">
        <f t="shared" si="2"/>
        <v>0</v>
      </c>
      <c r="M4424" s="14">
        <v>5500.0</v>
      </c>
      <c r="N4424" s="14">
        <f t="shared" si="3"/>
        <v>5500</v>
      </c>
      <c r="O4424" s="9"/>
      <c r="P4424" s="9"/>
      <c r="Q4424" s="9"/>
      <c r="R4424" s="9"/>
      <c r="S4424" s="9"/>
      <c r="T4424" s="9"/>
      <c r="U4424" s="9"/>
      <c r="V4424" s="9"/>
      <c r="W4424" s="9"/>
      <c r="X4424" s="9"/>
      <c r="Y4424" s="9"/>
      <c r="Z4424" s="9"/>
      <c r="AA4424" s="9"/>
      <c r="AB4424" s="9"/>
      <c r="AC4424" s="9"/>
    </row>
    <row r="4425" ht="15.75" customHeight="1">
      <c r="A4425" s="10">
        <v>4424.0</v>
      </c>
      <c r="B4425" s="20" t="s">
        <v>15</v>
      </c>
      <c r="C4425" s="10" t="str">
        <f>VLOOKUP($E4425,'Определяем вид'!$A$2:$B$16,2,0)</f>
        <v>Услуга</v>
      </c>
      <c r="D4425" s="20" t="s">
        <v>16</v>
      </c>
      <c r="E4425" s="10" t="s">
        <v>18</v>
      </c>
      <c r="F4425" s="11">
        <v>45814.0</v>
      </c>
      <c r="G4425" s="12">
        <f t="shared" si="1"/>
        <v>6</v>
      </c>
      <c r="H4425" s="10"/>
      <c r="I4425" s="10" t="str">
        <f>IFNA(VLOOKUP($H4425,'Промокоды'!$A$2:$B$115,2,0),"")</f>
        <v/>
      </c>
      <c r="J4425" s="10" t="str">
        <f>IFNA(VLOOKUP($I4425,'Промокоды'!$E$2:$F$8,2,0),"")</f>
        <v/>
      </c>
      <c r="K4425" s="10" t="str">
        <f>IFNA(VLOOKUP($H4425,'Промокоды'!$A$2:$C$115,3,0),"")</f>
        <v/>
      </c>
      <c r="L4425" s="13">
        <f t="shared" si="2"/>
        <v>0</v>
      </c>
      <c r="M4425" s="14">
        <v>3500.0</v>
      </c>
      <c r="N4425" s="14">
        <f t="shared" si="3"/>
        <v>3500</v>
      </c>
      <c r="O4425" s="9"/>
      <c r="P4425" s="9"/>
      <c r="Q4425" s="9"/>
      <c r="R4425" s="9"/>
      <c r="S4425" s="9"/>
      <c r="T4425" s="9"/>
      <c r="U4425" s="9"/>
      <c r="V4425" s="9"/>
      <c r="W4425" s="9"/>
      <c r="X4425" s="9"/>
      <c r="Y4425" s="9"/>
      <c r="Z4425" s="9"/>
      <c r="AA4425" s="9"/>
      <c r="AB4425" s="9"/>
      <c r="AC4425" s="9"/>
    </row>
    <row r="4426" ht="15.75" customHeight="1">
      <c r="A4426" s="10">
        <v>4425.0</v>
      </c>
      <c r="B4426" s="20" t="s">
        <v>15</v>
      </c>
      <c r="C4426" s="10" t="str">
        <f>VLOOKUP($E4426,'Определяем вид'!$A$2:$B$16,2,0)</f>
        <v>Товар</v>
      </c>
      <c r="D4426" s="20" t="s">
        <v>16</v>
      </c>
      <c r="E4426" s="10" t="s">
        <v>23</v>
      </c>
      <c r="F4426" s="11">
        <v>45814.0</v>
      </c>
      <c r="G4426" s="12">
        <f t="shared" si="1"/>
        <v>6</v>
      </c>
      <c r="H4426" s="10"/>
      <c r="I4426" s="10" t="str">
        <f>IFNA(VLOOKUP($H4426,'Промокоды'!$A$2:$B$115,2,0),"")</f>
        <v/>
      </c>
      <c r="J4426" s="10" t="str">
        <f>IFNA(VLOOKUP($I4426,'Промокоды'!$E$2:$F$8,2,0),"")</f>
        <v/>
      </c>
      <c r="K4426" s="10" t="str">
        <f>IFNA(VLOOKUP($H4426,'Промокоды'!$A$2:$C$115,3,0),"")</f>
        <v/>
      </c>
      <c r="L4426" s="13">
        <f t="shared" si="2"/>
        <v>0</v>
      </c>
      <c r="M4426" s="14">
        <v>1000.0</v>
      </c>
      <c r="N4426" s="14">
        <f t="shared" si="3"/>
        <v>1000</v>
      </c>
      <c r="O4426" s="9"/>
      <c r="P4426" s="9"/>
      <c r="Q4426" s="9"/>
      <c r="R4426" s="9"/>
      <c r="S4426" s="9"/>
      <c r="T4426" s="9"/>
      <c r="U4426" s="9"/>
      <c r="V4426" s="9"/>
      <c r="W4426" s="9"/>
      <c r="X4426" s="9"/>
      <c r="Y4426" s="9"/>
      <c r="Z4426" s="9"/>
      <c r="AA4426" s="9"/>
      <c r="AB4426" s="9"/>
      <c r="AC4426" s="9"/>
    </row>
    <row r="4427" ht="15.75" customHeight="1">
      <c r="A4427" s="10">
        <v>4426.0</v>
      </c>
      <c r="B4427" s="20" t="s">
        <v>15</v>
      </c>
      <c r="C4427" s="10" t="str">
        <f>VLOOKUP($E4427,'Определяем вид'!$A$2:$B$16,2,0)</f>
        <v>Услуга</v>
      </c>
      <c r="D4427" s="20" t="s">
        <v>19</v>
      </c>
      <c r="E4427" s="10" t="s">
        <v>21</v>
      </c>
      <c r="F4427" s="11">
        <v>45814.0</v>
      </c>
      <c r="G4427" s="12">
        <f t="shared" si="1"/>
        <v>6</v>
      </c>
      <c r="H4427" s="10"/>
      <c r="I4427" s="10" t="str">
        <f>IFNA(VLOOKUP($H4427,'Промокоды'!$A$2:$B$115,2,0),"")</f>
        <v/>
      </c>
      <c r="J4427" s="10" t="str">
        <f>IFNA(VLOOKUP($I4427,'Промокоды'!$E$2:$F$8,2,0),"")</f>
        <v/>
      </c>
      <c r="K4427" s="10" t="str">
        <f>IFNA(VLOOKUP($H4427,'Промокоды'!$A$2:$C$115,3,0),"")</f>
        <v/>
      </c>
      <c r="L4427" s="13">
        <f t="shared" si="2"/>
        <v>0</v>
      </c>
      <c r="M4427" s="14">
        <v>5500.0</v>
      </c>
      <c r="N4427" s="14">
        <f t="shared" si="3"/>
        <v>5500</v>
      </c>
      <c r="O4427" s="9"/>
      <c r="P4427" s="9"/>
      <c r="Q4427" s="9"/>
      <c r="R4427" s="9"/>
      <c r="S4427" s="9"/>
      <c r="T4427" s="9"/>
      <c r="U4427" s="9"/>
      <c r="V4427" s="9"/>
      <c r="W4427" s="9"/>
      <c r="X4427" s="9"/>
      <c r="Y4427" s="9"/>
      <c r="Z4427" s="9"/>
      <c r="AA4427" s="9"/>
      <c r="AB4427" s="9"/>
      <c r="AC4427" s="9"/>
    </row>
    <row r="4428" ht="15.75" customHeight="1">
      <c r="A4428" s="10">
        <v>4427.0</v>
      </c>
      <c r="B4428" s="20" t="s">
        <v>15</v>
      </c>
      <c r="C4428" s="10" t="str">
        <f>VLOOKUP($E4428,'Определяем вид'!$A$2:$B$16,2,0)</f>
        <v>Товар</v>
      </c>
      <c r="D4428" s="20" t="s">
        <v>16</v>
      </c>
      <c r="E4428" s="10" t="s">
        <v>20</v>
      </c>
      <c r="F4428" s="11">
        <v>45814.0</v>
      </c>
      <c r="G4428" s="12">
        <f t="shared" si="1"/>
        <v>6</v>
      </c>
      <c r="H4428" s="10"/>
      <c r="I4428" s="10" t="str">
        <f>IFNA(VLOOKUP($H4428,'Промокоды'!$A$2:$B$115,2,0),"")</f>
        <v/>
      </c>
      <c r="J4428" s="10" t="str">
        <f>IFNA(VLOOKUP($I4428,'Промокоды'!$E$2:$F$8,2,0),"")</f>
        <v/>
      </c>
      <c r="K4428" s="10" t="str">
        <f>IFNA(VLOOKUP($H4428,'Промокоды'!$A$2:$C$115,3,0),"")</f>
        <v/>
      </c>
      <c r="L4428" s="13">
        <f t="shared" si="2"/>
        <v>0</v>
      </c>
      <c r="M4428" s="14">
        <v>500.0</v>
      </c>
      <c r="N4428" s="14">
        <f t="shared" si="3"/>
        <v>500</v>
      </c>
      <c r="O4428" s="9"/>
      <c r="P4428" s="9"/>
      <c r="Q4428" s="9"/>
      <c r="R4428" s="9"/>
      <c r="S4428" s="9"/>
      <c r="T4428" s="9"/>
      <c r="U4428" s="9"/>
      <c r="V4428" s="9"/>
      <c r="W4428" s="9"/>
      <c r="X4428" s="9"/>
      <c r="Y4428" s="9"/>
      <c r="Z4428" s="9"/>
      <c r="AA4428" s="9"/>
      <c r="AB4428" s="9"/>
      <c r="AC4428" s="9"/>
    </row>
    <row r="4429" ht="15.75" customHeight="1">
      <c r="A4429" s="10">
        <v>4428.0</v>
      </c>
      <c r="B4429" s="20" t="s">
        <v>15</v>
      </c>
      <c r="C4429" s="10" t="str">
        <f>VLOOKUP($E4429,'Определяем вид'!$A$2:$B$16,2,0)</f>
        <v>Услуга</v>
      </c>
      <c r="D4429" s="20" t="s">
        <v>16</v>
      </c>
      <c r="E4429" s="10" t="s">
        <v>18</v>
      </c>
      <c r="F4429" s="11">
        <v>45814.0</v>
      </c>
      <c r="G4429" s="12">
        <f t="shared" si="1"/>
        <v>6</v>
      </c>
      <c r="H4429" s="10"/>
      <c r="I4429" s="10" t="str">
        <f>IFNA(VLOOKUP($H4429,'Промокоды'!$A$2:$B$115,2,0),"")</f>
        <v/>
      </c>
      <c r="J4429" s="10" t="str">
        <f>IFNA(VLOOKUP($I4429,'Промокоды'!$E$2:$F$8,2,0),"")</f>
        <v/>
      </c>
      <c r="K4429" s="10" t="str">
        <f>IFNA(VLOOKUP($H4429,'Промокоды'!$A$2:$C$115,3,0),"")</f>
        <v/>
      </c>
      <c r="L4429" s="13">
        <f t="shared" si="2"/>
        <v>0</v>
      </c>
      <c r="M4429" s="14">
        <v>3500.0</v>
      </c>
      <c r="N4429" s="14">
        <f t="shared" si="3"/>
        <v>3500</v>
      </c>
      <c r="O4429" s="9"/>
      <c r="P4429" s="9"/>
      <c r="Q4429" s="9"/>
      <c r="R4429" s="9"/>
      <c r="S4429" s="9"/>
      <c r="T4429" s="9"/>
      <c r="U4429" s="9"/>
      <c r="V4429" s="9"/>
      <c r="W4429" s="9"/>
      <c r="X4429" s="9"/>
      <c r="Y4429" s="9"/>
      <c r="Z4429" s="9"/>
      <c r="AA4429" s="9"/>
      <c r="AB4429" s="9"/>
      <c r="AC4429" s="9"/>
    </row>
    <row r="4430" ht="15.75" customHeight="1">
      <c r="A4430" s="10">
        <v>4429.0</v>
      </c>
      <c r="B4430" s="20" t="s">
        <v>15</v>
      </c>
      <c r="C4430" s="10" t="str">
        <f>VLOOKUP($E4430,'Определяем вид'!$A$2:$B$16,2,0)</f>
        <v>Услуга</v>
      </c>
      <c r="D4430" s="20" t="s">
        <v>16</v>
      </c>
      <c r="E4430" s="10" t="s">
        <v>21</v>
      </c>
      <c r="F4430" s="11">
        <v>45814.0</v>
      </c>
      <c r="G4430" s="12">
        <f t="shared" si="1"/>
        <v>6</v>
      </c>
      <c r="H4430" s="10"/>
      <c r="I4430" s="10" t="str">
        <f>IFNA(VLOOKUP($H4430,'Промокоды'!$A$2:$B$115,2,0),"")</f>
        <v/>
      </c>
      <c r="J4430" s="10" t="str">
        <f>IFNA(VLOOKUP($I4430,'Промокоды'!$E$2:$F$8,2,0),"")</f>
        <v/>
      </c>
      <c r="K4430" s="10" t="str">
        <f>IFNA(VLOOKUP($H4430,'Промокоды'!$A$2:$C$115,3,0),"")</f>
        <v/>
      </c>
      <c r="L4430" s="13">
        <f t="shared" si="2"/>
        <v>0</v>
      </c>
      <c r="M4430" s="14">
        <v>5500.0</v>
      </c>
      <c r="N4430" s="14">
        <f t="shared" si="3"/>
        <v>5500</v>
      </c>
      <c r="O4430" s="9"/>
      <c r="P4430" s="9"/>
      <c r="Q4430" s="9"/>
      <c r="R4430" s="9"/>
      <c r="S4430" s="9"/>
      <c r="T4430" s="9"/>
      <c r="U4430" s="9"/>
      <c r="V4430" s="9"/>
      <c r="W4430" s="9"/>
      <c r="X4430" s="9"/>
      <c r="Y4430" s="9"/>
      <c r="Z4430" s="9"/>
      <c r="AA4430" s="9"/>
      <c r="AB4430" s="9"/>
      <c r="AC4430" s="9"/>
    </row>
    <row r="4431" ht="15.75" customHeight="1">
      <c r="A4431" s="10">
        <v>4430.0</v>
      </c>
      <c r="B4431" s="20" t="s">
        <v>15</v>
      </c>
      <c r="C4431" s="10" t="str">
        <f>VLOOKUP($E4431,'Определяем вид'!$A$2:$B$16,2,0)</f>
        <v>Услуга</v>
      </c>
      <c r="D4431" s="20" t="s">
        <v>19</v>
      </c>
      <c r="E4431" s="10" t="s">
        <v>18</v>
      </c>
      <c r="F4431" s="11">
        <v>45814.0</v>
      </c>
      <c r="G4431" s="12">
        <f t="shared" si="1"/>
        <v>6</v>
      </c>
      <c r="H4431" s="10"/>
      <c r="I4431" s="10" t="str">
        <f>IFNA(VLOOKUP($H4431,'Промокоды'!$A$2:$B$115,2,0),"")</f>
        <v/>
      </c>
      <c r="J4431" s="10" t="str">
        <f>IFNA(VLOOKUP($I4431,'Промокоды'!$E$2:$F$8,2,0),"")</f>
        <v/>
      </c>
      <c r="K4431" s="10" t="str">
        <f>IFNA(VLOOKUP($H4431,'Промокоды'!$A$2:$C$115,3,0),"")</f>
        <v/>
      </c>
      <c r="L4431" s="13">
        <f t="shared" si="2"/>
        <v>0</v>
      </c>
      <c r="M4431" s="14">
        <v>3500.0</v>
      </c>
      <c r="N4431" s="14">
        <f t="shared" si="3"/>
        <v>3500</v>
      </c>
      <c r="O4431" s="9"/>
      <c r="P4431" s="9"/>
      <c r="Q4431" s="9"/>
      <c r="R4431" s="9"/>
      <c r="S4431" s="9"/>
      <c r="T4431" s="9"/>
      <c r="U4431" s="9"/>
      <c r="V4431" s="9"/>
      <c r="W4431" s="9"/>
      <c r="X4431" s="9"/>
      <c r="Y4431" s="9"/>
      <c r="Z4431" s="9"/>
      <c r="AA4431" s="9"/>
      <c r="AB4431" s="9"/>
      <c r="AC4431" s="9"/>
    </row>
    <row r="4432" ht="15.75" customHeight="1">
      <c r="A4432" s="10">
        <v>4431.0</v>
      </c>
      <c r="B4432" s="20" t="s">
        <v>15</v>
      </c>
      <c r="C4432" s="10" t="str">
        <f>VLOOKUP($E4432,'Определяем вид'!$A$2:$B$16,2,0)</f>
        <v>Услуга</v>
      </c>
      <c r="D4432" s="20" t="s">
        <v>16</v>
      </c>
      <c r="E4432" s="10" t="s">
        <v>17</v>
      </c>
      <c r="F4432" s="11">
        <v>45814.0</v>
      </c>
      <c r="G4432" s="12">
        <f t="shared" si="1"/>
        <v>6</v>
      </c>
      <c r="H4432" s="10"/>
      <c r="I4432" s="10" t="str">
        <f>IFNA(VLOOKUP($H4432,'Промокоды'!$A$2:$B$115,2,0),"")</f>
        <v/>
      </c>
      <c r="J4432" s="10" t="str">
        <f>IFNA(VLOOKUP($I4432,'Промокоды'!$E$2:$F$8,2,0),"")</f>
        <v/>
      </c>
      <c r="K4432" s="10" t="str">
        <f>IFNA(VLOOKUP($H4432,'Промокоды'!$A$2:$C$115,3,0),"")</f>
        <v/>
      </c>
      <c r="L4432" s="13">
        <f t="shared" si="2"/>
        <v>0</v>
      </c>
      <c r="M4432" s="14">
        <v>4500.0</v>
      </c>
      <c r="N4432" s="14">
        <f t="shared" si="3"/>
        <v>4500</v>
      </c>
      <c r="O4432" s="9"/>
      <c r="P4432" s="9"/>
      <c r="Q4432" s="9"/>
      <c r="R4432" s="9"/>
      <c r="S4432" s="9"/>
      <c r="T4432" s="9"/>
      <c r="U4432" s="9"/>
      <c r="V4432" s="9"/>
      <c r="W4432" s="9"/>
      <c r="X4432" s="9"/>
      <c r="Y4432" s="9"/>
      <c r="Z4432" s="9"/>
      <c r="AA4432" s="9"/>
      <c r="AB4432" s="9"/>
      <c r="AC4432" s="9"/>
    </row>
    <row r="4433" ht="15.75" customHeight="1">
      <c r="A4433" s="10">
        <v>4432.0</v>
      </c>
      <c r="B4433" s="20" t="s">
        <v>15</v>
      </c>
      <c r="C4433" s="10" t="str">
        <f>VLOOKUP($E4433,'Определяем вид'!$A$2:$B$16,2,0)</f>
        <v>Услуга</v>
      </c>
      <c r="D4433" s="20" t="s">
        <v>16</v>
      </c>
      <c r="E4433" s="10" t="s">
        <v>17</v>
      </c>
      <c r="F4433" s="11">
        <v>45814.0</v>
      </c>
      <c r="G4433" s="12">
        <f t="shared" si="1"/>
        <v>6</v>
      </c>
      <c r="H4433" s="10"/>
      <c r="I4433" s="10" t="str">
        <f>IFNA(VLOOKUP($H4433,'Промокоды'!$A$2:$B$115,2,0),"")</f>
        <v/>
      </c>
      <c r="J4433" s="10" t="str">
        <f>IFNA(VLOOKUP($I4433,'Промокоды'!$E$2:$F$8,2,0),"")</f>
        <v/>
      </c>
      <c r="K4433" s="10" t="str">
        <f>IFNA(VLOOKUP($H4433,'Промокоды'!$A$2:$C$115,3,0),"")</f>
        <v/>
      </c>
      <c r="L4433" s="13">
        <f t="shared" si="2"/>
        <v>0</v>
      </c>
      <c r="M4433" s="14">
        <v>4500.0</v>
      </c>
      <c r="N4433" s="14">
        <f t="shared" si="3"/>
        <v>4500</v>
      </c>
      <c r="O4433" s="9"/>
      <c r="P4433" s="9"/>
      <c r="Q4433" s="9"/>
      <c r="R4433" s="9"/>
      <c r="S4433" s="9"/>
      <c r="T4433" s="9"/>
      <c r="U4433" s="9"/>
      <c r="V4433" s="9"/>
      <c r="W4433" s="9"/>
      <c r="X4433" s="9"/>
      <c r="Y4433" s="9"/>
      <c r="Z4433" s="9"/>
      <c r="AA4433" s="9"/>
      <c r="AB4433" s="9"/>
      <c r="AC4433" s="9"/>
    </row>
    <row r="4434" ht="15.75" customHeight="1">
      <c r="A4434" s="10">
        <v>4433.0</v>
      </c>
      <c r="B4434" s="20" t="s">
        <v>15</v>
      </c>
      <c r="C4434" s="10" t="str">
        <f>VLOOKUP($E4434,'Определяем вид'!$A$2:$B$16,2,0)</f>
        <v>Услуга</v>
      </c>
      <c r="D4434" s="20" t="s">
        <v>16</v>
      </c>
      <c r="E4434" s="10" t="s">
        <v>21</v>
      </c>
      <c r="F4434" s="11">
        <v>45814.0</v>
      </c>
      <c r="G4434" s="12">
        <f t="shared" si="1"/>
        <v>6</v>
      </c>
      <c r="H4434" s="10"/>
      <c r="I4434" s="10" t="str">
        <f>IFNA(VLOOKUP($H4434,'Промокоды'!$A$2:$B$115,2,0),"")</f>
        <v/>
      </c>
      <c r="J4434" s="10" t="str">
        <f>IFNA(VLOOKUP($I4434,'Промокоды'!$E$2:$F$8,2,0),"")</f>
        <v/>
      </c>
      <c r="K4434" s="10" t="str">
        <f>IFNA(VLOOKUP($H4434,'Промокоды'!$A$2:$C$115,3,0),"")</f>
        <v/>
      </c>
      <c r="L4434" s="13">
        <f t="shared" si="2"/>
        <v>0</v>
      </c>
      <c r="M4434" s="14">
        <v>5500.0</v>
      </c>
      <c r="N4434" s="14">
        <f t="shared" si="3"/>
        <v>5500</v>
      </c>
      <c r="O4434" s="9"/>
      <c r="P4434" s="9"/>
      <c r="Q4434" s="9"/>
      <c r="R4434" s="9"/>
      <c r="S4434" s="9"/>
      <c r="T4434" s="9"/>
      <c r="U4434" s="9"/>
      <c r="V4434" s="9"/>
      <c r="W4434" s="9"/>
      <c r="X4434" s="9"/>
      <c r="Y4434" s="9"/>
      <c r="Z4434" s="9"/>
      <c r="AA4434" s="9"/>
      <c r="AB4434" s="9"/>
      <c r="AC4434" s="9"/>
    </row>
    <row r="4435" ht="15.75" customHeight="1">
      <c r="A4435" s="10">
        <v>4434.0</v>
      </c>
      <c r="B4435" s="20" t="s">
        <v>15</v>
      </c>
      <c r="C4435" s="10" t="str">
        <f>VLOOKUP($E4435,'Определяем вид'!$A$2:$B$16,2,0)</f>
        <v>Услуга</v>
      </c>
      <c r="D4435" s="20" t="s">
        <v>16</v>
      </c>
      <c r="E4435" s="10" t="s">
        <v>18</v>
      </c>
      <c r="F4435" s="11">
        <v>45814.0</v>
      </c>
      <c r="G4435" s="12">
        <f t="shared" si="1"/>
        <v>6</v>
      </c>
      <c r="H4435" s="10"/>
      <c r="I4435" s="10" t="str">
        <f>IFNA(VLOOKUP($H4435,'Промокоды'!$A$2:$B$115,2,0),"")</f>
        <v/>
      </c>
      <c r="J4435" s="10" t="str">
        <f>IFNA(VLOOKUP($I4435,'Промокоды'!$E$2:$F$8,2,0),"")</f>
        <v/>
      </c>
      <c r="K4435" s="10" t="str">
        <f>IFNA(VLOOKUP($H4435,'Промокоды'!$A$2:$C$115,3,0),"")</f>
        <v/>
      </c>
      <c r="L4435" s="13">
        <f t="shared" si="2"/>
        <v>0</v>
      </c>
      <c r="M4435" s="14">
        <v>3500.0</v>
      </c>
      <c r="N4435" s="14">
        <f t="shared" si="3"/>
        <v>3500</v>
      </c>
      <c r="O4435" s="9"/>
      <c r="P4435" s="9"/>
      <c r="Q4435" s="9"/>
      <c r="R4435" s="9"/>
      <c r="S4435" s="9"/>
      <c r="T4435" s="9"/>
      <c r="U4435" s="9"/>
      <c r="V4435" s="9"/>
      <c r="W4435" s="9"/>
      <c r="X4435" s="9"/>
      <c r="Y4435" s="9"/>
      <c r="Z4435" s="9"/>
      <c r="AA4435" s="9"/>
      <c r="AB4435" s="9"/>
      <c r="AC4435" s="9"/>
    </row>
    <row r="4436" ht="15.75" customHeight="1">
      <c r="A4436" s="10">
        <v>4435.0</v>
      </c>
      <c r="B4436" s="20" t="s">
        <v>25</v>
      </c>
      <c r="C4436" s="10" t="str">
        <f>VLOOKUP($E4436,'Определяем вид'!$A$2:$B$16,2,0)</f>
        <v>Товар</v>
      </c>
      <c r="D4436" s="20" t="s">
        <v>16</v>
      </c>
      <c r="E4436" s="10" t="s">
        <v>30</v>
      </c>
      <c r="F4436" s="11">
        <v>45814.0</v>
      </c>
      <c r="G4436" s="12">
        <f t="shared" si="1"/>
        <v>6</v>
      </c>
      <c r="H4436" s="10"/>
      <c r="I4436" s="10" t="str">
        <f>IFNA(VLOOKUP($H4436,'Промокоды'!$A$2:$B$115,2,0),"")</f>
        <v/>
      </c>
      <c r="J4436" s="10" t="str">
        <f>IFNA(VLOOKUP($I4436,'Промокоды'!$E$2:$F$8,2,0),"")</f>
        <v/>
      </c>
      <c r="K4436" s="10" t="str">
        <f>IFNA(VLOOKUP($H4436,'Промокоды'!$A$2:$C$115,3,0),"")</f>
        <v/>
      </c>
      <c r="L4436" s="13">
        <f t="shared" si="2"/>
        <v>0</v>
      </c>
      <c r="M4436" s="14">
        <v>300.0</v>
      </c>
      <c r="N4436" s="14">
        <f t="shared" si="3"/>
        <v>300</v>
      </c>
      <c r="O4436" s="9"/>
      <c r="P4436" s="9"/>
      <c r="Q4436" s="9"/>
      <c r="R4436" s="9"/>
      <c r="S4436" s="9"/>
      <c r="T4436" s="9"/>
      <c r="U4436" s="9"/>
      <c r="V4436" s="9"/>
      <c r="W4436" s="9"/>
      <c r="X4436" s="9"/>
      <c r="Y4436" s="9"/>
      <c r="Z4436" s="9"/>
      <c r="AA4436" s="9"/>
      <c r="AB4436" s="9"/>
      <c r="AC4436" s="9"/>
    </row>
    <row r="4437" ht="15.75" customHeight="1">
      <c r="A4437" s="10">
        <v>4436.0</v>
      </c>
      <c r="B4437" s="20" t="s">
        <v>15</v>
      </c>
      <c r="C4437" s="10" t="str">
        <f>VLOOKUP($E4437,'Определяем вид'!$A$2:$B$16,2,0)</f>
        <v>Товар</v>
      </c>
      <c r="D4437" s="20" t="s">
        <v>16</v>
      </c>
      <c r="E4437" s="10" t="s">
        <v>20</v>
      </c>
      <c r="F4437" s="11">
        <v>45814.0</v>
      </c>
      <c r="G4437" s="12">
        <f t="shared" si="1"/>
        <v>6</v>
      </c>
      <c r="H4437" s="10"/>
      <c r="I4437" s="10" t="str">
        <f>IFNA(VLOOKUP($H4437,'Промокоды'!$A$2:$B$115,2,0),"")</f>
        <v/>
      </c>
      <c r="J4437" s="10" t="str">
        <f>IFNA(VLOOKUP($I4437,'Промокоды'!$E$2:$F$8,2,0),"")</f>
        <v/>
      </c>
      <c r="K4437" s="10" t="str">
        <f>IFNA(VLOOKUP($H4437,'Промокоды'!$A$2:$C$115,3,0),"")</f>
        <v/>
      </c>
      <c r="L4437" s="13">
        <f t="shared" si="2"/>
        <v>0</v>
      </c>
      <c r="M4437" s="14">
        <v>500.0</v>
      </c>
      <c r="N4437" s="14">
        <f t="shared" si="3"/>
        <v>500</v>
      </c>
      <c r="O4437" s="9"/>
      <c r="P4437" s="9"/>
      <c r="Q4437" s="9"/>
      <c r="R4437" s="9"/>
      <c r="S4437" s="9"/>
      <c r="T4437" s="9"/>
      <c r="U4437" s="9"/>
      <c r="V4437" s="9"/>
      <c r="W4437" s="9"/>
      <c r="X4437" s="9"/>
      <c r="Y4437" s="9"/>
      <c r="Z4437" s="9"/>
      <c r="AA4437" s="9"/>
      <c r="AB4437" s="9"/>
      <c r="AC4437" s="9"/>
    </row>
    <row r="4438" ht="15.75" customHeight="1">
      <c r="A4438" s="10">
        <v>4437.0</v>
      </c>
      <c r="B4438" s="20" t="s">
        <v>15</v>
      </c>
      <c r="C4438" s="10" t="str">
        <f>VLOOKUP($E4438,'Определяем вид'!$A$2:$B$16,2,0)</f>
        <v>Услуга</v>
      </c>
      <c r="D4438" s="20" t="s">
        <v>16</v>
      </c>
      <c r="E4438" s="10" t="s">
        <v>18</v>
      </c>
      <c r="F4438" s="11">
        <v>45815.0</v>
      </c>
      <c r="G4438" s="12">
        <f t="shared" si="1"/>
        <v>6</v>
      </c>
      <c r="H4438" s="10"/>
      <c r="I4438" s="10" t="str">
        <f>IFNA(VLOOKUP($H4438,'Промокоды'!$A$2:$B$115,2,0),"")</f>
        <v/>
      </c>
      <c r="J4438" s="10" t="str">
        <f>IFNA(VLOOKUP($I4438,'Промокоды'!$E$2:$F$8,2,0),"")</f>
        <v/>
      </c>
      <c r="K4438" s="10" t="str">
        <f>IFNA(VLOOKUP($H4438,'Промокоды'!$A$2:$C$115,3,0),"")</f>
        <v/>
      </c>
      <c r="L4438" s="13">
        <f t="shared" si="2"/>
        <v>0</v>
      </c>
      <c r="M4438" s="14">
        <v>3500.0</v>
      </c>
      <c r="N4438" s="14">
        <f t="shared" si="3"/>
        <v>3500</v>
      </c>
      <c r="O4438" s="9"/>
      <c r="P4438" s="9"/>
      <c r="Q4438" s="9"/>
      <c r="R4438" s="9"/>
      <c r="S4438" s="9"/>
      <c r="T4438" s="9"/>
      <c r="U4438" s="9"/>
      <c r="V4438" s="9"/>
      <c r="W4438" s="9"/>
      <c r="X4438" s="9"/>
      <c r="Y4438" s="9"/>
      <c r="Z4438" s="9"/>
      <c r="AA4438" s="9"/>
      <c r="AB4438" s="9"/>
      <c r="AC4438" s="9"/>
    </row>
    <row r="4439" ht="15.75" customHeight="1">
      <c r="A4439" s="10">
        <v>4438.0</v>
      </c>
      <c r="B4439" s="20" t="s">
        <v>15</v>
      </c>
      <c r="C4439" s="10" t="str">
        <f>VLOOKUP($E4439,'Определяем вид'!$A$2:$B$16,2,0)</f>
        <v>Услуга</v>
      </c>
      <c r="D4439" s="20" t="s">
        <v>16</v>
      </c>
      <c r="E4439" s="10" t="s">
        <v>17</v>
      </c>
      <c r="F4439" s="11">
        <v>45815.0</v>
      </c>
      <c r="G4439" s="12">
        <f t="shared" si="1"/>
        <v>6</v>
      </c>
      <c r="H4439" s="10"/>
      <c r="I4439" s="10" t="str">
        <f>IFNA(VLOOKUP($H4439,'Промокоды'!$A$2:$B$115,2,0),"")</f>
        <v/>
      </c>
      <c r="J4439" s="10" t="str">
        <f>IFNA(VLOOKUP($I4439,'Промокоды'!$E$2:$F$8,2,0),"")</f>
        <v/>
      </c>
      <c r="K4439" s="10" t="str">
        <f>IFNA(VLOOKUP($H4439,'Промокоды'!$A$2:$C$115,3,0),"")</f>
        <v/>
      </c>
      <c r="L4439" s="13">
        <f t="shared" si="2"/>
        <v>0</v>
      </c>
      <c r="M4439" s="14">
        <v>4500.0</v>
      </c>
      <c r="N4439" s="14">
        <f t="shared" si="3"/>
        <v>4500</v>
      </c>
      <c r="O4439" s="9"/>
      <c r="P4439" s="9"/>
      <c r="Q4439" s="9"/>
      <c r="R4439" s="9"/>
      <c r="S4439" s="9"/>
      <c r="T4439" s="9"/>
      <c r="U4439" s="9"/>
      <c r="V4439" s="9"/>
      <c r="W4439" s="9"/>
      <c r="X4439" s="9"/>
      <c r="Y4439" s="9"/>
      <c r="Z4439" s="9"/>
      <c r="AA4439" s="9"/>
      <c r="AB4439" s="9"/>
      <c r="AC4439" s="9"/>
    </row>
    <row r="4440" ht="15.75" customHeight="1">
      <c r="A4440" s="10">
        <v>4439.0</v>
      </c>
      <c r="B4440" s="20" t="s">
        <v>15</v>
      </c>
      <c r="C4440" s="10" t="str">
        <f>VLOOKUP($E4440,'Определяем вид'!$A$2:$B$16,2,0)</f>
        <v>Услуга</v>
      </c>
      <c r="D4440" s="20" t="s">
        <v>16</v>
      </c>
      <c r="E4440" s="10" t="s">
        <v>17</v>
      </c>
      <c r="F4440" s="11">
        <v>45815.0</v>
      </c>
      <c r="G4440" s="12">
        <f t="shared" si="1"/>
        <v>6</v>
      </c>
      <c r="H4440" s="10"/>
      <c r="I4440" s="10" t="str">
        <f>IFNA(VLOOKUP($H4440,'Промокоды'!$A$2:$B$115,2,0),"")</f>
        <v/>
      </c>
      <c r="J4440" s="10" t="str">
        <f>IFNA(VLOOKUP($I4440,'Промокоды'!$E$2:$F$8,2,0),"")</f>
        <v/>
      </c>
      <c r="K4440" s="10" t="str">
        <f>IFNA(VLOOKUP($H4440,'Промокоды'!$A$2:$C$115,3,0),"")</f>
        <v/>
      </c>
      <c r="L4440" s="13">
        <f t="shared" si="2"/>
        <v>0</v>
      </c>
      <c r="M4440" s="14">
        <v>4500.0</v>
      </c>
      <c r="N4440" s="14">
        <f t="shared" si="3"/>
        <v>4500</v>
      </c>
      <c r="O4440" s="9"/>
      <c r="P4440" s="9"/>
      <c r="Q4440" s="9"/>
      <c r="R4440" s="9"/>
      <c r="S4440" s="9"/>
      <c r="T4440" s="9"/>
      <c r="U4440" s="9"/>
      <c r="V4440" s="9"/>
      <c r="W4440" s="9"/>
      <c r="X4440" s="9"/>
      <c r="Y4440" s="9"/>
      <c r="Z4440" s="9"/>
      <c r="AA4440" s="9"/>
      <c r="AB4440" s="9"/>
      <c r="AC4440" s="9"/>
    </row>
    <row r="4441" ht="15.75" customHeight="1">
      <c r="A4441" s="10">
        <v>4440.0</v>
      </c>
      <c r="B4441" s="20" t="s">
        <v>15</v>
      </c>
      <c r="C4441" s="10" t="str">
        <f>VLOOKUP($E4441,'Определяем вид'!$A$2:$B$16,2,0)</f>
        <v>Услуга</v>
      </c>
      <c r="D4441" s="20" t="s">
        <v>19</v>
      </c>
      <c r="E4441" s="10" t="s">
        <v>21</v>
      </c>
      <c r="F4441" s="11">
        <v>45815.0</v>
      </c>
      <c r="G4441" s="12">
        <f t="shared" si="1"/>
        <v>6</v>
      </c>
      <c r="H4441" s="10"/>
      <c r="I4441" s="10" t="str">
        <f>IFNA(VLOOKUP($H4441,'Промокоды'!$A$2:$B$115,2,0),"")</f>
        <v/>
      </c>
      <c r="J4441" s="10" t="str">
        <f>IFNA(VLOOKUP($I4441,'Промокоды'!$E$2:$F$8,2,0),"")</f>
        <v/>
      </c>
      <c r="K4441" s="10" t="str">
        <f>IFNA(VLOOKUP($H4441,'Промокоды'!$A$2:$C$115,3,0),"")</f>
        <v/>
      </c>
      <c r="L4441" s="13">
        <f t="shared" si="2"/>
        <v>0</v>
      </c>
      <c r="M4441" s="14">
        <v>5500.0</v>
      </c>
      <c r="N4441" s="14">
        <f t="shared" si="3"/>
        <v>5500</v>
      </c>
      <c r="O4441" s="9"/>
      <c r="P4441" s="9"/>
      <c r="Q4441" s="9"/>
      <c r="R4441" s="9"/>
      <c r="S4441" s="9"/>
      <c r="T4441" s="9"/>
      <c r="U4441" s="9"/>
      <c r="V4441" s="9"/>
      <c r="W4441" s="9"/>
      <c r="X4441" s="9"/>
      <c r="Y4441" s="9"/>
      <c r="Z4441" s="9"/>
      <c r="AA4441" s="9"/>
      <c r="AB4441" s="9"/>
      <c r="AC4441" s="9"/>
    </row>
    <row r="4442" ht="15.75" customHeight="1">
      <c r="A4442" s="10">
        <v>4441.0</v>
      </c>
      <c r="B4442" s="20" t="s">
        <v>15</v>
      </c>
      <c r="C4442" s="10" t="str">
        <f>VLOOKUP($E4442,'Определяем вид'!$A$2:$B$16,2,0)</f>
        <v>Услуга</v>
      </c>
      <c r="D4442" s="20" t="s">
        <v>16</v>
      </c>
      <c r="E4442" s="10" t="s">
        <v>17</v>
      </c>
      <c r="F4442" s="11">
        <v>45815.0</v>
      </c>
      <c r="G4442" s="12">
        <f t="shared" si="1"/>
        <v>6</v>
      </c>
      <c r="H4442" s="10"/>
      <c r="I4442" s="10" t="str">
        <f>IFNA(VLOOKUP($H4442,'Промокоды'!$A$2:$B$115,2,0),"")</f>
        <v/>
      </c>
      <c r="J4442" s="10" t="str">
        <f>IFNA(VLOOKUP($I4442,'Промокоды'!$E$2:$F$8,2,0),"")</f>
        <v/>
      </c>
      <c r="K4442" s="10" t="str">
        <f>IFNA(VLOOKUP($H4442,'Промокоды'!$A$2:$C$115,3,0),"")</f>
        <v/>
      </c>
      <c r="L4442" s="13">
        <f t="shared" si="2"/>
        <v>0</v>
      </c>
      <c r="M4442" s="14">
        <v>4500.0</v>
      </c>
      <c r="N4442" s="14">
        <f t="shared" si="3"/>
        <v>4500</v>
      </c>
      <c r="O4442" s="9"/>
      <c r="P4442" s="9"/>
      <c r="Q4442" s="9"/>
      <c r="R4442" s="9"/>
      <c r="S4442" s="9"/>
      <c r="T4442" s="9"/>
      <c r="U4442" s="9"/>
      <c r="V4442" s="9"/>
      <c r="W4442" s="9"/>
      <c r="X4442" s="9"/>
      <c r="Y4442" s="9"/>
      <c r="Z4442" s="9"/>
      <c r="AA4442" s="9"/>
      <c r="AB4442" s="9"/>
      <c r="AC4442" s="9"/>
    </row>
    <row r="4443" ht="15.75" customHeight="1">
      <c r="A4443" s="10">
        <v>4442.0</v>
      </c>
      <c r="B4443" s="20" t="s">
        <v>15</v>
      </c>
      <c r="C4443" s="10" t="str">
        <f>VLOOKUP($E4443,'Определяем вид'!$A$2:$B$16,2,0)</f>
        <v>Услуга</v>
      </c>
      <c r="D4443" s="20" t="s">
        <v>16</v>
      </c>
      <c r="E4443" s="10" t="s">
        <v>17</v>
      </c>
      <c r="F4443" s="11">
        <v>45815.0</v>
      </c>
      <c r="G4443" s="12">
        <f t="shared" si="1"/>
        <v>6</v>
      </c>
      <c r="H4443" s="10"/>
      <c r="I4443" s="10" t="str">
        <f>IFNA(VLOOKUP($H4443,'Промокоды'!$A$2:$B$115,2,0),"")</f>
        <v/>
      </c>
      <c r="J4443" s="10" t="str">
        <f>IFNA(VLOOKUP($I4443,'Промокоды'!$E$2:$F$8,2,0),"")</f>
        <v/>
      </c>
      <c r="K4443" s="10" t="str">
        <f>IFNA(VLOOKUP($H4443,'Промокоды'!$A$2:$C$115,3,0),"")</f>
        <v/>
      </c>
      <c r="L4443" s="13">
        <f t="shared" si="2"/>
        <v>0</v>
      </c>
      <c r="M4443" s="14">
        <v>4500.0</v>
      </c>
      <c r="N4443" s="14">
        <f t="shared" si="3"/>
        <v>4500</v>
      </c>
      <c r="O4443" s="9"/>
      <c r="P4443" s="9"/>
      <c r="Q4443" s="9"/>
      <c r="R4443" s="9"/>
      <c r="S4443" s="9"/>
      <c r="T4443" s="9"/>
      <c r="U4443" s="9"/>
      <c r="V4443" s="9"/>
      <c r="W4443" s="9"/>
      <c r="X4443" s="9"/>
      <c r="Y4443" s="9"/>
      <c r="Z4443" s="9"/>
      <c r="AA4443" s="9"/>
      <c r="AB4443" s="9"/>
      <c r="AC4443" s="9"/>
    </row>
    <row r="4444" ht="15.75" customHeight="1">
      <c r="A4444" s="10">
        <v>4443.0</v>
      </c>
      <c r="B4444" s="20" t="s">
        <v>15</v>
      </c>
      <c r="C4444" s="10" t="str">
        <f>VLOOKUP($E4444,'Определяем вид'!$A$2:$B$16,2,0)</f>
        <v>Услуга</v>
      </c>
      <c r="D4444" s="20" t="s">
        <v>16</v>
      </c>
      <c r="E4444" s="10" t="s">
        <v>21</v>
      </c>
      <c r="F4444" s="11">
        <v>45815.0</v>
      </c>
      <c r="G4444" s="12">
        <f t="shared" si="1"/>
        <v>6</v>
      </c>
      <c r="H4444" s="10"/>
      <c r="I4444" s="10" t="str">
        <f>IFNA(VLOOKUP($H4444,'Промокоды'!$A$2:$B$115,2,0),"")</f>
        <v/>
      </c>
      <c r="J4444" s="10" t="str">
        <f>IFNA(VLOOKUP($I4444,'Промокоды'!$E$2:$F$8,2,0),"")</f>
        <v/>
      </c>
      <c r="K4444" s="10" t="str">
        <f>IFNA(VLOOKUP($H4444,'Промокоды'!$A$2:$C$115,3,0),"")</f>
        <v/>
      </c>
      <c r="L4444" s="13">
        <f t="shared" si="2"/>
        <v>0</v>
      </c>
      <c r="M4444" s="14">
        <v>5500.0</v>
      </c>
      <c r="N4444" s="14">
        <f t="shared" si="3"/>
        <v>5500</v>
      </c>
      <c r="O4444" s="9"/>
      <c r="P4444" s="9"/>
      <c r="Q4444" s="9"/>
      <c r="R4444" s="9"/>
      <c r="S4444" s="9"/>
      <c r="T4444" s="9"/>
      <c r="U4444" s="9"/>
      <c r="V4444" s="9"/>
      <c r="W4444" s="9"/>
      <c r="X4444" s="9"/>
      <c r="Y4444" s="9"/>
      <c r="Z4444" s="9"/>
      <c r="AA4444" s="9"/>
      <c r="AB4444" s="9"/>
      <c r="AC4444" s="9"/>
    </row>
    <row r="4445" ht="15.75" customHeight="1">
      <c r="A4445" s="10">
        <v>4444.0</v>
      </c>
      <c r="B4445" s="20" t="s">
        <v>15</v>
      </c>
      <c r="C4445" s="10" t="str">
        <f>VLOOKUP($E4445,'Определяем вид'!$A$2:$B$16,2,0)</f>
        <v>Услуга</v>
      </c>
      <c r="D4445" s="20" t="s">
        <v>16</v>
      </c>
      <c r="E4445" s="10" t="s">
        <v>21</v>
      </c>
      <c r="F4445" s="11">
        <v>45815.0</v>
      </c>
      <c r="G4445" s="12">
        <f t="shared" si="1"/>
        <v>6</v>
      </c>
      <c r="H4445" s="10"/>
      <c r="I4445" s="10" t="str">
        <f>IFNA(VLOOKUP($H4445,'Промокоды'!$A$2:$B$115,2,0),"")</f>
        <v/>
      </c>
      <c r="J4445" s="10" t="str">
        <f>IFNA(VLOOKUP($I4445,'Промокоды'!$E$2:$F$8,2,0),"")</f>
        <v/>
      </c>
      <c r="K4445" s="10" t="str">
        <f>IFNA(VLOOKUP($H4445,'Промокоды'!$A$2:$C$115,3,0),"")</f>
        <v/>
      </c>
      <c r="L4445" s="13">
        <f t="shared" si="2"/>
        <v>0</v>
      </c>
      <c r="M4445" s="14">
        <v>5500.0</v>
      </c>
      <c r="N4445" s="14">
        <f t="shared" si="3"/>
        <v>5500</v>
      </c>
      <c r="O4445" s="9"/>
      <c r="P4445" s="9"/>
      <c r="Q4445" s="9"/>
      <c r="R4445" s="9"/>
      <c r="S4445" s="9"/>
      <c r="T4445" s="9"/>
      <c r="U4445" s="9"/>
      <c r="V4445" s="9"/>
      <c r="W4445" s="9"/>
      <c r="X4445" s="9"/>
      <c r="Y4445" s="9"/>
      <c r="Z4445" s="9"/>
      <c r="AA4445" s="9"/>
      <c r="AB4445" s="9"/>
      <c r="AC4445" s="9"/>
    </row>
    <row r="4446" ht="15.75" customHeight="1">
      <c r="A4446" s="10">
        <v>4445.0</v>
      </c>
      <c r="B4446" s="20" t="s">
        <v>15</v>
      </c>
      <c r="C4446" s="10" t="str">
        <f>VLOOKUP($E4446,'Определяем вид'!$A$2:$B$16,2,0)</f>
        <v>Услуга</v>
      </c>
      <c r="D4446" s="20" t="s">
        <v>16</v>
      </c>
      <c r="E4446" s="10" t="s">
        <v>18</v>
      </c>
      <c r="F4446" s="11">
        <v>45815.0</v>
      </c>
      <c r="G4446" s="12">
        <f t="shared" si="1"/>
        <v>6</v>
      </c>
      <c r="H4446" s="10"/>
      <c r="I4446" s="10" t="str">
        <f>IFNA(VLOOKUP($H4446,'Промокоды'!$A$2:$B$115,2,0),"")</f>
        <v/>
      </c>
      <c r="J4446" s="10" t="str">
        <f>IFNA(VLOOKUP($I4446,'Промокоды'!$E$2:$F$8,2,0),"")</f>
        <v/>
      </c>
      <c r="K4446" s="10" t="str">
        <f>IFNA(VLOOKUP($H4446,'Промокоды'!$A$2:$C$115,3,0),"")</f>
        <v/>
      </c>
      <c r="L4446" s="13">
        <f t="shared" si="2"/>
        <v>0</v>
      </c>
      <c r="M4446" s="14">
        <v>3500.0</v>
      </c>
      <c r="N4446" s="14">
        <f t="shared" si="3"/>
        <v>3500</v>
      </c>
      <c r="O4446" s="9"/>
      <c r="P4446" s="9"/>
      <c r="Q4446" s="9"/>
      <c r="R4446" s="9"/>
      <c r="S4446" s="9"/>
      <c r="T4446" s="9"/>
      <c r="U4446" s="9"/>
      <c r="V4446" s="9"/>
      <c r="W4446" s="9"/>
      <c r="X4446" s="9"/>
      <c r="Y4446" s="9"/>
      <c r="Z4446" s="9"/>
      <c r="AA4446" s="9"/>
      <c r="AB4446" s="9"/>
      <c r="AC4446" s="9"/>
    </row>
    <row r="4447" ht="15.75" customHeight="1">
      <c r="A4447" s="10">
        <v>4446.0</v>
      </c>
      <c r="B4447" s="20" t="s">
        <v>15</v>
      </c>
      <c r="C4447" s="10" t="str">
        <f>VLOOKUP($E4447,'Определяем вид'!$A$2:$B$16,2,0)</f>
        <v>Услуга</v>
      </c>
      <c r="D4447" s="20" t="s">
        <v>16</v>
      </c>
      <c r="E4447" s="10" t="s">
        <v>18</v>
      </c>
      <c r="F4447" s="11">
        <v>45815.0</v>
      </c>
      <c r="G4447" s="12">
        <f t="shared" si="1"/>
        <v>6</v>
      </c>
      <c r="H4447" s="10"/>
      <c r="I4447" s="10" t="str">
        <f>IFNA(VLOOKUP($H4447,'Промокоды'!$A$2:$B$115,2,0),"")</f>
        <v/>
      </c>
      <c r="J4447" s="10" t="str">
        <f>IFNA(VLOOKUP($I4447,'Промокоды'!$E$2:$F$8,2,0),"")</f>
        <v/>
      </c>
      <c r="K4447" s="10" t="str">
        <f>IFNA(VLOOKUP($H4447,'Промокоды'!$A$2:$C$115,3,0),"")</f>
        <v/>
      </c>
      <c r="L4447" s="13">
        <f t="shared" si="2"/>
        <v>0</v>
      </c>
      <c r="M4447" s="14">
        <v>3500.0</v>
      </c>
      <c r="N4447" s="14">
        <f t="shared" si="3"/>
        <v>3500</v>
      </c>
      <c r="O4447" s="9"/>
      <c r="P4447" s="9"/>
      <c r="Q4447" s="9"/>
      <c r="R4447" s="9"/>
      <c r="S4447" s="9"/>
      <c r="T4447" s="9"/>
      <c r="U4447" s="9"/>
      <c r="V4447" s="9"/>
      <c r="W4447" s="9"/>
      <c r="X4447" s="9"/>
      <c r="Y4447" s="9"/>
      <c r="Z4447" s="9"/>
      <c r="AA4447" s="9"/>
      <c r="AB4447" s="9"/>
      <c r="AC4447" s="9"/>
    </row>
    <row r="4448" ht="15.75" customHeight="1">
      <c r="A4448" s="10">
        <v>4447.0</v>
      </c>
      <c r="B4448" s="20" t="s">
        <v>15</v>
      </c>
      <c r="C4448" s="10" t="str">
        <f>VLOOKUP($E4448,'Определяем вид'!$A$2:$B$16,2,0)</f>
        <v>Услуга</v>
      </c>
      <c r="D4448" s="20" t="s">
        <v>16</v>
      </c>
      <c r="E4448" s="10" t="s">
        <v>21</v>
      </c>
      <c r="F4448" s="11">
        <v>45815.0</v>
      </c>
      <c r="G4448" s="12">
        <f t="shared" si="1"/>
        <v>6</v>
      </c>
      <c r="H4448" s="10"/>
      <c r="I4448" s="10" t="str">
        <f>IFNA(VLOOKUP($H4448,'Промокоды'!$A$2:$B$115,2,0),"")</f>
        <v/>
      </c>
      <c r="J4448" s="10" t="str">
        <f>IFNA(VLOOKUP($I4448,'Промокоды'!$E$2:$F$8,2,0),"")</f>
        <v/>
      </c>
      <c r="K4448" s="10" t="str">
        <f>IFNA(VLOOKUP($H4448,'Промокоды'!$A$2:$C$115,3,0),"")</f>
        <v/>
      </c>
      <c r="L4448" s="13">
        <f t="shared" si="2"/>
        <v>0</v>
      </c>
      <c r="M4448" s="14">
        <v>5500.0</v>
      </c>
      <c r="N4448" s="14">
        <f t="shared" si="3"/>
        <v>5500</v>
      </c>
      <c r="O4448" s="9"/>
      <c r="P4448" s="9"/>
      <c r="Q4448" s="9"/>
      <c r="R4448" s="9"/>
      <c r="S4448" s="9"/>
      <c r="T4448" s="9"/>
      <c r="U4448" s="9"/>
      <c r="V4448" s="9"/>
      <c r="W4448" s="9"/>
      <c r="X4448" s="9"/>
      <c r="Y4448" s="9"/>
      <c r="Z4448" s="9"/>
      <c r="AA4448" s="9"/>
      <c r="AB4448" s="9"/>
      <c r="AC4448" s="9"/>
    </row>
    <row r="4449" ht="15.75" customHeight="1">
      <c r="A4449" s="10">
        <v>4448.0</v>
      </c>
      <c r="B4449" s="20" t="s">
        <v>15</v>
      </c>
      <c r="C4449" s="10" t="str">
        <f>VLOOKUP($E4449,'Определяем вид'!$A$2:$B$16,2,0)</f>
        <v>Услуга</v>
      </c>
      <c r="D4449" s="20" t="s">
        <v>16</v>
      </c>
      <c r="E4449" s="10" t="s">
        <v>17</v>
      </c>
      <c r="F4449" s="11">
        <v>45815.0</v>
      </c>
      <c r="G4449" s="12">
        <f t="shared" si="1"/>
        <v>6</v>
      </c>
      <c r="H4449" s="10"/>
      <c r="I4449" s="10" t="str">
        <f>IFNA(VLOOKUP($H4449,'Промокоды'!$A$2:$B$115,2,0),"")</f>
        <v/>
      </c>
      <c r="J4449" s="10" t="str">
        <f>IFNA(VLOOKUP($I4449,'Промокоды'!$E$2:$F$8,2,0),"")</f>
        <v/>
      </c>
      <c r="K4449" s="10" t="str">
        <f>IFNA(VLOOKUP($H4449,'Промокоды'!$A$2:$C$115,3,0),"")</f>
        <v/>
      </c>
      <c r="L4449" s="13">
        <f t="shared" si="2"/>
        <v>0</v>
      </c>
      <c r="M4449" s="14">
        <v>4500.0</v>
      </c>
      <c r="N4449" s="14">
        <f t="shared" si="3"/>
        <v>4500</v>
      </c>
      <c r="O4449" s="9"/>
      <c r="P4449" s="9"/>
      <c r="Q4449" s="9"/>
      <c r="R4449" s="9"/>
      <c r="S4449" s="9"/>
      <c r="T4449" s="9"/>
      <c r="U4449" s="9"/>
      <c r="V4449" s="9"/>
      <c r="W4449" s="9"/>
      <c r="X4449" s="9"/>
      <c r="Y4449" s="9"/>
      <c r="Z4449" s="9"/>
      <c r="AA4449" s="9"/>
      <c r="AB4449" s="9"/>
      <c r="AC4449" s="9"/>
    </row>
    <row r="4450" ht="15.75" customHeight="1">
      <c r="A4450" s="10">
        <v>4449.0</v>
      </c>
      <c r="B4450" s="20" t="s">
        <v>25</v>
      </c>
      <c r="C4450" s="10" t="str">
        <f>VLOOKUP($E4450,'Определяем вид'!$A$2:$B$16,2,0)</f>
        <v>Товар</v>
      </c>
      <c r="D4450" s="20" t="s">
        <v>16</v>
      </c>
      <c r="E4450" s="10" t="s">
        <v>30</v>
      </c>
      <c r="F4450" s="11">
        <v>45815.0</v>
      </c>
      <c r="G4450" s="12">
        <f t="shared" si="1"/>
        <v>6</v>
      </c>
      <c r="H4450" s="10"/>
      <c r="I4450" s="10" t="str">
        <f>IFNA(VLOOKUP($H4450,'Промокоды'!$A$2:$B$115,2,0),"")</f>
        <v/>
      </c>
      <c r="J4450" s="10" t="str">
        <f>IFNA(VLOOKUP($I4450,'Промокоды'!$E$2:$F$8,2,0),"")</f>
        <v/>
      </c>
      <c r="K4450" s="10" t="str">
        <f>IFNA(VLOOKUP($H4450,'Промокоды'!$A$2:$C$115,3,0),"")</f>
        <v/>
      </c>
      <c r="L4450" s="13">
        <f t="shared" si="2"/>
        <v>0</v>
      </c>
      <c r="M4450" s="14">
        <v>300.0</v>
      </c>
      <c r="N4450" s="14">
        <f t="shared" si="3"/>
        <v>300</v>
      </c>
      <c r="O4450" s="9"/>
      <c r="P4450" s="9"/>
      <c r="Q4450" s="9"/>
      <c r="R4450" s="9"/>
      <c r="S4450" s="9"/>
      <c r="T4450" s="9"/>
      <c r="U4450" s="9"/>
      <c r="V4450" s="9"/>
      <c r="W4450" s="9"/>
      <c r="X4450" s="9"/>
      <c r="Y4450" s="9"/>
      <c r="Z4450" s="9"/>
      <c r="AA4450" s="9"/>
      <c r="AB4450" s="9"/>
      <c r="AC4450" s="9"/>
    </row>
    <row r="4451" ht="15.75" customHeight="1">
      <c r="A4451" s="10">
        <v>4450.0</v>
      </c>
      <c r="B4451" s="20" t="s">
        <v>25</v>
      </c>
      <c r="C4451" s="10" t="str">
        <f>VLOOKUP($E4451,'Определяем вид'!$A$2:$B$16,2,0)</f>
        <v>Товар</v>
      </c>
      <c r="D4451" s="20" t="s">
        <v>19</v>
      </c>
      <c r="E4451" s="10" t="s">
        <v>35</v>
      </c>
      <c r="F4451" s="11">
        <v>45815.0</v>
      </c>
      <c r="G4451" s="12">
        <f t="shared" si="1"/>
        <v>6</v>
      </c>
      <c r="H4451" s="10"/>
      <c r="I4451" s="10" t="str">
        <f>IFNA(VLOOKUP($H4451,'Промокоды'!$A$2:$B$115,2,0),"")</f>
        <v/>
      </c>
      <c r="J4451" s="10" t="str">
        <f>IFNA(VLOOKUP($I4451,'Промокоды'!$E$2:$F$8,2,0),"")</f>
        <v/>
      </c>
      <c r="K4451" s="10" t="str">
        <f>IFNA(VLOOKUP($H4451,'Промокоды'!$A$2:$C$115,3,0),"")</f>
        <v/>
      </c>
      <c r="L4451" s="13">
        <f t="shared" si="2"/>
        <v>0</v>
      </c>
      <c r="M4451" s="14">
        <v>500.0</v>
      </c>
      <c r="N4451" s="14">
        <f t="shared" si="3"/>
        <v>500</v>
      </c>
      <c r="O4451" s="9"/>
      <c r="P4451" s="9"/>
      <c r="Q4451" s="9"/>
      <c r="R4451" s="9"/>
      <c r="S4451" s="9"/>
      <c r="T4451" s="9"/>
      <c r="U4451" s="9"/>
      <c r="V4451" s="9"/>
      <c r="W4451" s="9"/>
      <c r="X4451" s="9"/>
      <c r="Y4451" s="9"/>
      <c r="Z4451" s="9"/>
      <c r="AA4451" s="9"/>
      <c r="AB4451" s="9"/>
      <c r="AC4451" s="9"/>
    </row>
    <row r="4452" ht="15.75" customHeight="1">
      <c r="A4452" s="10">
        <v>4451.0</v>
      </c>
      <c r="B4452" s="20" t="s">
        <v>15</v>
      </c>
      <c r="C4452" s="10" t="str">
        <f>VLOOKUP($E4452,'Определяем вид'!$A$2:$B$16,2,0)</f>
        <v>Услуга</v>
      </c>
      <c r="D4452" s="20" t="s">
        <v>16</v>
      </c>
      <c r="E4452" s="10" t="s">
        <v>17</v>
      </c>
      <c r="F4452" s="11">
        <v>45815.0</v>
      </c>
      <c r="G4452" s="12">
        <f t="shared" si="1"/>
        <v>6</v>
      </c>
      <c r="H4452" s="10"/>
      <c r="I4452" s="10" t="str">
        <f>IFNA(VLOOKUP($H4452,'Промокоды'!$A$2:$B$115,2,0),"")</f>
        <v/>
      </c>
      <c r="J4452" s="10" t="str">
        <f>IFNA(VLOOKUP($I4452,'Промокоды'!$E$2:$F$8,2,0),"")</f>
        <v/>
      </c>
      <c r="K4452" s="10" t="str">
        <f>IFNA(VLOOKUP($H4452,'Промокоды'!$A$2:$C$115,3,0),"")</f>
        <v/>
      </c>
      <c r="L4452" s="13">
        <f t="shared" si="2"/>
        <v>0</v>
      </c>
      <c r="M4452" s="14">
        <v>4500.0</v>
      </c>
      <c r="N4452" s="14">
        <f t="shared" si="3"/>
        <v>4500</v>
      </c>
      <c r="O4452" s="9"/>
      <c r="P4452" s="9"/>
      <c r="Q4452" s="9"/>
      <c r="R4452" s="9"/>
      <c r="S4452" s="9"/>
      <c r="T4452" s="9"/>
      <c r="U4452" s="9"/>
      <c r="V4452" s="9"/>
      <c r="W4452" s="9"/>
      <c r="X4452" s="9"/>
      <c r="Y4452" s="9"/>
      <c r="Z4452" s="9"/>
      <c r="AA4452" s="9"/>
      <c r="AB4452" s="9"/>
      <c r="AC4452" s="9"/>
    </row>
    <row r="4453" ht="15.75" customHeight="1">
      <c r="A4453" s="10">
        <v>4452.0</v>
      </c>
      <c r="B4453" s="20" t="s">
        <v>15</v>
      </c>
      <c r="C4453" s="10" t="str">
        <f>VLOOKUP($E4453,'Определяем вид'!$A$2:$B$16,2,0)</f>
        <v>Услуга</v>
      </c>
      <c r="D4453" s="20" t="s">
        <v>19</v>
      </c>
      <c r="E4453" s="10" t="s">
        <v>21</v>
      </c>
      <c r="F4453" s="11">
        <v>45815.0</v>
      </c>
      <c r="G4453" s="12">
        <f t="shared" si="1"/>
        <v>6</v>
      </c>
      <c r="H4453" s="10"/>
      <c r="I4453" s="10" t="str">
        <f>IFNA(VLOOKUP($H4453,'Промокоды'!$A$2:$B$115,2,0),"")</f>
        <v/>
      </c>
      <c r="J4453" s="10" t="str">
        <f>IFNA(VLOOKUP($I4453,'Промокоды'!$E$2:$F$8,2,0),"")</f>
        <v/>
      </c>
      <c r="K4453" s="10" t="str">
        <f>IFNA(VLOOKUP($H4453,'Промокоды'!$A$2:$C$115,3,0),"")</f>
        <v/>
      </c>
      <c r="L4453" s="13">
        <f t="shared" si="2"/>
        <v>0</v>
      </c>
      <c r="M4453" s="14">
        <v>5500.0</v>
      </c>
      <c r="N4453" s="14">
        <f t="shared" si="3"/>
        <v>5500</v>
      </c>
      <c r="O4453" s="9"/>
      <c r="P4453" s="9"/>
      <c r="Q4453" s="9"/>
      <c r="R4453" s="9"/>
      <c r="S4453" s="9"/>
      <c r="T4453" s="9"/>
      <c r="U4453" s="9"/>
      <c r="V4453" s="9"/>
      <c r="W4453" s="9"/>
      <c r="X4453" s="9"/>
      <c r="Y4453" s="9"/>
      <c r="Z4453" s="9"/>
      <c r="AA4453" s="9"/>
      <c r="AB4453" s="9"/>
      <c r="AC4453" s="9"/>
    </row>
    <row r="4454" ht="15.75" customHeight="1">
      <c r="A4454" s="10">
        <v>4453.0</v>
      </c>
      <c r="B4454" s="20" t="s">
        <v>15</v>
      </c>
      <c r="C4454" s="10" t="str">
        <f>VLOOKUP($E4454,'Определяем вид'!$A$2:$B$16,2,0)</f>
        <v>Услуга</v>
      </c>
      <c r="D4454" s="20" t="s">
        <v>16</v>
      </c>
      <c r="E4454" s="10" t="s">
        <v>17</v>
      </c>
      <c r="F4454" s="11">
        <v>45815.0</v>
      </c>
      <c r="G4454" s="12">
        <f t="shared" si="1"/>
        <v>6</v>
      </c>
      <c r="H4454" s="20" t="s">
        <v>40</v>
      </c>
      <c r="I4454" s="10">
        <f>IFNA(VLOOKUP($H4454,'Промокоды'!$A$2:$B$115,2,0),"")</f>
        <v>6</v>
      </c>
      <c r="J4454" s="10" t="str">
        <f>IFNA(VLOOKUP($I4454,'Промокоды'!$E$2:$F$8,2,0),"")</f>
        <v>Реклама в VK</v>
      </c>
      <c r="K4454" s="10">
        <f>IFNA(VLOOKUP($H4454,'Промокоды'!$A$2:$C$115,3,0),"")</f>
        <v>0.2</v>
      </c>
      <c r="L4454" s="13">
        <f t="shared" si="2"/>
        <v>900</v>
      </c>
      <c r="M4454" s="14">
        <v>4500.0</v>
      </c>
      <c r="N4454" s="14">
        <f t="shared" si="3"/>
        <v>3600</v>
      </c>
      <c r="O4454" s="9"/>
      <c r="P4454" s="9"/>
      <c r="Q4454" s="9"/>
      <c r="R4454" s="9"/>
      <c r="S4454" s="9"/>
      <c r="T4454" s="9"/>
      <c r="U4454" s="9"/>
      <c r="V4454" s="9"/>
      <c r="W4454" s="9"/>
      <c r="X4454" s="9"/>
      <c r="Y4454" s="9"/>
      <c r="Z4454" s="9"/>
      <c r="AA4454" s="9"/>
      <c r="AB4454" s="9"/>
      <c r="AC4454" s="9"/>
    </row>
    <row r="4455" ht="15.75" customHeight="1">
      <c r="A4455" s="10">
        <v>4454.0</v>
      </c>
      <c r="B4455" s="20" t="s">
        <v>15</v>
      </c>
      <c r="C4455" s="10" t="str">
        <f>VLOOKUP($E4455,'Определяем вид'!$A$2:$B$16,2,0)</f>
        <v>Товар</v>
      </c>
      <c r="D4455" s="20" t="s">
        <v>16</v>
      </c>
      <c r="E4455" s="10" t="s">
        <v>23</v>
      </c>
      <c r="F4455" s="11">
        <v>45815.0</v>
      </c>
      <c r="G4455" s="12">
        <f t="shared" si="1"/>
        <v>6</v>
      </c>
      <c r="H4455" s="10"/>
      <c r="I4455" s="10" t="str">
        <f>IFNA(VLOOKUP($H4455,'Промокоды'!$A$2:$B$115,2,0),"")</f>
        <v/>
      </c>
      <c r="J4455" s="10" t="str">
        <f>IFNA(VLOOKUP($I4455,'Промокоды'!$E$2:$F$8,2,0),"")</f>
        <v/>
      </c>
      <c r="K4455" s="10" t="str">
        <f>IFNA(VLOOKUP($H4455,'Промокоды'!$A$2:$C$115,3,0),"")</f>
        <v/>
      </c>
      <c r="L4455" s="13">
        <f t="shared" si="2"/>
        <v>0</v>
      </c>
      <c r="M4455" s="14">
        <v>1000.0</v>
      </c>
      <c r="N4455" s="14">
        <f t="shared" si="3"/>
        <v>1000</v>
      </c>
      <c r="O4455" s="9"/>
      <c r="P4455" s="9"/>
      <c r="Q4455" s="9"/>
      <c r="R4455" s="9"/>
      <c r="S4455" s="9"/>
      <c r="T4455" s="9"/>
      <c r="U4455" s="9"/>
      <c r="V4455" s="9"/>
      <c r="W4455" s="9"/>
      <c r="X4455" s="9"/>
      <c r="Y4455" s="9"/>
      <c r="Z4455" s="9"/>
      <c r="AA4455" s="9"/>
      <c r="AB4455" s="9"/>
      <c r="AC4455" s="9"/>
    </row>
    <row r="4456" ht="15.75" customHeight="1">
      <c r="A4456" s="10">
        <v>4455.0</v>
      </c>
      <c r="B4456" s="20" t="s">
        <v>15</v>
      </c>
      <c r="C4456" s="10" t="str">
        <f>VLOOKUP($E4456,'Определяем вид'!$A$2:$B$16,2,0)</f>
        <v>Товар</v>
      </c>
      <c r="D4456" s="20" t="s">
        <v>19</v>
      </c>
      <c r="E4456" s="10" t="s">
        <v>28</v>
      </c>
      <c r="F4456" s="11">
        <v>45815.0</v>
      </c>
      <c r="G4456" s="12">
        <f t="shared" si="1"/>
        <v>6</v>
      </c>
      <c r="H4456" s="10"/>
      <c r="I4456" s="10" t="str">
        <f>IFNA(VLOOKUP($H4456,'Промокоды'!$A$2:$B$115,2,0),"")</f>
        <v/>
      </c>
      <c r="J4456" s="10" t="str">
        <f>IFNA(VLOOKUP($I4456,'Промокоды'!$E$2:$F$8,2,0),"")</f>
        <v/>
      </c>
      <c r="K4456" s="10" t="str">
        <f>IFNA(VLOOKUP($H4456,'Промокоды'!$A$2:$C$115,3,0),"")</f>
        <v/>
      </c>
      <c r="L4456" s="13">
        <f t="shared" si="2"/>
        <v>0</v>
      </c>
      <c r="M4456" s="14">
        <v>300.0</v>
      </c>
      <c r="N4456" s="14">
        <f t="shared" si="3"/>
        <v>300</v>
      </c>
      <c r="O4456" s="9"/>
      <c r="P4456" s="9"/>
      <c r="Q4456" s="9"/>
      <c r="R4456" s="9"/>
      <c r="S4456" s="9"/>
      <c r="T4456" s="9"/>
      <c r="U4456" s="9"/>
      <c r="V4456" s="9"/>
      <c r="W4456" s="9"/>
      <c r="X4456" s="9"/>
      <c r="Y4456" s="9"/>
      <c r="Z4456" s="9"/>
      <c r="AA4456" s="9"/>
      <c r="AB4456" s="9"/>
      <c r="AC4456" s="9"/>
    </row>
    <row r="4457" ht="15.75" customHeight="1">
      <c r="A4457" s="10">
        <v>4456.0</v>
      </c>
      <c r="B4457" s="20" t="s">
        <v>15</v>
      </c>
      <c r="C4457" s="10" t="str">
        <f>VLOOKUP($E4457,'Определяем вид'!$A$2:$B$16,2,0)</f>
        <v>Услуга</v>
      </c>
      <c r="D4457" s="20" t="s">
        <v>16</v>
      </c>
      <c r="E4457" s="10" t="s">
        <v>17</v>
      </c>
      <c r="F4457" s="11">
        <v>45815.0</v>
      </c>
      <c r="G4457" s="12">
        <f t="shared" si="1"/>
        <v>6</v>
      </c>
      <c r="H4457" s="10"/>
      <c r="I4457" s="10" t="str">
        <f>IFNA(VLOOKUP($H4457,'Промокоды'!$A$2:$B$115,2,0),"")</f>
        <v/>
      </c>
      <c r="J4457" s="10" t="str">
        <f>IFNA(VLOOKUP($I4457,'Промокоды'!$E$2:$F$8,2,0),"")</f>
        <v/>
      </c>
      <c r="K4457" s="10" t="str">
        <f>IFNA(VLOOKUP($H4457,'Промокоды'!$A$2:$C$115,3,0),"")</f>
        <v/>
      </c>
      <c r="L4457" s="13">
        <f t="shared" si="2"/>
        <v>0</v>
      </c>
      <c r="M4457" s="14">
        <v>4500.0</v>
      </c>
      <c r="N4457" s="14">
        <f t="shared" si="3"/>
        <v>4500</v>
      </c>
      <c r="O4457" s="9"/>
      <c r="P4457" s="9"/>
      <c r="Q4457" s="9"/>
      <c r="R4457" s="9"/>
      <c r="S4457" s="9"/>
      <c r="T4457" s="9"/>
      <c r="U4457" s="9"/>
      <c r="V4457" s="9"/>
      <c r="W4457" s="9"/>
      <c r="X4457" s="9"/>
      <c r="Y4457" s="9"/>
      <c r="Z4457" s="9"/>
      <c r="AA4457" s="9"/>
      <c r="AB4457" s="9"/>
      <c r="AC4457" s="9"/>
    </row>
    <row r="4458" ht="15.75" customHeight="1">
      <c r="A4458" s="10">
        <v>4457.0</v>
      </c>
      <c r="B4458" s="20" t="s">
        <v>15</v>
      </c>
      <c r="C4458" s="10" t="str">
        <f>VLOOKUP($E4458,'Определяем вид'!$A$2:$B$16,2,0)</f>
        <v>Услуга</v>
      </c>
      <c r="D4458" s="20" t="s">
        <v>16</v>
      </c>
      <c r="E4458" s="10" t="s">
        <v>17</v>
      </c>
      <c r="F4458" s="11">
        <v>45815.0</v>
      </c>
      <c r="G4458" s="12">
        <f t="shared" si="1"/>
        <v>6</v>
      </c>
      <c r="H4458" s="10"/>
      <c r="I4458" s="10" t="str">
        <f>IFNA(VLOOKUP($H4458,'Промокоды'!$A$2:$B$115,2,0),"")</f>
        <v/>
      </c>
      <c r="J4458" s="10" t="str">
        <f>IFNA(VLOOKUP($I4458,'Промокоды'!$E$2:$F$8,2,0),"")</f>
        <v/>
      </c>
      <c r="K4458" s="10" t="str">
        <f>IFNA(VLOOKUP($H4458,'Промокоды'!$A$2:$C$115,3,0),"")</f>
        <v/>
      </c>
      <c r="L4458" s="13">
        <f t="shared" si="2"/>
        <v>0</v>
      </c>
      <c r="M4458" s="14">
        <v>4500.0</v>
      </c>
      <c r="N4458" s="14">
        <f t="shared" si="3"/>
        <v>4500</v>
      </c>
      <c r="O4458" s="9"/>
      <c r="P4458" s="9"/>
      <c r="Q4458" s="9"/>
      <c r="R4458" s="9"/>
      <c r="S4458" s="9"/>
      <c r="T4458" s="9"/>
      <c r="U4458" s="9"/>
      <c r="V4458" s="9"/>
      <c r="W4458" s="9"/>
      <c r="X4458" s="9"/>
      <c r="Y4458" s="9"/>
      <c r="Z4458" s="9"/>
      <c r="AA4458" s="9"/>
      <c r="AB4458" s="9"/>
      <c r="AC4458" s="9"/>
    </row>
    <row r="4459" ht="15.75" customHeight="1">
      <c r="A4459" s="10">
        <v>4458.0</v>
      </c>
      <c r="B4459" s="20" t="s">
        <v>15</v>
      </c>
      <c r="C4459" s="10" t="str">
        <f>VLOOKUP($E4459,'Определяем вид'!$A$2:$B$16,2,0)</f>
        <v>Товар</v>
      </c>
      <c r="D4459" s="20" t="s">
        <v>19</v>
      </c>
      <c r="E4459" s="10" t="s">
        <v>20</v>
      </c>
      <c r="F4459" s="11">
        <v>45815.0</v>
      </c>
      <c r="G4459" s="12">
        <f t="shared" si="1"/>
        <v>6</v>
      </c>
      <c r="H4459" s="10"/>
      <c r="I4459" s="10" t="str">
        <f>IFNA(VLOOKUP($H4459,'Промокоды'!$A$2:$B$115,2,0),"")</f>
        <v/>
      </c>
      <c r="J4459" s="10" t="str">
        <f>IFNA(VLOOKUP($I4459,'Промокоды'!$E$2:$F$8,2,0),"")</f>
        <v/>
      </c>
      <c r="K4459" s="10" t="str">
        <f>IFNA(VLOOKUP($H4459,'Промокоды'!$A$2:$C$115,3,0),"")</f>
        <v/>
      </c>
      <c r="L4459" s="13">
        <f t="shared" si="2"/>
        <v>0</v>
      </c>
      <c r="M4459" s="14">
        <v>500.0</v>
      </c>
      <c r="N4459" s="14">
        <f t="shared" si="3"/>
        <v>500</v>
      </c>
      <c r="O4459" s="9"/>
      <c r="P4459" s="9"/>
      <c r="Q4459" s="9"/>
      <c r="R4459" s="9"/>
      <c r="S4459" s="9"/>
      <c r="T4459" s="9"/>
      <c r="U4459" s="9"/>
      <c r="V4459" s="9"/>
      <c r="W4459" s="9"/>
      <c r="X4459" s="9"/>
      <c r="Y4459" s="9"/>
      <c r="Z4459" s="9"/>
      <c r="AA4459" s="9"/>
      <c r="AB4459" s="9"/>
      <c r="AC4459" s="9"/>
    </row>
    <row r="4460" ht="15.75" customHeight="1">
      <c r="A4460" s="10">
        <v>4459.0</v>
      </c>
      <c r="B4460" s="20" t="s">
        <v>15</v>
      </c>
      <c r="C4460" s="10" t="str">
        <f>VLOOKUP($E4460,'Определяем вид'!$A$2:$B$16,2,0)</f>
        <v>Услуга</v>
      </c>
      <c r="D4460" s="20" t="s">
        <v>16</v>
      </c>
      <c r="E4460" s="10" t="s">
        <v>18</v>
      </c>
      <c r="F4460" s="11">
        <v>45815.0</v>
      </c>
      <c r="G4460" s="12">
        <f t="shared" si="1"/>
        <v>6</v>
      </c>
      <c r="H4460" s="10"/>
      <c r="I4460" s="10" t="str">
        <f>IFNA(VLOOKUP($H4460,'Промокоды'!$A$2:$B$115,2,0),"")</f>
        <v/>
      </c>
      <c r="J4460" s="10" t="str">
        <f>IFNA(VLOOKUP($I4460,'Промокоды'!$E$2:$F$8,2,0),"")</f>
        <v/>
      </c>
      <c r="K4460" s="10" t="str">
        <f>IFNA(VLOOKUP($H4460,'Промокоды'!$A$2:$C$115,3,0),"")</f>
        <v/>
      </c>
      <c r="L4460" s="13">
        <f t="shared" si="2"/>
        <v>0</v>
      </c>
      <c r="M4460" s="14">
        <v>3500.0</v>
      </c>
      <c r="N4460" s="14">
        <f t="shared" si="3"/>
        <v>3500</v>
      </c>
      <c r="O4460" s="9"/>
      <c r="P4460" s="9"/>
      <c r="Q4460" s="9"/>
      <c r="R4460" s="9"/>
      <c r="S4460" s="9"/>
      <c r="T4460" s="9"/>
      <c r="U4460" s="9"/>
      <c r="V4460" s="9"/>
      <c r="W4460" s="9"/>
      <c r="X4460" s="9"/>
      <c r="Y4460" s="9"/>
      <c r="Z4460" s="9"/>
      <c r="AA4460" s="9"/>
      <c r="AB4460" s="9"/>
      <c r="AC4460" s="9"/>
    </row>
    <row r="4461" ht="15.75" customHeight="1">
      <c r="A4461" s="10">
        <v>4460.0</v>
      </c>
      <c r="B4461" s="20" t="s">
        <v>15</v>
      </c>
      <c r="C4461" s="10" t="str">
        <f>VLOOKUP($E4461,'Определяем вид'!$A$2:$B$16,2,0)</f>
        <v>Товар</v>
      </c>
      <c r="D4461" s="20" t="s">
        <v>16</v>
      </c>
      <c r="E4461" s="10" t="s">
        <v>23</v>
      </c>
      <c r="F4461" s="11">
        <v>45815.0</v>
      </c>
      <c r="G4461" s="12">
        <f t="shared" si="1"/>
        <v>6</v>
      </c>
      <c r="H4461" s="10"/>
      <c r="I4461" s="10" t="str">
        <f>IFNA(VLOOKUP($H4461,'Промокоды'!$A$2:$B$115,2,0),"")</f>
        <v/>
      </c>
      <c r="J4461" s="10" t="str">
        <f>IFNA(VLOOKUP($I4461,'Промокоды'!$E$2:$F$8,2,0),"")</f>
        <v/>
      </c>
      <c r="K4461" s="10" t="str">
        <f>IFNA(VLOOKUP($H4461,'Промокоды'!$A$2:$C$115,3,0),"")</f>
        <v/>
      </c>
      <c r="L4461" s="13">
        <f t="shared" si="2"/>
        <v>0</v>
      </c>
      <c r="M4461" s="14">
        <v>1000.0</v>
      </c>
      <c r="N4461" s="14">
        <f t="shared" si="3"/>
        <v>1000</v>
      </c>
      <c r="O4461" s="9"/>
      <c r="P4461" s="9"/>
      <c r="Q4461" s="9"/>
      <c r="R4461" s="9"/>
      <c r="S4461" s="9"/>
      <c r="T4461" s="9"/>
      <c r="U4461" s="9"/>
      <c r="V4461" s="9"/>
      <c r="W4461" s="9"/>
      <c r="X4461" s="9"/>
      <c r="Y4461" s="9"/>
      <c r="Z4461" s="9"/>
      <c r="AA4461" s="9"/>
      <c r="AB4461" s="9"/>
      <c r="AC4461" s="9"/>
    </row>
    <row r="4462" ht="15.75" customHeight="1">
      <c r="A4462" s="10">
        <v>4461.0</v>
      </c>
      <c r="B4462" s="20" t="s">
        <v>25</v>
      </c>
      <c r="C4462" s="10" t="str">
        <f>VLOOKUP($E4462,'Определяем вид'!$A$2:$B$16,2,0)</f>
        <v>Товар</v>
      </c>
      <c r="D4462" s="20" t="s">
        <v>16</v>
      </c>
      <c r="E4462" s="10" t="s">
        <v>35</v>
      </c>
      <c r="F4462" s="11">
        <v>45815.0</v>
      </c>
      <c r="G4462" s="12">
        <f t="shared" si="1"/>
        <v>6</v>
      </c>
      <c r="H4462" s="10"/>
      <c r="I4462" s="10" t="str">
        <f>IFNA(VLOOKUP($H4462,'Промокоды'!$A$2:$B$115,2,0),"")</f>
        <v/>
      </c>
      <c r="J4462" s="10" t="str">
        <f>IFNA(VLOOKUP($I4462,'Промокоды'!$E$2:$F$8,2,0),"")</f>
        <v/>
      </c>
      <c r="K4462" s="10" t="str">
        <f>IFNA(VLOOKUP($H4462,'Промокоды'!$A$2:$C$115,3,0),"")</f>
        <v/>
      </c>
      <c r="L4462" s="13">
        <f t="shared" si="2"/>
        <v>0</v>
      </c>
      <c r="M4462" s="14">
        <v>500.0</v>
      </c>
      <c r="N4462" s="14">
        <f t="shared" si="3"/>
        <v>500</v>
      </c>
      <c r="O4462" s="9"/>
      <c r="P4462" s="9"/>
      <c r="Q4462" s="9"/>
      <c r="R4462" s="9"/>
      <c r="S4462" s="9"/>
      <c r="T4462" s="9"/>
      <c r="U4462" s="9"/>
      <c r="V4462" s="9"/>
      <c r="W4462" s="9"/>
      <c r="X4462" s="9"/>
      <c r="Y4462" s="9"/>
      <c r="Z4462" s="9"/>
      <c r="AA4462" s="9"/>
      <c r="AB4462" s="9"/>
      <c r="AC4462" s="9"/>
    </row>
    <row r="4463" ht="15.75" customHeight="1">
      <c r="A4463" s="10">
        <v>4462.0</v>
      </c>
      <c r="B4463" s="20" t="s">
        <v>15</v>
      </c>
      <c r="C4463" s="10" t="str">
        <f>VLOOKUP($E4463,'Определяем вид'!$A$2:$B$16,2,0)</f>
        <v>Услуга</v>
      </c>
      <c r="D4463" s="20" t="s">
        <v>16</v>
      </c>
      <c r="E4463" s="10" t="s">
        <v>17</v>
      </c>
      <c r="F4463" s="11">
        <v>45815.0</v>
      </c>
      <c r="G4463" s="12">
        <f t="shared" si="1"/>
        <v>6</v>
      </c>
      <c r="H4463" s="10"/>
      <c r="I4463" s="10" t="str">
        <f>IFNA(VLOOKUP($H4463,'Промокоды'!$A$2:$B$115,2,0),"")</f>
        <v/>
      </c>
      <c r="J4463" s="10" t="str">
        <f>IFNA(VLOOKUP($I4463,'Промокоды'!$E$2:$F$8,2,0),"")</f>
        <v/>
      </c>
      <c r="K4463" s="10" t="str">
        <f>IFNA(VLOOKUP($H4463,'Промокоды'!$A$2:$C$115,3,0),"")</f>
        <v/>
      </c>
      <c r="L4463" s="13">
        <f t="shared" si="2"/>
        <v>0</v>
      </c>
      <c r="M4463" s="14">
        <v>4500.0</v>
      </c>
      <c r="N4463" s="14">
        <f t="shared" si="3"/>
        <v>4500</v>
      </c>
      <c r="O4463" s="9"/>
      <c r="P4463" s="9"/>
      <c r="Q4463" s="9"/>
      <c r="R4463" s="9"/>
      <c r="S4463" s="9"/>
      <c r="T4463" s="9"/>
      <c r="U4463" s="9"/>
      <c r="V4463" s="9"/>
      <c r="W4463" s="9"/>
      <c r="X4463" s="9"/>
      <c r="Y4463" s="9"/>
      <c r="Z4463" s="9"/>
      <c r="AA4463" s="9"/>
      <c r="AB4463" s="9"/>
      <c r="AC4463" s="9"/>
    </row>
    <row r="4464" ht="15.75" customHeight="1">
      <c r="A4464" s="10">
        <v>4463.0</v>
      </c>
      <c r="B4464" s="20" t="s">
        <v>15</v>
      </c>
      <c r="C4464" s="10" t="str">
        <f>VLOOKUP($E4464,'Определяем вид'!$A$2:$B$16,2,0)</f>
        <v>Услуга</v>
      </c>
      <c r="D4464" s="20" t="s">
        <v>19</v>
      </c>
      <c r="E4464" s="10" t="s">
        <v>17</v>
      </c>
      <c r="F4464" s="11">
        <v>45815.0</v>
      </c>
      <c r="G4464" s="12">
        <f t="shared" si="1"/>
        <v>6</v>
      </c>
      <c r="H4464" s="10"/>
      <c r="I4464" s="10" t="str">
        <f>IFNA(VLOOKUP($H4464,'Промокоды'!$A$2:$B$115,2,0),"")</f>
        <v/>
      </c>
      <c r="J4464" s="10" t="str">
        <f>IFNA(VLOOKUP($I4464,'Промокоды'!$E$2:$F$8,2,0),"")</f>
        <v/>
      </c>
      <c r="K4464" s="10" t="str">
        <f>IFNA(VLOOKUP($H4464,'Промокоды'!$A$2:$C$115,3,0),"")</f>
        <v/>
      </c>
      <c r="L4464" s="13">
        <f t="shared" si="2"/>
        <v>0</v>
      </c>
      <c r="M4464" s="14">
        <v>4500.0</v>
      </c>
      <c r="N4464" s="14">
        <f t="shared" si="3"/>
        <v>4500</v>
      </c>
      <c r="O4464" s="9"/>
      <c r="P4464" s="9"/>
      <c r="Q4464" s="9"/>
      <c r="R4464" s="9"/>
      <c r="S4464" s="9"/>
      <c r="T4464" s="9"/>
      <c r="U4464" s="9"/>
      <c r="V4464" s="9"/>
      <c r="W4464" s="9"/>
      <c r="X4464" s="9"/>
      <c r="Y4464" s="9"/>
      <c r="Z4464" s="9"/>
      <c r="AA4464" s="9"/>
      <c r="AB4464" s="9"/>
      <c r="AC4464" s="9"/>
    </row>
    <row r="4465" ht="15.75" customHeight="1">
      <c r="A4465" s="10">
        <v>4464.0</v>
      </c>
      <c r="B4465" s="10" t="s">
        <v>15</v>
      </c>
      <c r="C4465" s="10" t="str">
        <f>VLOOKUP($E4465,'Определяем вид'!$A$2:$B$16,2,0)</f>
        <v>Услуга</v>
      </c>
      <c r="D4465" s="20" t="s">
        <v>19</v>
      </c>
      <c r="E4465" s="10" t="s">
        <v>17</v>
      </c>
      <c r="F4465" s="11">
        <v>45815.0</v>
      </c>
      <c r="G4465" s="12">
        <f t="shared" si="1"/>
        <v>6</v>
      </c>
      <c r="H4465" s="10"/>
      <c r="I4465" s="10" t="str">
        <f>IFNA(VLOOKUP($H4465,'Промокоды'!$A$2:$B$115,2,0),"")</f>
        <v/>
      </c>
      <c r="J4465" s="10" t="str">
        <f>IFNA(VLOOKUP($I4465,'Промокоды'!$E$2:$F$8,2,0),"")</f>
        <v/>
      </c>
      <c r="K4465" s="10" t="str">
        <f>IFNA(VLOOKUP($H4465,'Промокоды'!$A$2:$C$115,3,0),"")</f>
        <v/>
      </c>
      <c r="L4465" s="13">
        <f t="shared" si="2"/>
        <v>0</v>
      </c>
      <c r="M4465" s="14">
        <v>4500.0</v>
      </c>
      <c r="N4465" s="14">
        <f t="shared" si="3"/>
        <v>4500</v>
      </c>
      <c r="O4465" s="9"/>
      <c r="P4465" s="9"/>
      <c r="Q4465" s="9"/>
      <c r="R4465" s="9"/>
      <c r="S4465" s="9"/>
      <c r="T4465" s="9"/>
      <c r="U4465" s="9"/>
      <c r="V4465" s="9"/>
      <c r="W4465" s="9"/>
      <c r="X4465" s="9"/>
      <c r="Y4465" s="9"/>
      <c r="Z4465" s="9"/>
      <c r="AA4465" s="9"/>
      <c r="AB4465" s="9"/>
      <c r="AC4465" s="9"/>
    </row>
    <row r="4466" ht="15.75" customHeight="1">
      <c r="A4466" s="10">
        <v>4465.0</v>
      </c>
      <c r="B4466" s="20" t="s">
        <v>15</v>
      </c>
      <c r="C4466" s="10" t="str">
        <f>VLOOKUP($E4466,'Определяем вид'!$A$2:$B$16,2,0)</f>
        <v>Товар</v>
      </c>
      <c r="D4466" s="20" t="s">
        <v>16</v>
      </c>
      <c r="E4466" s="10" t="s">
        <v>20</v>
      </c>
      <c r="F4466" s="11">
        <v>45815.0</v>
      </c>
      <c r="G4466" s="12">
        <f t="shared" si="1"/>
        <v>6</v>
      </c>
      <c r="H4466" s="10"/>
      <c r="I4466" s="10" t="str">
        <f>IFNA(VLOOKUP($H4466,'Промокоды'!$A$2:$B$115,2,0),"")</f>
        <v/>
      </c>
      <c r="J4466" s="10" t="str">
        <f>IFNA(VLOOKUP($I4466,'Промокоды'!$E$2:$F$8,2,0),"")</f>
        <v/>
      </c>
      <c r="K4466" s="10" t="str">
        <f>IFNA(VLOOKUP($H4466,'Промокоды'!$A$2:$C$115,3,0),"")</f>
        <v/>
      </c>
      <c r="L4466" s="13">
        <f t="shared" si="2"/>
        <v>0</v>
      </c>
      <c r="M4466" s="14">
        <v>500.0</v>
      </c>
      <c r="N4466" s="14">
        <f t="shared" si="3"/>
        <v>500</v>
      </c>
      <c r="O4466" s="9"/>
      <c r="P4466" s="9"/>
      <c r="Q4466" s="9"/>
      <c r="R4466" s="9"/>
      <c r="S4466" s="9"/>
      <c r="T4466" s="9"/>
      <c r="U4466" s="9"/>
      <c r="V4466" s="9"/>
      <c r="W4466" s="9"/>
      <c r="X4466" s="9"/>
      <c r="Y4466" s="9"/>
      <c r="Z4466" s="9"/>
      <c r="AA4466" s="9"/>
      <c r="AB4466" s="9"/>
      <c r="AC4466" s="9"/>
    </row>
    <row r="4467" ht="15.75" customHeight="1">
      <c r="A4467" s="10">
        <v>4466.0</v>
      </c>
      <c r="B4467" s="20" t="s">
        <v>25</v>
      </c>
      <c r="C4467" s="10" t="str">
        <f>VLOOKUP($E4467,'Определяем вид'!$A$2:$B$16,2,0)</f>
        <v>Товар</v>
      </c>
      <c r="D4467" s="20" t="s">
        <v>19</v>
      </c>
      <c r="E4467" s="10" t="s">
        <v>33</v>
      </c>
      <c r="F4467" s="11">
        <v>45815.0</v>
      </c>
      <c r="G4467" s="12">
        <f t="shared" si="1"/>
        <v>6</v>
      </c>
      <c r="H4467" s="10"/>
      <c r="I4467" s="10" t="str">
        <f>IFNA(VLOOKUP($H4467,'Промокоды'!$A$2:$B$115,2,0),"")</f>
        <v/>
      </c>
      <c r="J4467" s="10" t="str">
        <f>IFNA(VLOOKUP($I4467,'Промокоды'!$E$2:$F$8,2,0),"")</f>
        <v/>
      </c>
      <c r="K4467" s="10" t="str">
        <f>IFNA(VLOOKUP($H4467,'Промокоды'!$A$2:$C$115,3,0),"")</f>
        <v/>
      </c>
      <c r="L4467" s="13">
        <f t="shared" si="2"/>
        <v>0</v>
      </c>
      <c r="M4467" s="14">
        <v>1000.0</v>
      </c>
      <c r="N4467" s="14">
        <f t="shared" si="3"/>
        <v>1000</v>
      </c>
      <c r="O4467" s="9"/>
      <c r="P4467" s="9"/>
      <c r="Q4467" s="9"/>
      <c r="R4467" s="9"/>
      <c r="S4467" s="9"/>
      <c r="T4467" s="9"/>
      <c r="U4467" s="9"/>
      <c r="V4467" s="9"/>
      <c r="W4467" s="9"/>
      <c r="X4467" s="9"/>
      <c r="Y4467" s="9"/>
      <c r="Z4467" s="9"/>
      <c r="AA4467" s="9"/>
      <c r="AB4467" s="9"/>
      <c r="AC4467" s="9"/>
    </row>
    <row r="4468" ht="15.75" customHeight="1">
      <c r="A4468" s="10">
        <v>4467.0</v>
      </c>
      <c r="B4468" s="20" t="s">
        <v>15</v>
      </c>
      <c r="C4468" s="10" t="str">
        <f>VLOOKUP($E4468,'Определяем вид'!$A$2:$B$16,2,0)</f>
        <v>Услуга</v>
      </c>
      <c r="D4468" s="20" t="s">
        <v>16</v>
      </c>
      <c r="E4468" s="10" t="s">
        <v>21</v>
      </c>
      <c r="F4468" s="11">
        <v>45816.0</v>
      </c>
      <c r="G4468" s="12">
        <f t="shared" si="1"/>
        <v>6</v>
      </c>
      <c r="H4468" s="10"/>
      <c r="I4468" s="10" t="str">
        <f>IFNA(VLOOKUP($H4468,'Промокоды'!$A$2:$B$115,2,0),"")</f>
        <v/>
      </c>
      <c r="J4468" s="10" t="str">
        <f>IFNA(VLOOKUP($I4468,'Промокоды'!$E$2:$F$8,2,0),"")</f>
        <v/>
      </c>
      <c r="K4468" s="10" t="str">
        <f>IFNA(VLOOKUP($H4468,'Промокоды'!$A$2:$C$115,3,0),"")</f>
        <v/>
      </c>
      <c r="L4468" s="13">
        <f t="shared" si="2"/>
        <v>0</v>
      </c>
      <c r="M4468" s="14">
        <v>5500.0</v>
      </c>
      <c r="N4468" s="14">
        <f t="shared" si="3"/>
        <v>5500</v>
      </c>
      <c r="O4468" s="9"/>
      <c r="P4468" s="9"/>
      <c r="Q4468" s="9"/>
      <c r="R4468" s="9"/>
      <c r="S4468" s="9"/>
      <c r="T4468" s="9"/>
      <c r="U4468" s="9"/>
      <c r="V4468" s="9"/>
      <c r="W4468" s="9"/>
      <c r="X4468" s="9"/>
      <c r="Y4468" s="9"/>
      <c r="Z4468" s="9"/>
      <c r="AA4468" s="9"/>
      <c r="AB4468" s="9"/>
      <c r="AC4468" s="9"/>
    </row>
    <row r="4469" ht="15.75" customHeight="1">
      <c r="A4469" s="10">
        <v>4468.0</v>
      </c>
      <c r="B4469" s="20" t="s">
        <v>15</v>
      </c>
      <c r="C4469" s="10" t="str">
        <f>VLOOKUP($E4469,'Определяем вид'!$A$2:$B$16,2,0)</f>
        <v>Услуга</v>
      </c>
      <c r="D4469" s="20" t="s">
        <v>16</v>
      </c>
      <c r="E4469" s="10" t="s">
        <v>21</v>
      </c>
      <c r="F4469" s="11">
        <v>45816.0</v>
      </c>
      <c r="G4469" s="12">
        <f t="shared" si="1"/>
        <v>6</v>
      </c>
      <c r="H4469" s="10"/>
      <c r="I4469" s="10" t="str">
        <f>IFNA(VLOOKUP($H4469,'Промокоды'!$A$2:$B$115,2,0),"")</f>
        <v/>
      </c>
      <c r="J4469" s="10" t="str">
        <f>IFNA(VLOOKUP($I4469,'Промокоды'!$E$2:$F$8,2,0),"")</f>
        <v/>
      </c>
      <c r="K4469" s="10" t="str">
        <f>IFNA(VLOOKUP($H4469,'Промокоды'!$A$2:$C$115,3,0),"")</f>
        <v/>
      </c>
      <c r="L4469" s="13">
        <f t="shared" si="2"/>
        <v>0</v>
      </c>
      <c r="M4469" s="14">
        <v>5500.0</v>
      </c>
      <c r="N4469" s="14">
        <f t="shared" si="3"/>
        <v>5500</v>
      </c>
      <c r="O4469" s="9"/>
      <c r="P4469" s="9"/>
      <c r="Q4469" s="9"/>
      <c r="R4469" s="9"/>
      <c r="S4469" s="9"/>
      <c r="T4469" s="9"/>
      <c r="U4469" s="9"/>
      <c r="V4469" s="9"/>
      <c r="W4469" s="9"/>
      <c r="X4469" s="9"/>
      <c r="Y4469" s="9"/>
      <c r="Z4469" s="9"/>
      <c r="AA4469" s="9"/>
      <c r="AB4469" s="9"/>
      <c r="AC4469" s="9"/>
    </row>
    <row r="4470" ht="15.75" customHeight="1">
      <c r="A4470" s="10">
        <v>4469.0</v>
      </c>
      <c r="B4470" s="20" t="s">
        <v>15</v>
      </c>
      <c r="C4470" s="10" t="str">
        <f>VLOOKUP($E4470,'Определяем вид'!$A$2:$B$16,2,0)</f>
        <v>Услуга</v>
      </c>
      <c r="D4470" s="20" t="s">
        <v>19</v>
      </c>
      <c r="E4470" s="10" t="s">
        <v>17</v>
      </c>
      <c r="F4470" s="11">
        <v>45816.0</v>
      </c>
      <c r="G4470" s="12">
        <f t="shared" si="1"/>
        <v>6</v>
      </c>
      <c r="H4470" s="10"/>
      <c r="I4470" s="10" t="str">
        <f>IFNA(VLOOKUP($H4470,'Промокоды'!$A$2:$B$115,2,0),"")</f>
        <v/>
      </c>
      <c r="J4470" s="10" t="str">
        <f>IFNA(VLOOKUP($I4470,'Промокоды'!$E$2:$F$8,2,0),"")</f>
        <v/>
      </c>
      <c r="K4470" s="10" t="str">
        <f>IFNA(VLOOKUP($H4470,'Промокоды'!$A$2:$C$115,3,0),"")</f>
        <v/>
      </c>
      <c r="L4470" s="13">
        <f t="shared" si="2"/>
        <v>0</v>
      </c>
      <c r="M4470" s="14">
        <v>4500.0</v>
      </c>
      <c r="N4470" s="14">
        <f t="shared" si="3"/>
        <v>4500</v>
      </c>
      <c r="O4470" s="9"/>
      <c r="P4470" s="9"/>
      <c r="Q4470" s="9"/>
      <c r="R4470" s="9"/>
      <c r="S4470" s="9"/>
      <c r="T4470" s="9"/>
      <c r="U4470" s="9"/>
      <c r="V4470" s="9"/>
      <c r="W4470" s="9"/>
      <c r="X4470" s="9"/>
      <c r="Y4470" s="9"/>
      <c r="Z4470" s="9"/>
      <c r="AA4470" s="9"/>
      <c r="AB4470" s="9"/>
      <c r="AC4470" s="9"/>
    </row>
    <row r="4471" ht="15.75" customHeight="1">
      <c r="A4471" s="10">
        <v>4470.0</v>
      </c>
      <c r="B4471" s="20" t="s">
        <v>15</v>
      </c>
      <c r="C4471" s="10" t="str">
        <f>VLOOKUP($E4471,'Определяем вид'!$A$2:$B$16,2,0)</f>
        <v>Товар</v>
      </c>
      <c r="D4471" s="20" t="s">
        <v>19</v>
      </c>
      <c r="E4471" s="10" t="s">
        <v>20</v>
      </c>
      <c r="F4471" s="11">
        <v>45816.0</v>
      </c>
      <c r="G4471" s="12">
        <f t="shared" si="1"/>
        <v>6</v>
      </c>
      <c r="H4471" s="10"/>
      <c r="I4471" s="10" t="str">
        <f>IFNA(VLOOKUP($H4471,'Промокоды'!$A$2:$B$115,2,0),"")</f>
        <v/>
      </c>
      <c r="J4471" s="10" t="str">
        <f>IFNA(VLOOKUP($I4471,'Промокоды'!$E$2:$F$8,2,0),"")</f>
        <v/>
      </c>
      <c r="K4471" s="10" t="str">
        <f>IFNA(VLOOKUP($H4471,'Промокоды'!$A$2:$C$115,3,0),"")</f>
        <v/>
      </c>
      <c r="L4471" s="13">
        <f t="shared" si="2"/>
        <v>0</v>
      </c>
      <c r="M4471" s="14">
        <v>500.0</v>
      </c>
      <c r="N4471" s="14">
        <f t="shared" si="3"/>
        <v>500</v>
      </c>
      <c r="O4471" s="9"/>
      <c r="P4471" s="9"/>
      <c r="Q4471" s="9"/>
      <c r="R4471" s="9"/>
      <c r="S4471" s="9"/>
      <c r="T4471" s="9"/>
      <c r="U4471" s="9"/>
      <c r="V4471" s="9"/>
      <c r="W4471" s="9"/>
      <c r="X4471" s="9"/>
      <c r="Y4471" s="9"/>
      <c r="Z4471" s="9"/>
      <c r="AA4471" s="9"/>
      <c r="AB4471" s="9"/>
      <c r="AC4471" s="9"/>
    </row>
    <row r="4472" ht="15.75" customHeight="1">
      <c r="A4472" s="10">
        <v>4471.0</v>
      </c>
      <c r="B4472" s="20" t="s">
        <v>15</v>
      </c>
      <c r="C4472" s="10" t="str">
        <f>VLOOKUP($E4472,'Определяем вид'!$A$2:$B$16,2,0)</f>
        <v>Услуга</v>
      </c>
      <c r="D4472" s="20" t="s">
        <v>16</v>
      </c>
      <c r="E4472" s="10" t="s">
        <v>21</v>
      </c>
      <c r="F4472" s="11">
        <v>45816.0</v>
      </c>
      <c r="G4472" s="12">
        <f t="shared" si="1"/>
        <v>6</v>
      </c>
      <c r="H4472" s="10"/>
      <c r="I4472" s="10" t="str">
        <f>IFNA(VLOOKUP($H4472,'Промокоды'!$A$2:$B$115,2,0),"")</f>
        <v/>
      </c>
      <c r="J4472" s="10" t="str">
        <f>IFNA(VLOOKUP($I4472,'Промокоды'!$E$2:$F$8,2,0),"")</f>
        <v/>
      </c>
      <c r="K4472" s="10" t="str">
        <f>IFNA(VLOOKUP($H4472,'Промокоды'!$A$2:$C$115,3,0),"")</f>
        <v/>
      </c>
      <c r="L4472" s="13">
        <f t="shared" si="2"/>
        <v>0</v>
      </c>
      <c r="M4472" s="14">
        <v>5500.0</v>
      </c>
      <c r="N4472" s="14">
        <f t="shared" si="3"/>
        <v>5500</v>
      </c>
      <c r="O4472" s="9"/>
      <c r="P4472" s="9"/>
      <c r="Q4472" s="9"/>
      <c r="R4472" s="9"/>
      <c r="S4472" s="9"/>
      <c r="T4472" s="9"/>
      <c r="U4472" s="9"/>
      <c r="V4472" s="9"/>
      <c r="W4472" s="9"/>
      <c r="X4472" s="9"/>
      <c r="Y4472" s="9"/>
      <c r="Z4472" s="9"/>
      <c r="AA4472" s="9"/>
      <c r="AB4472" s="9"/>
      <c r="AC4472" s="9"/>
    </row>
    <row r="4473" ht="15.75" customHeight="1">
      <c r="A4473" s="10">
        <v>4472.0</v>
      </c>
      <c r="B4473" s="20" t="s">
        <v>25</v>
      </c>
      <c r="C4473" s="10" t="str">
        <f>VLOOKUP($E4473,'Определяем вид'!$A$2:$B$16,2,0)</f>
        <v>Товар</v>
      </c>
      <c r="D4473" s="20" t="s">
        <v>16</v>
      </c>
      <c r="E4473" s="10" t="s">
        <v>33</v>
      </c>
      <c r="F4473" s="11">
        <v>45816.0</v>
      </c>
      <c r="G4473" s="12">
        <f t="shared" si="1"/>
        <v>6</v>
      </c>
      <c r="H4473" s="10"/>
      <c r="I4473" s="10" t="str">
        <f>IFNA(VLOOKUP($H4473,'Промокоды'!$A$2:$B$115,2,0),"")</f>
        <v/>
      </c>
      <c r="J4473" s="10" t="str">
        <f>IFNA(VLOOKUP($I4473,'Промокоды'!$E$2:$F$8,2,0),"")</f>
        <v/>
      </c>
      <c r="K4473" s="10" t="str">
        <f>IFNA(VLOOKUP($H4473,'Промокоды'!$A$2:$C$115,3,0),"")</f>
        <v/>
      </c>
      <c r="L4473" s="13">
        <f t="shared" si="2"/>
        <v>0</v>
      </c>
      <c r="M4473" s="14">
        <v>1000.0</v>
      </c>
      <c r="N4473" s="14">
        <f t="shared" si="3"/>
        <v>1000</v>
      </c>
      <c r="O4473" s="9"/>
      <c r="P4473" s="9"/>
      <c r="Q4473" s="9"/>
      <c r="R4473" s="9"/>
      <c r="S4473" s="9"/>
      <c r="T4473" s="9"/>
      <c r="U4473" s="9"/>
      <c r="V4473" s="9"/>
      <c r="W4473" s="9"/>
      <c r="X4473" s="9"/>
      <c r="Y4473" s="9"/>
      <c r="Z4473" s="9"/>
      <c r="AA4473" s="9"/>
      <c r="AB4473" s="9"/>
      <c r="AC4473" s="9"/>
    </row>
    <row r="4474" ht="15.75" customHeight="1">
      <c r="A4474" s="10">
        <v>4473.0</v>
      </c>
      <c r="B4474" s="20" t="s">
        <v>15</v>
      </c>
      <c r="C4474" s="10" t="str">
        <f>VLOOKUP($E4474,'Определяем вид'!$A$2:$B$16,2,0)</f>
        <v>Услуга</v>
      </c>
      <c r="D4474" s="20" t="s">
        <v>19</v>
      </c>
      <c r="E4474" s="10" t="s">
        <v>21</v>
      </c>
      <c r="F4474" s="11">
        <v>45816.0</v>
      </c>
      <c r="G4474" s="12">
        <f t="shared" si="1"/>
        <v>6</v>
      </c>
      <c r="H4474" s="10"/>
      <c r="I4474" s="10" t="str">
        <f>IFNA(VLOOKUP($H4474,'Промокоды'!$A$2:$B$115,2,0),"")</f>
        <v/>
      </c>
      <c r="J4474" s="10" t="str">
        <f>IFNA(VLOOKUP($I4474,'Промокоды'!$E$2:$F$8,2,0),"")</f>
        <v/>
      </c>
      <c r="K4474" s="10" t="str">
        <f>IFNA(VLOOKUP($H4474,'Промокоды'!$A$2:$C$115,3,0),"")</f>
        <v/>
      </c>
      <c r="L4474" s="13">
        <f t="shared" si="2"/>
        <v>0</v>
      </c>
      <c r="M4474" s="14">
        <v>5500.0</v>
      </c>
      <c r="N4474" s="14">
        <f t="shared" si="3"/>
        <v>5500</v>
      </c>
      <c r="O4474" s="9"/>
      <c r="P4474" s="9"/>
      <c r="Q4474" s="9"/>
      <c r="R4474" s="9"/>
      <c r="S4474" s="9"/>
      <c r="T4474" s="9"/>
      <c r="U4474" s="9"/>
      <c r="V4474" s="9"/>
      <c r="W4474" s="9"/>
      <c r="X4474" s="9"/>
      <c r="Y4474" s="9"/>
      <c r="Z4474" s="9"/>
      <c r="AA4474" s="9"/>
      <c r="AB4474" s="9"/>
      <c r="AC4474" s="9"/>
    </row>
    <row r="4475" ht="15.75" customHeight="1">
      <c r="A4475" s="10">
        <v>4474.0</v>
      </c>
      <c r="B4475" s="20" t="s">
        <v>15</v>
      </c>
      <c r="C4475" s="10" t="str">
        <f>VLOOKUP($E4475,'Определяем вид'!$A$2:$B$16,2,0)</f>
        <v>Услуга</v>
      </c>
      <c r="D4475" s="20" t="s">
        <v>16</v>
      </c>
      <c r="E4475" s="10" t="s">
        <v>17</v>
      </c>
      <c r="F4475" s="11">
        <v>45816.0</v>
      </c>
      <c r="G4475" s="12">
        <f t="shared" si="1"/>
        <v>6</v>
      </c>
      <c r="H4475" s="20" t="s">
        <v>41</v>
      </c>
      <c r="I4475" s="10">
        <f>IFNA(VLOOKUP($H4475,'Промокоды'!$A$2:$B$115,2,0),"")</f>
        <v>3</v>
      </c>
      <c r="J4475" s="10" t="str">
        <f>IFNA(VLOOKUP($I4475,'Промокоды'!$E$2:$F$8,2,0),"")</f>
        <v>Поисковые запросы в Яндексе</v>
      </c>
      <c r="K4475" s="10">
        <f>IFNA(VLOOKUP($H4475,'Промокоды'!$A$2:$C$115,3,0),"")</f>
        <v>0.05</v>
      </c>
      <c r="L4475" s="13">
        <f t="shared" si="2"/>
        <v>225</v>
      </c>
      <c r="M4475" s="14">
        <v>4500.0</v>
      </c>
      <c r="N4475" s="14">
        <f t="shared" si="3"/>
        <v>4275</v>
      </c>
      <c r="O4475" s="9"/>
      <c r="P4475" s="9"/>
      <c r="Q4475" s="9"/>
      <c r="R4475" s="9"/>
      <c r="S4475" s="9"/>
      <c r="T4475" s="9"/>
      <c r="U4475" s="9"/>
      <c r="V4475" s="9"/>
      <c r="W4475" s="9"/>
      <c r="X4475" s="9"/>
      <c r="Y4475" s="9"/>
      <c r="Z4475" s="9"/>
      <c r="AA4475" s="9"/>
      <c r="AB4475" s="9"/>
      <c r="AC4475" s="9"/>
    </row>
    <row r="4476" ht="15.75" customHeight="1">
      <c r="A4476" s="10">
        <v>4475.0</v>
      </c>
      <c r="B4476" s="20" t="s">
        <v>15</v>
      </c>
      <c r="C4476" s="10" t="str">
        <f>VLOOKUP($E4476,'Определяем вид'!$A$2:$B$16,2,0)</f>
        <v>Товар</v>
      </c>
      <c r="D4476" s="20" t="s">
        <v>16</v>
      </c>
      <c r="E4476" s="10" t="s">
        <v>23</v>
      </c>
      <c r="F4476" s="11">
        <v>45816.0</v>
      </c>
      <c r="G4476" s="12">
        <f t="shared" si="1"/>
        <v>6</v>
      </c>
      <c r="H4476" s="10"/>
      <c r="I4476" s="10" t="str">
        <f>IFNA(VLOOKUP($H4476,'Промокоды'!$A$2:$B$115,2,0),"")</f>
        <v/>
      </c>
      <c r="J4476" s="10" t="str">
        <f>IFNA(VLOOKUP($I4476,'Промокоды'!$E$2:$F$8,2,0),"")</f>
        <v/>
      </c>
      <c r="K4476" s="10" t="str">
        <f>IFNA(VLOOKUP($H4476,'Промокоды'!$A$2:$C$115,3,0),"")</f>
        <v/>
      </c>
      <c r="L4476" s="13">
        <f t="shared" si="2"/>
        <v>0</v>
      </c>
      <c r="M4476" s="14">
        <v>1000.0</v>
      </c>
      <c r="N4476" s="14">
        <f t="shared" si="3"/>
        <v>1000</v>
      </c>
      <c r="O4476" s="9"/>
      <c r="P4476" s="9"/>
      <c r="Q4476" s="9"/>
      <c r="R4476" s="9"/>
      <c r="S4476" s="9"/>
      <c r="T4476" s="9"/>
      <c r="U4476" s="9"/>
      <c r="V4476" s="9"/>
      <c r="W4476" s="9"/>
      <c r="X4476" s="9"/>
      <c r="Y4476" s="9"/>
      <c r="Z4476" s="9"/>
      <c r="AA4476" s="9"/>
      <c r="AB4476" s="9"/>
      <c r="AC4476" s="9"/>
    </row>
    <row r="4477" ht="15.75" customHeight="1">
      <c r="A4477" s="10">
        <v>4476.0</v>
      </c>
      <c r="B4477" s="20" t="s">
        <v>15</v>
      </c>
      <c r="C4477" s="10" t="str">
        <f>VLOOKUP($E4477,'Определяем вид'!$A$2:$B$16,2,0)</f>
        <v>Услуга</v>
      </c>
      <c r="D4477" s="20" t="s">
        <v>16</v>
      </c>
      <c r="E4477" s="10" t="s">
        <v>17</v>
      </c>
      <c r="F4477" s="11">
        <v>45816.0</v>
      </c>
      <c r="G4477" s="12">
        <f t="shared" si="1"/>
        <v>6</v>
      </c>
      <c r="H4477" s="10"/>
      <c r="I4477" s="10" t="str">
        <f>IFNA(VLOOKUP($H4477,'Промокоды'!$A$2:$B$115,2,0),"")</f>
        <v/>
      </c>
      <c r="J4477" s="10" t="str">
        <f>IFNA(VLOOKUP($I4477,'Промокоды'!$E$2:$F$8,2,0),"")</f>
        <v/>
      </c>
      <c r="K4477" s="10" t="str">
        <f>IFNA(VLOOKUP($H4477,'Промокоды'!$A$2:$C$115,3,0),"")</f>
        <v/>
      </c>
      <c r="L4477" s="13">
        <f t="shared" si="2"/>
        <v>0</v>
      </c>
      <c r="M4477" s="14">
        <v>4500.0</v>
      </c>
      <c r="N4477" s="14">
        <f t="shared" si="3"/>
        <v>4500</v>
      </c>
      <c r="O4477" s="9"/>
      <c r="P4477" s="9"/>
      <c r="Q4477" s="9"/>
      <c r="R4477" s="9"/>
      <c r="S4477" s="9"/>
      <c r="T4477" s="9"/>
      <c r="U4477" s="9"/>
      <c r="V4477" s="9"/>
      <c r="W4477" s="9"/>
      <c r="X4477" s="9"/>
      <c r="Y4477" s="9"/>
      <c r="Z4477" s="9"/>
      <c r="AA4477" s="9"/>
      <c r="AB4477" s="9"/>
      <c r="AC4477" s="9"/>
    </row>
    <row r="4478" ht="15.75" customHeight="1">
      <c r="A4478" s="10">
        <v>4477.0</v>
      </c>
      <c r="B4478" s="20" t="s">
        <v>15</v>
      </c>
      <c r="C4478" s="10" t="str">
        <f>VLOOKUP($E4478,'Определяем вид'!$A$2:$B$16,2,0)</f>
        <v>Услуга</v>
      </c>
      <c r="D4478" s="20" t="s">
        <v>19</v>
      </c>
      <c r="E4478" s="10" t="s">
        <v>18</v>
      </c>
      <c r="F4478" s="11">
        <v>45816.0</v>
      </c>
      <c r="G4478" s="12">
        <f t="shared" si="1"/>
        <v>6</v>
      </c>
      <c r="H4478" s="10"/>
      <c r="I4478" s="10" t="str">
        <f>IFNA(VLOOKUP($H4478,'Промокоды'!$A$2:$B$115,2,0),"")</f>
        <v/>
      </c>
      <c r="J4478" s="10" t="str">
        <f>IFNA(VLOOKUP($I4478,'Промокоды'!$E$2:$F$8,2,0),"")</f>
        <v/>
      </c>
      <c r="K4478" s="10" t="str">
        <f>IFNA(VLOOKUP($H4478,'Промокоды'!$A$2:$C$115,3,0),"")</f>
        <v/>
      </c>
      <c r="L4478" s="13">
        <f t="shared" si="2"/>
        <v>0</v>
      </c>
      <c r="M4478" s="14">
        <v>3500.0</v>
      </c>
      <c r="N4478" s="14">
        <f t="shared" si="3"/>
        <v>3500</v>
      </c>
      <c r="O4478" s="9"/>
      <c r="P4478" s="9"/>
      <c r="Q4478" s="9"/>
      <c r="R4478" s="9"/>
      <c r="S4478" s="9"/>
      <c r="T4478" s="9"/>
      <c r="U4478" s="9"/>
      <c r="V4478" s="9"/>
      <c r="W4478" s="9"/>
      <c r="X4478" s="9"/>
      <c r="Y4478" s="9"/>
      <c r="Z4478" s="9"/>
      <c r="AA4478" s="9"/>
      <c r="AB4478" s="9"/>
      <c r="AC4478" s="9"/>
    </row>
    <row r="4479" ht="15.75" customHeight="1">
      <c r="A4479" s="10">
        <v>4478.0</v>
      </c>
      <c r="B4479" s="20" t="s">
        <v>25</v>
      </c>
      <c r="C4479" s="10" t="str">
        <f>VLOOKUP($E4479,'Определяем вид'!$A$2:$B$16,2,0)</f>
        <v>Товар</v>
      </c>
      <c r="D4479" s="20" t="s">
        <v>16</v>
      </c>
      <c r="E4479" s="10" t="s">
        <v>35</v>
      </c>
      <c r="F4479" s="11">
        <v>45816.0</v>
      </c>
      <c r="G4479" s="12">
        <f t="shared" si="1"/>
        <v>6</v>
      </c>
      <c r="H4479" s="10"/>
      <c r="I4479" s="10" t="str">
        <f>IFNA(VLOOKUP($H4479,'Промокоды'!$A$2:$B$115,2,0),"")</f>
        <v/>
      </c>
      <c r="J4479" s="10" t="str">
        <f>IFNA(VLOOKUP($I4479,'Промокоды'!$E$2:$F$8,2,0),"")</f>
        <v/>
      </c>
      <c r="K4479" s="10" t="str">
        <f>IFNA(VLOOKUP($H4479,'Промокоды'!$A$2:$C$115,3,0),"")</f>
        <v/>
      </c>
      <c r="L4479" s="13">
        <f t="shared" si="2"/>
        <v>0</v>
      </c>
      <c r="M4479" s="14">
        <v>500.0</v>
      </c>
      <c r="N4479" s="14">
        <f t="shared" si="3"/>
        <v>500</v>
      </c>
      <c r="O4479" s="9"/>
      <c r="P4479" s="9"/>
      <c r="Q4479" s="9"/>
      <c r="R4479" s="9"/>
      <c r="S4479" s="9"/>
      <c r="T4479" s="9"/>
      <c r="U4479" s="9"/>
      <c r="V4479" s="9"/>
      <c r="W4479" s="9"/>
      <c r="X4479" s="9"/>
      <c r="Y4479" s="9"/>
      <c r="Z4479" s="9"/>
      <c r="AA4479" s="9"/>
      <c r="AB4479" s="9"/>
      <c r="AC4479" s="9"/>
    </row>
    <row r="4480" ht="15.75" customHeight="1">
      <c r="A4480" s="10">
        <v>4479.0</v>
      </c>
      <c r="B4480" s="20" t="s">
        <v>15</v>
      </c>
      <c r="C4480" s="10" t="str">
        <f>VLOOKUP($E4480,'Определяем вид'!$A$2:$B$16,2,0)</f>
        <v>Услуга</v>
      </c>
      <c r="D4480" s="20" t="s">
        <v>19</v>
      </c>
      <c r="E4480" s="10" t="s">
        <v>18</v>
      </c>
      <c r="F4480" s="11">
        <v>45816.0</v>
      </c>
      <c r="G4480" s="12">
        <f t="shared" si="1"/>
        <v>6</v>
      </c>
      <c r="H4480" s="10"/>
      <c r="I4480" s="10" t="str">
        <f>IFNA(VLOOKUP($H4480,'Промокоды'!$A$2:$B$115,2,0),"")</f>
        <v/>
      </c>
      <c r="J4480" s="10" t="str">
        <f>IFNA(VLOOKUP($I4480,'Промокоды'!$E$2:$F$8,2,0),"")</f>
        <v/>
      </c>
      <c r="K4480" s="10" t="str">
        <f>IFNA(VLOOKUP($H4480,'Промокоды'!$A$2:$C$115,3,0),"")</f>
        <v/>
      </c>
      <c r="L4480" s="13">
        <f t="shared" si="2"/>
        <v>0</v>
      </c>
      <c r="M4480" s="14">
        <v>3500.0</v>
      </c>
      <c r="N4480" s="14">
        <f t="shared" si="3"/>
        <v>3500</v>
      </c>
      <c r="O4480" s="9"/>
      <c r="P4480" s="9"/>
      <c r="Q4480" s="9"/>
      <c r="R4480" s="9"/>
      <c r="S4480" s="9"/>
      <c r="T4480" s="9"/>
      <c r="U4480" s="9"/>
      <c r="V4480" s="9"/>
      <c r="W4480" s="9"/>
      <c r="X4480" s="9"/>
      <c r="Y4480" s="9"/>
      <c r="Z4480" s="9"/>
      <c r="AA4480" s="9"/>
      <c r="AB4480" s="9"/>
      <c r="AC4480" s="9"/>
    </row>
    <row r="4481" ht="15.75" customHeight="1">
      <c r="A4481" s="10">
        <v>4480.0</v>
      </c>
      <c r="B4481" s="20" t="s">
        <v>15</v>
      </c>
      <c r="C4481" s="10" t="str">
        <f>VLOOKUP($E4481,'Определяем вид'!$A$2:$B$16,2,0)</f>
        <v>Услуга</v>
      </c>
      <c r="D4481" s="20" t="s">
        <v>16</v>
      </c>
      <c r="E4481" s="10" t="s">
        <v>17</v>
      </c>
      <c r="F4481" s="11">
        <v>45816.0</v>
      </c>
      <c r="G4481" s="12">
        <f t="shared" si="1"/>
        <v>6</v>
      </c>
      <c r="H4481" s="10"/>
      <c r="I4481" s="10" t="str">
        <f>IFNA(VLOOKUP($H4481,'Промокоды'!$A$2:$B$115,2,0),"")</f>
        <v/>
      </c>
      <c r="J4481" s="10" t="str">
        <f>IFNA(VLOOKUP($I4481,'Промокоды'!$E$2:$F$8,2,0),"")</f>
        <v/>
      </c>
      <c r="K4481" s="10" t="str">
        <f>IFNA(VLOOKUP($H4481,'Промокоды'!$A$2:$C$115,3,0),"")</f>
        <v/>
      </c>
      <c r="L4481" s="13">
        <f t="shared" si="2"/>
        <v>0</v>
      </c>
      <c r="M4481" s="14">
        <v>4500.0</v>
      </c>
      <c r="N4481" s="14">
        <f t="shared" si="3"/>
        <v>4500</v>
      </c>
      <c r="O4481" s="9"/>
      <c r="P4481" s="9"/>
      <c r="Q4481" s="9"/>
      <c r="R4481" s="9"/>
      <c r="S4481" s="9"/>
      <c r="T4481" s="9"/>
      <c r="U4481" s="9"/>
      <c r="V4481" s="9"/>
      <c r="W4481" s="9"/>
      <c r="X4481" s="9"/>
      <c r="Y4481" s="9"/>
      <c r="Z4481" s="9"/>
      <c r="AA4481" s="9"/>
      <c r="AB4481" s="9"/>
      <c r="AC4481" s="9"/>
    </row>
    <row r="4482" ht="15.75" customHeight="1">
      <c r="A4482" s="10">
        <v>4481.0</v>
      </c>
      <c r="B4482" s="20" t="s">
        <v>15</v>
      </c>
      <c r="C4482" s="10" t="str">
        <f>VLOOKUP($E4482,'Определяем вид'!$A$2:$B$16,2,0)</f>
        <v>Товар</v>
      </c>
      <c r="D4482" s="20" t="s">
        <v>16</v>
      </c>
      <c r="E4482" s="10" t="s">
        <v>20</v>
      </c>
      <c r="F4482" s="11">
        <v>45816.0</v>
      </c>
      <c r="G4482" s="12">
        <f t="shared" si="1"/>
        <v>6</v>
      </c>
      <c r="H4482" s="20" t="s">
        <v>43</v>
      </c>
      <c r="I4482" s="10">
        <f>IFNA(VLOOKUP($H4482,'Промокоды'!$A$2:$B$115,2,0),"")</f>
        <v>1</v>
      </c>
      <c r="J4482" s="10" t="str">
        <f>IFNA(VLOOKUP($I4482,'Промокоды'!$E$2:$F$8,2,0),"")</f>
        <v>Обещаем скидки</v>
      </c>
      <c r="K4482" s="10">
        <f>IFNA(VLOOKUP($H4482,'Промокоды'!$A$2:$C$115,3,0),"")</f>
        <v>0.1</v>
      </c>
      <c r="L4482" s="13">
        <f t="shared" si="2"/>
        <v>50</v>
      </c>
      <c r="M4482" s="14">
        <v>500.0</v>
      </c>
      <c r="N4482" s="14">
        <f t="shared" si="3"/>
        <v>450</v>
      </c>
      <c r="O4482" s="9"/>
      <c r="P4482" s="9"/>
      <c r="Q4482" s="9"/>
      <c r="R4482" s="9"/>
      <c r="S4482" s="9"/>
      <c r="T4482" s="9"/>
      <c r="U4482" s="9"/>
      <c r="V4482" s="9"/>
      <c r="W4482" s="9"/>
      <c r="X4482" s="9"/>
      <c r="Y4482" s="9"/>
      <c r="Z4482" s="9"/>
      <c r="AA4482" s="9"/>
      <c r="AB4482" s="9"/>
      <c r="AC4482" s="9"/>
    </row>
    <row r="4483" ht="15.75" customHeight="1">
      <c r="A4483" s="10">
        <v>4482.0</v>
      </c>
      <c r="B4483" s="20" t="s">
        <v>15</v>
      </c>
      <c r="C4483" s="10" t="str">
        <f>VLOOKUP($E4483,'Определяем вид'!$A$2:$B$16,2,0)</f>
        <v>Услуга</v>
      </c>
      <c r="D4483" s="20" t="s">
        <v>16</v>
      </c>
      <c r="E4483" s="10" t="s">
        <v>21</v>
      </c>
      <c r="F4483" s="11">
        <v>45816.0</v>
      </c>
      <c r="G4483" s="12">
        <f t="shared" si="1"/>
        <v>6</v>
      </c>
      <c r="H4483" s="10"/>
      <c r="I4483" s="10" t="str">
        <f>IFNA(VLOOKUP($H4483,'Промокоды'!$A$2:$B$115,2,0),"")</f>
        <v/>
      </c>
      <c r="J4483" s="10" t="str">
        <f>IFNA(VLOOKUP($I4483,'Промокоды'!$E$2:$F$8,2,0),"")</f>
        <v/>
      </c>
      <c r="K4483" s="10" t="str">
        <f>IFNA(VLOOKUP($H4483,'Промокоды'!$A$2:$C$115,3,0),"")</f>
        <v/>
      </c>
      <c r="L4483" s="13">
        <f t="shared" si="2"/>
        <v>0</v>
      </c>
      <c r="M4483" s="14">
        <v>5500.0</v>
      </c>
      <c r="N4483" s="14">
        <f t="shared" si="3"/>
        <v>5500</v>
      </c>
      <c r="O4483" s="9"/>
      <c r="P4483" s="9"/>
      <c r="Q4483" s="9"/>
      <c r="R4483" s="9"/>
      <c r="S4483" s="9"/>
      <c r="T4483" s="9"/>
      <c r="U4483" s="9"/>
      <c r="V4483" s="9"/>
      <c r="W4483" s="9"/>
      <c r="X4483" s="9"/>
      <c r="Y4483" s="9"/>
      <c r="Z4483" s="9"/>
      <c r="AA4483" s="9"/>
      <c r="AB4483" s="9"/>
      <c r="AC4483" s="9"/>
    </row>
    <row r="4484" ht="15.75" customHeight="1">
      <c r="A4484" s="10">
        <v>4483.0</v>
      </c>
      <c r="B4484" s="20" t="s">
        <v>15</v>
      </c>
      <c r="C4484" s="10" t="str">
        <f>VLOOKUP($E4484,'Определяем вид'!$A$2:$B$16,2,0)</f>
        <v>Товар</v>
      </c>
      <c r="D4484" s="20" t="s">
        <v>16</v>
      </c>
      <c r="E4484" s="10" t="s">
        <v>28</v>
      </c>
      <c r="F4484" s="11">
        <v>45816.0</v>
      </c>
      <c r="G4484" s="12">
        <f t="shared" si="1"/>
        <v>6</v>
      </c>
      <c r="H4484" s="10"/>
      <c r="I4484" s="10" t="str">
        <f>IFNA(VLOOKUP($H4484,'Промокоды'!$A$2:$B$115,2,0),"")</f>
        <v/>
      </c>
      <c r="J4484" s="10" t="str">
        <f>IFNA(VLOOKUP($I4484,'Промокоды'!$E$2:$F$8,2,0),"")</f>
        <v/>
      </c>
      <c r="K4484" s="10" t="str">
        <f>IFNA(VLOOKUP($H4484,'Промокоды'!$A$2:$C$115,3,0),"")</f>
        <v/>
      </c>
      <c r="L4484" s="13">
        <f t="shared" si="2"/>
        <v>0</v>
      </c>
      <c r="M4484" s="14">
        <v>300.0</v>
      </c>
      <c r="N4484" s="14">
        <f t="shared" si="3"/>
        <v>300</v>
      </c>
      <c r="O4484" s="9"/>
      <c r="P4484" s="9"/>
      <c r="Q4484" s="9"/>
      <c r="R4484" s="9"/>
      <c r="S4484" s="9"/>
      <c r="T4484" s="9"/>
      <c r="U4484" s="9"/>
      <c r="V4484" s="9"/>
      <c r="W4484" s="9"/>
      <c r="X4484" s="9"/>
      <c r="Y4484" s="9"/>
      <c r="Z4484" s="9"/>
      <c r="AA4484" s="9"/>
      <c r="AB4484" s="9"/>
      <c r="AC4484" s="9"/>
    </row>
    <row r="4485" ht="15.75" customHeight="1">
      <c r="A4485" s="10">
        <v>4484.0</v>
      </c>
      <c r="B4485" s="20" t="s">
        <v>15</v>
      </c>
      <c r="C4485" s="10" t="str">
        <f>VLOOKUP($E4485,'Определяем вид'!$A$2:$B$16,2,0)</f>
        <v>Услуга</v>
      </c>
      <c r="D4485" s="20" t="s">
        <v>19</v>
      </c>
      <c r="E4485" s="10" t="s">
        <v>18</v>
      </c>
      <c r="F4485" s="11">
        <v>45816.0</v>
      </c>
      <c r="G4485" s="12">
        <f t="shared" si="1"/>
        <v>6</v>
      </c>
      <c r="H4485" s="20" t="s">
        <v>44</v>
      </c>
      <c r="I4485" s="10">
        <f>IFNA(VLOOKUP($H4485,'Промокоды'!$A$2:$B$115,2,0),"")</f>
        <v>1</v>
      </c>
      <c r="J4485" s="10" t="str">
        <f>IFNA(VLOOKUP($I4485,'Промокоды'!$E$2:$F$8,2,0),"")</f>
        <v>Обещаем скидки</v>
      </c>
      <c r="K4485" s="10">
        <f>IFNA(VLOOKUP($H4485,'Промокоды'!$A$2:$C$115,3,0),"")</f>
        <v>0.1</v>
      </c>
      <c r="L4485" s="13">
        <f t="shared" si="2"/>
        <v>350</v>
      </c>
      <c r="M4485" s="14">
        <v>3500.0</v>
      </c>
      <c r="N4485" s="14">
        <f t="shared" si="3"/>
        <v>3150</v>
      </c>
      <c r="O4485" s="9"/>
      <c r="P4485" s="9"/>
      <c r="Q4485" s="9"/>
      <c r="R4485" s="9"/>
      <c r="S4485" s="9"/>
      <c r="T4485" s="9"/>
      <c r="U4485" s="9"/>
      <c r="V4485" s="9"/>
      <c r="W4485" s="9"/>
      <c r="X4485" s="9"/>
      <c r="Y4485" s="9"/>
      <c r="Z4485" s="9"/>
      <c r="AA4485" s="9"/>
      <c r="AB4485" s="9"/>
      <c r="AC4485" s="9"/>
    </row>
    <row r="4486" ht="15.75" customHeight="1">
      <c r="A4486" s="10">
        <v>4485.0</v>
      </c>
      <c r="B4486" s="20" t="s">
        <v>15</v>
      </c>
      <c r="C4486" s="10" t="str">
        <f>VLOOKUP($E4486,'Определяем вид'!$A$2:$B$16,2,0)</f>
        <v>Услуга</v>
      </c>
      <c r="D4486" s="20" t="s">
        <v>19</v>
      </c>
      <c r="E4486" s="10" t="s">
        <v>18</v>
      </c>
      <c r="F4486" s="11">
        <v>45816.0</v>
      </c>
      <c r="G4486" s="12">
        <f t="shared" si="1"/>
        <v>6</v>
      </c>
      <c r="H4486" s="10"/>
      <c r="I4486" s="10" t="str">
        <f>IFNA(VLOOKUP($H4486,'Промокоды'!$A$2:$B$115,2,0),"")</f>
        <v/>
      </c>
      <c r="J4486" s="10" t="str">
        <f>IFNA(VLOOKUP($I4486,'Промокоды'!$E$2:$F$8,2,0),"")</f>
        <v/>
      </c>
      <c r="K4486" s="10" t="str">
        <f>IFNA(VLOOKUP($H4486,'Промокоды'!$A$2:$C$115,3,0),"")</f>
        <v/>
      </c>
      <c r="L4486" s="13">
        <f t="shared" si="2"/>
        <v>0</v>
      </c>
      <c r="M4486" s="14">
        <v>3500.0</v>
      </c>
      <c r="N4486" s="14">
        <f t="shared" si="3"/>
        <v>3500</v>
      </c>
      <c r="O4486" s="9"/>
      <c r="P4486" s="9"/>
      <c r="Q4486" s="9"/>
      <c r="R4486" s="9"/>
      <c r="S4486" s="9"/>
      <c r="T4486" s="9"/>
      <c r="U4486" s="9"/>
      <c r="V4486" s="9"/>
      <c r="W4486" s="9"/>
      <c r="X4486" s="9"/>
      <c r="Y4486" s="9"/>
      <c r="Z4486" s="9"/>
      <c r="AA4486" s="9"/>
      <c r="AB4486" s="9"/>
      <c r="AC4486" s="9"/>
    </row>
    <row r="4487" ht="15.75" customHeight="1">
      <c r="A4487" s="10">
        <v>4486.0</v>
      </c>
      <c r="B4487" s="20" t="s">
        <v>15</v>
      </c>
      <c r="C4487" s="10" t="str">
        <f>VLOOKUP($E4487,'Определяем вид'!$A$2:$B$16,2,0)</f>
        <v>Услуга</v>
      </c>
      <c r="D4487" s="20" t="s">
        <v>16</v>
      </c>
      <c r="E4487" s="10" t="s">
        <v>18</v>
      </c>
      <c r="F4487" s="11">
        <v>45816.0</v>
      </c>
      <c r="G4487" s="12">
        <f t="shared" si="1"/>
        <v>6</v>
      </c>
      <c r="H4487" s="20" t="s">
        <v>45</v>
      </c>
      <c r="I4487" s="10">
        <f>IFNA(VLOOKUP($H4487,'Промокоды'!$A$2:$B$115,2,0),"")</f>
        <v>2</v>
      </c>
      <c r="J4487" s="10" t="str">
        <f>IFNA(VLOOKUP($I4487,'Промокоды'!$E$2:$F$8,2,0),"")</f>
        <v>Поисковые запросы в Гугле</v>
      </c>
      <c r="K4487" s="10">
        <f>IFNA(VLOOKUP($H4487,'Промокоды'!$A$2:$C$115,3,0),"")</f>
        <v>0.1</v>
      </c>
      <c r="L4487" s="13">
        <f t="shared" si="2"/>
        <v>350</v>
      </c>
      <c r="M4487" s="14">
        <v>3500.0</v>
      </c>
      <c r="N4487" s="14">
        <f t="shared" si="3"/>
        <v>3150</v>
      </c>
      <c r="O4487" s="9"/>
      <c r="P4487" s="9"/>
      <c r="Q4487" s="9"/>
      <c r="R4487" s="9"/>
      <c r="S4487" s="9"/>
      <c r="T4487" s="9"/>
      <c r="U4487" s="9"/>
      <c r="V4487" s="9"/>
      <c r="W4487" s="9"/>
      <c r="X4487" s="9"/>
      <c r="Y4487" s="9"/>
      <c r="Z4487" s="9"/>
      <c r="AA4487" s="9"/>
      <c r="AB4487" s="9"/>
      <c r="AC4487" s="9"/>
    </row>
    <row r="4488" ht="15.75" customHeight="1">
      <c r="A4488" s="10">
        <v>4487.0</v>
      </c>
      <c r="B4488" s="20" t="s">
        <v>15</v>
      </c>
      <c r="C4488" s="10" t="str">
        <f>VLOOKUP($E4488,'Определяем вид'!$A$2:$B$16,2,0)</f>
        <v>Услуга</v>
      </c>
      <c r="D4488" s="20" t="s">
        <v>16</v>
      </c>
      <c r="E4488" s="10" t="s">
        <v>21</v>
      </c>
      <c r="F4488" s="11">
        <v>45816.0</v>
      </c>
      <c r="G4488" s="12">
        <f t="shared" si="1"/>
        <v>6</v>
      </c>
      <c r="H4488" s="20" t="s">
        <v>46</v>
      </c>
      <c r="I4488" s="10">
        <f>IFNA(VLOOKUP($H4488,'Промокоды'!$A$2:$B$115,2,0),"")</f>
        <v>1</v>
      </c>
      <c r="J4488" s="10" t="str">
        <f>IFNA(VLOOKUP($I4488,'Промокоды'!$E$2:$F$8,2,0),"")</f>
        <v>Обещаем скидки</v>
      </c>
      <c r="K4488" s="10">
        <f>IFNA(VLOOKUP($H4488,'Промокоды'!$A$2:$C$115,3,0),"")</f>
        <v>0.1</v>
      </c>
      <c r="L4488" s="13">
        <f t="shared" si="2"/>
        <v>550</v>
      </c>
      <c r="M4488" s="14">
        <v>5500.0</v>
      </c>
      <c r="N4488" s="14">
        <f t="shared" si="3"/>
        <v>4950</v>
      </c>
      <c r="O4488" s="9"/>
      <c r="P4488" s="9"/>
      <c r="Q4488" s="9"/>
      <c r="R4488" s="9"/>
      <c r="S4488" s="9"/>
      <c r="T4488" s="9"/>
      <c r="U4488" s="9"/>
      <c r="V4488" s="9"/>
      <c r="W4488" s="9"/>
      <c r="X4488" s="9"/>
      <c r="Y4488" s="9"/>
      <c r="Z4488" s="9"/>
      <c r="AA4488" s="9"/>
      <c r="AB4488" s="9"/>
      <c r="AC4488" s="9"/>
    </row>
    <row r="4489" ht="15.75" customHeight="1">
      <c r="A4489" s="10">
        <v>4488.0</v>
      </c>
      <c r="B4489" s="20" t="s">
        <v>15</v>
      </c>
      <c r="C4489" s="10" t="str">
        <f>VLOOKUP($E4489,'Определяем вид'!$A$2:$B$16,2,0)</f>
        <v>Услуга</v>
      </c>
      <c r="D4489" s="20" t="s">
        <v>16</v>
      </c>
      <c r="E4489" s="10" t="s">
        <v>18</v>
      </c>
      <c r="F4489" s="11">
        <v>45816.0</v>
      </c>
      <c r="G4489" s="12">
        <f t="shared" si="1"/>
        <v>6</v>
      </c>
      <c r="H4489" s="10"/>
      <c r="I4489" s="10" t="str">
        <f>IFNA(VLOOKUP($H4489,'Промокоды'!$A$2:$B$115,2,0),"")</f>
        <v/>
      </c>
      <c r="J4489" s="10" t="str">
        <f>IFNA(VLOOKUP($I4489,'Промокоды'!$E$2:$F$8,2,0),"")</f>
        <v/>
      </c>
      <c r="K4489" s="10" t="str">
        <f>IFNA(VLOOKUP($H4489,'Промокоды'!$A$2:$C$115,3,0),"")</f>
        <v/>
      </c>
      <c r="L4489" s="13">
        <f t="shared" si="2"/>
        <v>0</v>
      </c>
      <c r="M4489" s="14">
        <v>3500.0</v>
      </c>
      <c r="N4489" s="14">
        <f t="shared" si="3"/>
        <v>3500</v>
      </c>
      <c r="O4489" s="9"/>
      <c r="P4489" s="9"/>
      <c r="Q4489" s="9"/>
      <c r="R4489" s="9"/>
      <c r="S4489" s="9"/>
      <c r="T4489" s="9"/>
      <c r="U4489" s="9"/>
      <c r="V4489" s="9"/>
      <c r="W4489" s="9"/>
      <c r="X4489" s="9"/>
      <c r="Y4489" s="9"/>
      <c r="Z4489" s="9"/>
      <c r="AA4489" s="9"/>
      <c r="AB4489" s="9"/>
      <c r="AC4489" s="9"/>
    </row>
    <row r="4490" ht="15.75" customHeight="1">
      <c r="A4490" s="10">
        <v>4489.0</v>
      </c>
      <c r="B4490" s="20" t="s">
        <v>15</v>
      </c>
      <c r="C4490" s="10" t="str">
        <f>VLOOKUP($E4490,'Определяем вид'!$A$2:$B$16,2,0)</f>
        <v>Услуга</v>
      </c>
      <c r="D4490" s="20" t="s">
        <v>16</v>
      </c>
      <c r="E4490" s="10" t="s">
        <v>17</v>
      </c>
      <c r="F4490" s="11">
        <v>45816.0</v>
      </c>
      <c r="G4490" s="12">
        <f t="shared" si="1"/>
        <v>6</v>
      </c>
      <c r="H4490" s="20" t="s">
        <v>47</v>
      </c>
      <c r="I4490" s="10">
        <f>IFNA(VLOOKUP($H4490,'Промокоды'!$A$2:$B$115,2,0),"")</f>
        <v>3</v>
      </c>
      <c r="J4490" s="10" t="str">
        <f>IFNA(VLOOKUP($I4490,'Промокоды'!$E$2:$F$8,2,0),"")</f>
        <v>Поисковые запросы в Яндексе</v>
      </c>
      <c r="K4490" s="10">
        <f>IFNA(VLOOKUP($H4490,'Промокоды'!$A$2:$C$115,3,0),"")</f>
        <v>0.05</v>
      </c>
      <c r="L4490" s="13">
        <f t="shared" si="2"/>
        <v>225</v>
      </c>
      <c r="M4490" s="14">
        <v>4500.0</v>
      </c>
      <c r="N4490" s="14">
        <f t="shared" si="3"/>
        <v>4275</v>
      </c>
      <c r="O4490" s="9"/>
      <c r="P4490" s="9"/>
      <c r="Q4490" s="9"/>
      <c r="R4490" s="9"/>
      <c r="S4490" s="9"/>
      <c r="T4490" s="9"/>
      <c r="U4490" s="9"/>
      <c r="V4490" s="9"/>
      <c r="W4490" s="9"/>
      <c r="X4490" s="9"/>
      <c r="Y4490" s="9"/>
      <c r="Z4490" s="9"/>
      <c r="AA4490" s="9"/>
      <c r="AB4490" s="9"/>
      <c r="AC4490" s="9"/>
    </row>
    <row r="4491" ht="15.75" customHeight="1">
      <c r="A4491" s="10">
        <v>4490.0</v>
      </c>
      <c r="B4491" s="10" t="s">
        <v>25</v>
      </c>
      <c r="C4491" s="10" t="str">
        <f>VLOOKUP($E4491,'Определяем вид'!$A$2:$B$16,2,0)</f>
        <v>Товар</v>
      </c>
      <c r="D4491" s="10" t="s">
        <v>16</v>
      </c>
      <c r="E4491" s="10" t="s">
        <v>30</v>
      </c>
      <c r="F4491" s="11">
        <v>45816.0</v>
      </c>
      <c r="G4491" s="12">
        <f t="shared" si="1"/>
        <v>6</v>
      </c>
      <c r="H4491" s="10"/>
      <c r="I4491" s="10" t="str">
        <f>IFNA(VLOOKUP($H4491,'Промокоды'!$A$2:$B$115,2,0),"")</f>
        <v/>
      </c>
      <c r="J4491" s="10" t="str">
        <f>IFNA(VLOOKUP($I4491,'Промокоды'!$E$2:$F$8,2,0),"")</f>
        <v/>
      </c>
      <c r="K4491" s="10" t="str">
        <f>IFNA(VLOOKUP($H4491,'Промокоды'!$A$2:$C$115,3,0),"")</f>
        <v/>
      </c>
      <c r="L4491" s="13">
        <f t="shared" si="2"/>
        <v>0</v>
      </c>
      <c r="M4491" s="14">
        <v>300.0</v>
      </c>
      <c r="N4491" s="14">
        <f t="shared" si="3"/>
        <v>300</v>
      </c>
      <c r="O4491" s="9"/>
      <c r="P4491" s="9"/>
      <c r="Q4491" s="9"/>
      <c r="R4491" s="9"/>
      <c r="S4491" s="9"/>
      <c r="T4491" s="9"/>
      <c r="U4491" s="9"/>
      <c r="V4491" s="9"/>
      <c r="W4491" s="9"/>
      <c r="X4491" s="9"/>
      <c r="Y4491" s="9"/>
      <c r="Z4491" s="9"/>
      <c r="AA4491" s="9"/>
      <c r="AB4491" s="9"/>
      <c r="AC4491" s="9"/>
    </row>
    <row r="4492" ht="15.75" customHeight="1">
      <c r="A4492" s="10">
        <v>4491.0</v>
      </c>
      <c r="B4492" s="10" t="s">
        <v>15</v>
      </c>
      <c r="C4492" s="10" t="str">
        <f>VLOOKUP($E4492,'Определяем вид'!$A$2:$B$16,2,0)</f>
        <v>Услуга</v>
      </c>
      <c r="D4492" s="10" t="s">
        <v>16</v>
      </c>
      <c r="E4492" s="10" t="s">
        <v>18</v>
      </c>
      <c r="F4492" s="11">
        <v>45816.0</v>
      </c>
      <c r="G4492" s="12">
        <f t="shared" si="1"/>
        <v>6</v>
      </c>
      <c r="H4492" s="10"/>
      <c r="I4492" s="10" t="str">
        <f>IFNA(VLOOKUP($H4492,'Промокоды'!$A$2:$B$115,2,0),"")</f>
        <v/>
      </c>
      <c r="J4492" s="10" t="str">
        <f>IFNA(VLOOKUP($I4492,'Промокоды'!$E$2:$F$8,2,0),"")</f>
        <v/>
      </c>
      <c r="K4492" s="10" t="str">
        <f>IFNA(VLOOKUP($H4492,'Промокоды'!$A$2:$C$115,3,0),"")</f>
        <v/>
      </c>
      <c r="L4492" s="13">
        <f t="shared" si="2"/>
        <v>0</v>
      </c>
      <c r="M4492" s="14">
        <v>3500.0</v>
      </c>
      <c r="N4492" s="14">
        <f t="shared" si="3"/>
        <v>3500</v>
      </c>
      <c r="O4492" s="9"/>
      <c r="P4492" s="9"/>
      <c r="Q4492" s="9"/>
      <c r="R4492" s="9"/>
      <c r="S4492" s="9"/>
      <c r="T4492" s="9"/>
      <c r="U4492" s="9"/>
      <c r="V4492" s="9"/>
      <c r="W4492" s="9"/>
      <c r="X4492" s="9"/>
      <c r="Y4492" s="9"/>
      <c r="Z4492" s="9"/>
      <c r="AA4492" s="9"/>
      <c r="AB4492" s="9"/>
      <c r="AC4492" s="9"/>
    </row>
    <row r="4493" ht="15.75" customHeight="1">
      <c r="A4493" s="10">
        <v>4492.0</v>
      </c>
      <c r="B4493" s="10" t="s">
        <v>15</v>
      </c>
      <c r="C4493" s="10" t="str">
        <f>VLOOKUP($E4493,'Определяем вид'!$A$2:$B$16,2,0)</f>
        <v>Товар</v>
      </c>
      <c r="D4493" s="10" t="s">
        <v>16</v>
      </c>
      <c r="E4493" s="10" t="s">
        <v>28</v>
      </c>
      <c r="F4493" s="11">
        <v>45816.0</v>
      </c>
      <c r="G4493" s="12">
        <f t="shared" si="1"/>
        <v>6</v>
      </c>
      <c r="H4493" s="10"/>
      <c r="I4493" s="10" t="str">
        <f>IFNA(VLOOKUP($H4493,'Промокоды'!$A$2:$B$115,2,0),"")</f>
        <v/>
      </c>
      <c r="J4493" s="10" t="str">
        <f>IFNA(VLOOKUP($I4493,'Промокоды'!$E$2:$F$8,2,0),"")</f>
        <v/>
      </c>
      <c r="K4493" s="10" t="str">
        <f>IFNA(VLOOKUP($H4493,'Промокоды'!$A$2:$C$115,3,0),"")</f>
        <v/>
      </c>
      <c r="L4493" s="13">
        <f t="shared" si="2"/>
        <v>0</v>
      </c>
      <c r="M4493" s="14">
        <v>300.0</v>
      </c>
      <c r="N4493" s="14">
        <f t="shared" si="3"/>
        <v>300</v>
      </c>
      <c r="O4493" s="9"/>
      <c r="P4493" s="9"/>
      <c r="Q4493" s="9"/>
      <c r="R4493" s="9"/>
      <c r="S4493" s="9"/>
      <c r="T4493" s="9"/>
      <c r="U4493" s="9"/>
      <c r="V4493" s="9"/>
      <c r="W4493" s="9"/>
      <c r="X4493" s="9"/>
      <c r="Y4493" s="9"/>
      <c r="Z4493" s="9"/>
      <c r="AA4493" s="9"/>
      <c r="AB4493" s="9"/>
      <c r="AC4493" s="9"/>
    </row>
    <row r="4494" ht="15.75" customHeight="1">
      <c r="A4494" s="10">
        <v>4493.0</v>
      </c>
      <c r="B4494" s="10" t="s">
        <v>15</v>
      </c>
      <c r="C4494" s="10" t="str">
        <f>VLOOKUP($E4494,'Определяем вид'!$A$2:$B$16,2,0)</f>
        <v>Услуга</v>
      </c>
      <c r="D4494" s="10" t="s">
        <v>16</v>
      </c>
      <c r="E4494" s="10" t="s">
        <v>18</v>
      </c>
      <c r="F4494" s="11">
        <v>45816.0</v>
      </c>
      <c r="G4494" s="12">
        <f t="shared" si="1"/>
        <v>6</v>
      </c>
      <c r="H4494" s="10"/>
      <c r="I4494" s="10" t="str">
        <f>IFNA(VLOOKUP($H4494,'Промокоды'!$A$2:$B$115,2,0),"")</f>
        <v/>
      </c>
      <c r="J4494" s="10" t="str">
        <f>IFNA(VLOOKUP($I4494,'Промокоды'!$E$2:$F$8,2,0),"")</f>
        <v/>
      </c>
      <c r="K4494" s="10" t="str">
        <f>IFNA(VLOOKUP($H4494,'Промокоды'!$A$2:$C$115,3,0),"")</f>
        <v/>
      </c>
      <c r="L4494" s="13">
        <f t="shared" si="2"/>
        <v>0</v>
      </c>
      <c r="M4494" s="14">
        <v>3500.0</v>
      </c>
      <c r="N4494" s="14">
        <f t="shared" si="3"/>
        <v>3500</v>
      </c>
      <c r="O4494" s="9"/>
      <c r="P4494" s="9"/>
      <c r="Q4494" s="9"/>
      <c r="R4494" s="9"/>
      <c r="S4494" s="9"/>
      <c r="T4494" s="9"/>
      <c r="U4494" s="9"/>
      <c r="V4494" s="9"/>
      <c r="W4494" s="9"/>
      <c r="X4494" s="9"/>
      <c r="Y4494" s="9"/>
      <c r="Z4494" s="9"/>
      <c r="AA4494" s="9"/>
      <c r="AB4494" s="9"/>
      <c r="AC4494" s="9"/>
    </row>
    <row r="4495" ht="15.75" customHeight="1">
      <c r="A4495" s="10">
        <v>4494.0</v>
      </c>
      <c r="B4495" s="10" t="s">
        <v>15</v>
      </c>
      <c r="C4495" s="10" t="str">
        <f>VLOOKUP($E4495,'Определяем вид'!$A$2:$B$16,2,0)</f>
        <v>Услуга</v>
      </c>
      <c r="D4495" s="10" t="s">
        <v>19</v>
      </c>
      <c r="E4495" s="10" t="s">
        <v>17</v>
      </c>
      <c r="F4495" s="11">
        <v>45816.0</v>
      </c>
      <c r="G4495" s="12">
        <f t="shared" si="1"/>
        <v>6</v>
      </c>
      <c r="H4495" s="20" t="s">
        <v>48</v>
      </c>
      <c r="I4495" s="10">
        <f>IFNA(VLOOKUP($H4495,'Промокоды'!$A$2:$B$115,2,0),"")</f>
        <v>7</v>
      </c>
      <c r="J4495" s="10" t="str">
        <f>IFNA(VLOOKUP($I4495,'Промокоды'!$E$2:$F$8,2,0),"")</f>
        <v>Сторис в VK</v>
      </c>
      <c r="K4495" s="10">
        <f>IFNA(VLOOKUP($H4495,'Промокоды'!$A$2:$C$115,3,0),"")</f>
        <v>0.15</v>
      </c>
      <c r="L4495" s="13">
        <f t="shared" si="2"/>
        <v>675</v>
      </c>
      <c r="M4495" s="14">
        <v>4500.0</v>
      </c>
      <c r="N4495" s="14">
        <f t="shared" si="3"/>
        <v>3825</v>
      </c>
      <c r="O4495" s="9"/>
      <c r="P4495" s="9"/>
      <c r="Q4495" s="9"/>
      <c r="R4495" s="9"/>
      <c r="S4495" s="9"/>
      <c r="T4495" s="9"/>
      <c r="U4495" s="9"/>
      <c r="V4495" s="9"/>
      <c r="W4495" s="9"/>
      <c r="X4495" s="9"/>
      <c r="Y4495" s="9"/>
      <c r="Z4495" s="9"/>
      <c r="AA4495" s="9"/>
      <c r="AB4495" s="9"/>
      <c r="AC4495" s="9"/>
    </row>
    <row r="4496" ht="15.75" customHeight="1">
      <c r="A4496" s="10">
        <v>4495.0</v>
      </c>
      <c r="B4496" s="10" t="s">
        <v>15</v>
      </c>
      <c r="C4496" s="10" t="str">
        <f>VLOOKUP($E4496,'Определяем вид'!$A$2:$B$16,2,0)</f>
        <v>Услуга</v>
      </c>
      <c r="D4496" s="10" t="s">
        <v>16</v>
      </c>
      <c r="E4496" s="10" t="s">
        <v>17</v>
      </c>
      <c r="F4496" s="11">
        <v>45816.0</v>
      </c>
      <c r="G4496" s="12">
        <f t="shared" si="1"/>
        <v>6</v>
      </c>
      <c r="H4496" s="10"/>
      <c r="I4496" s="10" t="str">
        <f>IFNA(VLOOKUP($H4496,'Промокоды'!$A$2:$B$115,2,0),"")</f>
        <v/>
      </c>
      <c r="J4496" s="10" t="str">
        <f>IFNA(VLOOKUP($I4496,'Промокоды'!$E$2:$F$8,2,0),"")</f>
        <v/>
      </c>
      <c r="K4496" s="10" t="str">
        <f>IFNA(VLOOKUP($H4496,'Промокоды'!$A$2:$C$115,3,0),"")</f>
        <v/>
      </c>
      <c r="L4496" s="13">
        <f t="shared" si="2"/>
        <v>0</v>
      </c>
      <c r="M4496" s="14">
        <v>4500.0</v>
      </c>
      <c r="N4496" s="14">
        <f t="shared" si="3"/>
        <v>4500</v>
      </c>
      <c r="O4496" s="9"/>
      <c r="P4496" s="9"/>
      <c r="Q4496" s="9"/>
      <c r="R4496" s="9"/>
      <c r="S4496" s="9"/>
      <c r="T4496" s="9"/>
      <c r="U4496" s="9"/>
      <c r="V4496" s="9"/>
      <c r="W4496" s="9"/>
      <c r="X4496" s="9"/>
      <c r="Y4496" s="9"/>
      <c r="Z4496" s="9"/>
      <c r="AA4496" s="9"/>
      <c r="AB4496" s="9"/>
      <c r="AC4496" s="9"/>
    </row>
    <row r="4497" ht="15.75" customHeight="1">
      <c r="A4497" s="10">
        <v>4496.0</v>
      </c>
      <c r="B4497" s="10" t="s">
        <v>25</v>
      </c>
      <c r="C4497" s="10" t="str">
        <f>VLOOKUP($E4497,'Определяем вид'!$A$2:$B$16,2,0)</f>
        <v>Товар</v>
      </c>
      <c r="D4497" s="10" t="s">
        <v>16</v>
      </c>
      <c r="E4497" s="10" t="s">
        <v>33</v>
      </c>
      <c r="F4497" s="11">
        <v>45816.0</v>
      </c>
      <c r="G4497" s="12">
        <f t="shared" si="1"/>
        <v>6</v>
      </c>
      <c r="H4497" s="10"/>
      <c r="I4497" s="10" t="str">
        <f>IFNA(VLOOKUP($H4497,'Промокоды'!$A$2:$B$115,2,0),"")</f>
        <v/>
      </c>
      <c r="J4497" s="10" t="str">
        <f>IFNA(VLOOKUP($I4497,'Промокоды'!$E$2:$F$8,2,0),"")</f>
        <v/>
      </c>
      <c r="K4497" s="10" t="str">
        <f>IFNA(VLOOKUP($H4497,'Промокоды'!$A$2:$C$115,3,0),"")</f>
        <v/>
      </c>
      <c r="L4497" s="13">
        <f t="shared" si="2"/>
        <v>0</v>
      </c>
      <c r="M4497" s="14">
        <v>1000.0</v>
      </c>
      <c r="N4497" s="14">
        <f t="shared" si="3"/>
        <v>1000</v>
      </c>
      <c r="O4497" s="9"/>
      <c r="P4497" s="9"/>
      <c r="Q4497" s="9"/>
      <c r="R4497" s="9"/>
      <c r="S4497" s="9"/>
      <c r="T4497" s="9"/>
      <c r="U4497" s="9"/>
      <c r="V4497" s="9"/>
      <c r="W4497" s="9"/>
      <c r="X4497" s="9"/>
      <c r="Y4497" s="9"/>
      <c r="Z4497" s="9"/>
      <c r="AA4497" s="9"/>
      <c r="AB4497" s="9"/>
      <c r="AC4497" s="9"/>
    </row>
    <row r="4498" ht="15.75" customHeight="1">
      <c r="A4498" s="10">
        <v>4497.0</v>
      </c>
      <c r="B4498" s="10" t="s">
        <v>15</v>
      </c>
      <c r="C4498" s="10" t="str">
        <f>VLOOKUP($E4498,'Определяем вид'!$A$2:$B$16,2,0)</f>
        <v>Товар</v>
      </c>
      <c r="D4498" s="10" t="s">
        <v>16</v>
      </c>
      <c r="E4498" s="10" t="s">
        <v>28</v>
      </c>
      <c r="F4498" s="11">
        <v>45817.0</v>
      </c>
      <c r="G4498" s="12">
        <f t="shared" si="1"/>
        <v>6</v>
      </c>
      <c r="H4498" s="10"/>
      <c r="I4498" s="10" t="str">
        <f>IFNA(VLOOKUP($H4498,'Промокоды'!$A$2:$B$115,2,0),"")</f>
        <v/>
      </c>
      <c r="J4498" s="10" t="str">
        <f>IFNA(VLOOKUP($I4498,'Промокоды'!$E$2:$F$8,2,0),"")</f>
        <v/>
      </c>
      <c r="K4498" s="10" t="str">
        <f>IFNA(VLOOKUP($H4498,'Промокоды'!$A$2:$C$115,3,0),"")</f>
        <v/>
      </c>
      <c r="L4498" s="13">
        <f t="shared" si="2"/>
        <v>0</v>
      </c>
      <c r="M4498" s="14">
        <v>300.0</v>
      </c>
      <c r="N4498" s="14">
        <f t="shared" si="3"/>
        <v>300</v>
      </c>
      <c r="O4498" s="9"/>
      <c r="P4498" s="9"/>
      <c r="Q4498" s="9"/>
      <c r="R4498" s="9"/>
      <c r="S4498" s="9"/>
      <c r="T4498" s="9"/>
      <c r="U4498" s="9"/>
      <c r="V4498" s="9"/>
      <c r="W4498" s="9"/>
      <c r="X4498" s="9"/>
      <c r="Y4498" s="9"/>
      <c r="Z4498" s="9"/>
      <c r="AA4498" s="9"/>
      <c r="AB4498" s="9"/>
      <c r="AC4498" s="9"/>
    </row>
    <row r="4499" ht="15.75" customHeight="1">
      <c r="A4499" s="10">
        <v>4498.0</v>
      </c>
      <c r="B4499" s="10" t="s">
        <v>15</v>
      </c>
      <c r="C4499" s="10" t="str">
        <f>VLOOKUP($E4499,'Определяем вид'!$A$2:$B$16,2,0)</f>
        <v>Услуга</v>
      </c>
      <c r="D4499" s="10" t="s">
        <v>16</v>
      </c>
      <c r="E4499" s="10" t="s">
        <v>18</v>
      </c>
      <c r="F4499" s="11">
        <v>45817.0</v>
      </c>
      <c r="G4499" s="12">
        <f t="shared" si="1"/>
        <v>6</v>
      </c>
      <c r="H4499" s="10"/>
      <c r="I4499" s="10" t="str">
        <f>IFNA(VLOOKUP($H4499,'Промокоды'!$A$2:$B$115,2,0),"")</f>
        <v/>
      </c>
      <c r="J4499" s="10" t="str">
        <f>IFNA(VLOOKUP($I4499,'Промокоды'!$E$2:$F$8,2,0),"")</f>
        <v/>
      </c>
      <c r="K4499" s="10" t="str">
        <f>IFNA(VLOOKUP($H4499,'Промокоды'!$A$2:$C$115,3,0),"")</f>
        <v/>
      </c>
      <c r="L4499" s="13">
        <f t="shared" si="2"/>
        <v>0</v>
      </c>
      <c r="M4499" s="14">
        <v>3500.0</v>
      </c>
      <c r="N4499" s="14">
        <f t="shared" si="3"/>
        <v>3500</v>
      </c>
      <c r="O4499" s="9"/>
      <c r="P4499" s="9"/>
      <c r="Q4499" s="9"/>
      <c r="R4499" s="9"/>
      <c r="S4499" s="9"/>
      <c r="T4499" s="9"/>
      <c r="U4499" s="9"/>
      <c r="V4499" s="9"/>
      <c r="W4499" s="9"/>
      <c r="X4499" s="9"/>
      <c r="Y4499" s="9"/>
      <c r="Z4499" s="9"/>
      <c r="AA4499" s="9"/>
      <c r="AB4499" s="9"/>
      <c r="AC4499" s="9"/>
    </row>
    <row r="4500" ht="15.75" customHeight="1">
      <c r="A4500" s="10">
        <v>4499.0</v>
      </c>
      <c r="B4500" s="10" t="s">
        <v>15</v>
      </c>
      <c r="C4500" s="10" t="str">
        <f>VLOOKUP($E4500,'Определяем вид'!$A$2:$B$16,2,0)</f>
        <v>Услуга</v>
      </c>
      <c r="D4500" s="10" t="s">
        <v>16</v>
      </c>
      <c r="E4500" s="10" t="s">
        <v>18</v>
      </c>
      <c r="F4500" s="11">
        <v>45817.0</v>
      </c>
      <c r="G4500" s="12">
        <f t="shared" si="1"/>
        <v>6</v>
      </c>
      <c r="H4500" s="10"/>
      <c r="I4500" s="10" t="str">
        <f>IFNA(VLOOKUP($H4500,'Промокоды'!$A$2:$B$115,2,0),"")</f>
        <v/>
      </c>
      <c r="J4500" s="10" t="str">
        <f>IFNA(VLOOKUP($I4500,'Промокоды'!$E$2:$F$8,2,0),"")</f>
        <v/>
      </c>
      <c r="K4500" s="10" t="str">
        <f>IFNA(VLOOKUP($H4500,'Промокоды'!$A$2:$C$115,3,0),"")</f>
        <v/>
      </c>
      <c r="L4500" s="13">
        <f t="shared" si="2"/>
        <v>0</v>
      </c>
      <c r="M4500" s="14">
        <v>3500.0</v>
      </c>
      <c r="N4500" s="14">
        <f t="shared" si="3"/>
        <v>3500</v>
      </c>
      <c r="O4500" s="9"/>
      <c r="P4500" s="9"/>
      <c r="Q4500" s="9"/>
      <c r="R4500" s="9"/>
      <c r="S4500" s="9"/>
      <c r="T4500" s="9"/>
      <c r="U4500" s="9"/>
      <c r="V4500" s="9"/>
      <c r="W4500" s="9"/>
      <c r="X4500" s="9"/>
      <c r="Y4500" s="9"/>
      <c r="Z4500" s="9"/>
      <c r="AA4500" s="9"/>
      <c r="AB4500" s="9"/>
      <c r="AC4500" s="9"/>
    </row>
    <row r="4501" ht="15.75" customHeight="1">
      <c r="A4501" s="10">
        <v>4500.0</v>
      </c>
      <c r="B4501" s="20" t="s">
        <v>25</v>
      </c>
      <c r="C4501" s="10" t="str">
        <f>VLOOKUP($E4501,'Определяем вид'!$A$2:$B$16,2,0)</f>
        <v>Товар</v>
      </c>
      <c r="D4501" s="20" t="s">
        <v>16</v>
      </c>
      <c r="E4501" s="10" t="s">
        <v>35</v>
      </c>
      <c r="F4501" s="11">
        <v>45817.0</v>
      </c>
      <c r="G4501" s="12">
        <f t="shared" si="1"/>
        <v>6</v>
      </c>
      <c r="H4501" s="10"/>
      <c r="I4501" s="10" t="str">
        <f>IFNA(VLOOKUP($H4501,'Промокоды'!$A$2:$B$115,2,0),"")</f>
        <v/>
      </c>
      <c r="J4501" s="10" t="str">
        <f>IFNA(VLOOKUP($I4501,'Промокоды'!$E$2:$F$8,2,0),"")</f>
        <v/>
      </c>
      <c r="K4501" s="10" t="str">
        <f>IFNA(VLOOKUP($H4501,'Промокоды'!$A$2:$C$115,3,0),"")</f>
        <v/>
      </c>
      <c r="L4501" s="13">
        <f t="shared" si="2"/>
        <v>0</v>
      </c>
      <c r="M4501" s="14">
        <v>500.0</v>
      </c>
      <c r="N4501" s="14">
        <f t="shared" si="3"/>
        <v>500</v>
      </c>
      <c r="O4501" s="9"/>
      <c r="P4501" s="9"/>
      <c r="Q4501" s="9"/>
      <c r="R4501" s="9"/>
      <c r="S4501" s="9"/>
      <c r="T4501" s="9"/>
      <c r="U4501" s="9"/>
      <c r="V4501" s="9"/>
      <c r="W4501" s="9"/>
      <c r="X4501" s="9"/>
      <c r="Y4501" s="9"/>
      <c r="Z4501" s="9"/>
      <c r="AA4501" s="9"/>
      <c r="AB4501" s="9"/>
      <c r="AC4501" s="9"/>
    </row>
    <row r="4502" ht="15.75" customHeight="1">
      <c r="A4502" s="10">
        <v>4501.0</v>
      </c>
      <c r="B4502" s="20" t="s">
        <v>15</v>
      </c>
      <c r="C4502" s="10" t="str">
        <f>VLOOKUP($E4502,'Определяем вид'!$A$2:$B$16,2,0)</f>
        <v>Услуга</v>
      </c>
      <c r="D4502" s="20" t="s">
        <v>19</v>
      </c>
      <c r="E4502" s="10" t="s">
        <v>17</v>
      </c>
      <c r="F4502" s="11">
        <v>45817.0</v>
      </c>
      <c r="G4502" s="12">
        <f t="shared" si="1"/>
        <v>6</v>
      </c>
      <c r="H4502" s="20" t="s">
        <v>49</v>
      </c>
      <c r="I4502" s="10">
        <f>IFNA(VLOOKUP($H4502,'Промокоды'!$A$2:$B$115,2,0),"")</f>
        <v>2</v>
      </c>
      <c r="J4502" s="10" t="str">
        <f>IFNA(VLOOKUP($I4502,'Промокоды'!$E$2:$F$8,2,0),"")</f>
        <v>Поисковые запросы в Гугле</v>
      </c>
      <c r="K4502" s="10">
        <f>IFNA(VLOOKUP($H4502,'Промокоды'!$A$2:$C$115,3,0),"")</f>
        <v>0.1</v>
      </c>
      <c r="L4502" s="13">
        <f t="shared" si="2"/>
        <v>450</v>
      </c>
      <c r="M4502" s="14">
        <v>4500.0</v>
      </c>
      <c r="N4502" s="14">
        <f t="shared" si="3"/>
        <v>4050</v>
      </c>
      <c r="O4502" s="9"/>
      <c r="P4502" s="9"/>
      <c r="Q4502" s="9"/>
      <c r="R4502" s="9"/>
      <c r="S4502" s="9"/>
      <c r="T4502" s="9"/>
      <c r="U4502" s="9"/>
      <c r="V4502" s="9"/>
      <c r="W4502" s="9"/>
      <c r="X4502" s="9"/>
      <c r="Y4502" s="9"/>
      <c r="Z4502" s="9"/>
      <c r="AA4502" s="9"/>
      <c r="AB4502" s="9"/>
      <c r="AC4502" s="9"/>
    </row>
    <row r="4503" ht="15.75" customHeight="1">
      <c r="A4503" s="10">
        <v>4502.0</v>
      </c>
      <c r="B4503" s="20" t="s">
        <v>15</v>
      </c>
      <c r="C4503" s="10" t="str">
        <f>VLOOKUP($E4503,'Определяем вид'!$A$2:$B$16,2,0)</f>
        <v>Услуга</v>
      </c>
      <c r="D4503" s="20" t="s">
        <v>16</v>
      </c>
      <c r="E4503" s="10" t="s">
        <v>21</v>
      </c>
      <c r="F4503" s="11">
        <v>45817.0</v>
      </c>
      <c r="G4503" s="12">
        <f t="shared" si="1"/>
        <v>6</v>
      </c>
      <c r="H4503" s="10"/>
      <c r="I4503" s="10" t="str">
        <f>IFNA(VLOOKUP($H4503,'Промокоды'!$A$2:$B$115,2,0),"")</f>
        <v/>
      </c>
      <c r="J4503" s="10" t="str">
        <f>IFNA(VLOOKUP($I4503,'Промокоды'!$E$2:$F$8,2,0),"")</f>
        <v/>
      </c>
      <c r="K4503" s="10" t="str">
        <f>IFNA(VLOOKUP($H4503,'Промокоды'!$A$2:$C$115,3,0),"")</f>
        <v/>
      </c>
      <c r="L4503" s="13">
        <f t="shared" si="2"/>
        <v>0</v>
      </c>
      <c r="M4503" s="14">
        <v>5500.0</v>
      </c>
      <c r="N4503" s="14">
        <f t="shared" si="3"/>
        <v>5500</v>
      </c>
      <c r="O4503" s="9"/>
      <c r="P4503" s="9"/>
      <c r="Q4503" s="9"/>
      <c r="R4503" s="9"/>
      <c r="S4503" s="9"/>
      <c r="T4503" s="9"/>
      <c r="U4503" s="9"/>
      <c r="V4503" s="9"/>
      <c r="W4503" s="9"/>
      <c r="X4503" s="9"/>
      <c r="Y4503" s="9"/>
      <c r="Z4503" s="9"/>
      <c r="AA4503" s="9"/>
      <c r="AB4503" s="9"/>
      <c r="AC4503" s="9"/>
    </row>
    <row r="4504" ht="15.75" customHeight="1">
      <c r="A4504" s="10">
        <v>4503.0</v>
      </c>
      <c r="B4504" s="20" t="s">
        <v>15</v>
      </c>
      <c r="C4504" s="10" t="str">
        <f>VLOOKUP($E4504,'Определяем вид'!$A$2:$B$16,2,0)</f>
        <v>Услуга</v>
      </c>
      <c r="D4504" s="20" t="s">
        <v>16</v>
      </c>
      <c r="E4504" s="10" t="s">
        <v>21</v>
      </c>
      <c r="F4504" s="11">
        <v>45817.0</v>
      </c>
      <c r="G4504" s="12">
        <f t="shared" si="1"/>
        <v>6</v>
      </c>
      <c r="H4504" s="10"/>
      <c r="I4504" s="10" t="str">
        <f>IFNA(VLOOKUP($H4504,'Промокоды'!$A$2:$B$115,2,0),"")</f>
        <v/>
      </c>
      <c r="J4504" s="10" t="str">
        <f>IFNA(VLOOKUP($I4504,'Промокоды'!$E$2:$F$8,2,0),"")</f>
        <v/>
      </c>
      <c r="K4504" s="10" t="str">
        <f>IFNA(VLOOKUP($H4504,'Промокоды'!$A$2:$C$115,3,0),"")</f>
        <v/>
      </c>
      <c r="L4504" s="13">
        <f t="shared" si="2"/>
        <v>0</v>
      </c>
      <c r="M4504" s="14">
        <v>5500.0</v>
      </c>
      <c r="N4504" s="14">
        <f t="shared" si="3"/>
        <v>5500</v>
      </c>
      <c r="O4504" s="9"/>
      <c r="P4504" s="9"/>
      <c r="Q4504" s="9"/>
      <c r="R4504" s="9"/>
      <c r="S4504" s="9"/>
      <c r="T4504" s="9"/>
      <c r="U4504" s="9"/>
      <c r="V4504" s="9"/>
      <c r="W4504" s="9"/>
      <c r="X4504" s="9"/>
      <c r="Y4504" s="9"/>
      <c r="Z4504" s="9"/>
      <c r="AA4504" s="9"/>
      <c r="AB4504" s="9"/>
      <c r="AC4504" s="9"/>
    </row>
    <row r="4505" ht="15.75" customHeight="1">
      <c r="A4505" s="10">
        <v>4504.0</v>
      </c>
      <c r="B4505" s="20" t="s">
        <v>15</v>
      </c>
      <c r="C4505" s="10" t="str">
        <f>VLOOKUP($E4505,'Определяем вид'!$A$2:$B$16,2,0)</f>
        <v>Товар</v>
      </c>
      <c r="D4505" s="20" t="s">
        <v>19</v>
      </c>
      <c r="E4505" s="10" t="s">
        <v>23</v>
      </c>
      <c r="F4505" s="11">
        <v>45817.0</v>
      </c>
      <c r="G4505" s="12">
        <f t="shared" si="1"/>
        <v>6</v>
      </c>
      <c r="H4505" s="10"/>
      <c r="I4505" s="10" t="str">
        <f>IFNA(VLOOKUP($H4505,'Промокоды'!$A$2:$B$115,2,0),"")</f>
        <v/>
      </c>
      <c r="J4505" s="10" t="str">
        <f>IFNA(VLOOKUP($I4505,'Промокоды'!$E$2:$F$8,2,0),"")</f>
        <v/>
      </c>
      <c r="K4505" s="10" t="str">
        <f>IFNA(VLOOKUP($H4505,'Промокоды'!$A$2:$C$115,3,0),"")</f>
        <v/>
      </c>
      <c r="L4505" s="13">
        <f t="shared" si="2"/>
        <v>0</v>
      </c>
      <c r="M4505" s="14">
        <v>1000.0</v>
      </c>
      <c r="N4505" s="14">
        <f t="shared" si="3"/>
        <v>1000</v>
      </c>
      <c r="O4505" s="9"/>
      <c r="P4505" s="9"/>
      <c r="Q4505" s="9"/>
      <c r="R4505" s="9"/>
      <c r="S4505" s="9"/>
      <c r="T4505" s="9"/>
      <c r="U4505" s="9"/>
      <c r="V4505" s="9"/>
      <c r="W4505" s="9"/>
      <c r="X4505" s="9"/>
      <c r="Y4505" s="9"/>
      <c r="Z4505" s="9"/>
      <c r="AA4505" s="9"/>
      <c r="AB4505" s="9"/>
      <c r="AC4505" s="9"/>
    </row>
    <row r="4506" ht="15.75" customHeight="1">
      <c r="A4506" s="10">
        <v>4505.0</v>
      </c>
      <c r="B4506" s="20" t="s">
        <v>15</v>
      </c>
      <c r="C4506" s="10" t="str">
        <f>VLOOKUP($E4506,'Определяем вид'!$A$2:$B$16,2,0)</f>
        <v>Товар</v>
      </c>
      <c r="D4506" s="20" t="s">
        <v>16</v>
      </c>
      <c r="E4506" s="10" t="s">
        <v>23</v>
      </c>
      <c r="F4506" s="11">
        <v>45817.0</v>
      </c>
      <c r="G4506" s="12">
        <f t="shared" si="1"/>
        <v>6</v>
      </c>
      <c r="H4506" s="10"/>
      <c r="I4506" s="10" t="str">
        <f>IFNA(VLOOKUP($H4506,'Промокоды'!$A$2:$B$115,2,0),"")</f>
        <v/>
      </c>
      <c r="J4506" s="10" t="str">
        <f>IFNA(VLOOKUP($I4506,'Промокоды'!$E$2:$F$8,2,0),"")</f>
        <v/>
      </c>
      <c r="K4506" s="10" t="str">
        <f>IFNA(VLOOKUP($H4506,'Промокоды'!$A$2:$C$115,3,0),"")</f>
        <v/>
      </c>
      <c r="L4506" s="13">
        <f t="shared" si="2"/>
        <v>0</v>
      </c>
      <c r="M4506" s="14">
        <v>1000.0</v>
      </c>
      <c r="N4506" s="14">
        <f t="shared" si="3"/>
        <v>1000</v>
      </c>
      <c r="O4506" s="9"/>
      <c r="P4506" s="9"/>
      <c r="Q4506" s="9"/>
      <c r="R4506" s="9"/>
      <c r="S4506" s="9"/>
      <c r="T4506" s="9"/>
      <c r="U4506" s="9"/>
      <c r="V4506" s="9"/>
      <c r="W4506" s="9"/>
      <c r="X4506" s="9"/>
      <c r="Y4506" s="9"/>
      <c r="Z4506" s="9"/>
      <c r="AA4506" s="9"/>
      <c r="AB4506" s="9"/>
      <c r="AC4506" s="9"/>
    </row>
    <row r="4507" ht="15.75" customHeight="1">
      <c r="A4507" s="10">
        <v>4506.0</v>
      </c>
      <c r="B4507" s="20" t="s">
        <v>15</v>
      </c>
      <c r="C4507" s="10" t="str">
        <f>VLOOKUP($E4507,'Определяем вид'!$A$2:$B$16,2,0)</f>
        <v>Услуга</v>
      </c>
      <c r="D4507" s="20" t="s">
        <v>19</v>
      </c>
      <c r="E4507" s="10" t="s">
        <v>17</v>
      </c>
      <c r="F4507" s="11">
        <v>45817.0</v>
      </c>
      <c r="G4507" s="12">
        <f t="shared" si="1"/>
        <v>6</v>
      </c>
      <c r="H4507" s="10"/>
      <c r="I4507" s="10" t="str">
        <f>IFNA(VLOOKUP($H4507,'Промокоды'!$A$2:$B$115,2,0),"")</f>
        <v/>
      </c>
      <c r="J4507" s="10" t="str">
        <f>IFNA(VLOOKUP($I4507,'Промокоды'!$E$2:$F$8,2,0),"")</f>
        <v/>
      </c>
      <c r="K4507" s="10" t="str">
        <f>IFNA(VLOOKUP($H4507,'Промокоды'!$A$2:$C$115,3,0),"")</f>
        <v/>
      </c>
      <c r="L4507" s="13">
        <f t="shared" si="2"/>
        <v>0</v>
      </c>
      <c r="M4507" s="14">
        <v>4500.0</v>
      </c>
      <c r="N4507" s="14">
        <f t="shared" si="3"/>
        <v>4500</v>
      </c>
      <c r="O4507" s="9"/>
      <c r="P4507" s="9"/>
      <c r="Q4507" s="9"/>
      <c r="R4507" s="9"/>
      <c r="S4507" s="9"/>
      <c r="T4507" s="9"/>
      <c r="U4507" s="9"/>
      <c r="V4507" s="9"/>
      <c r="W4507" s="9"/>
      <c r="X4507" s="9"/>
      <c r="Y4507" s="9"/>
      <c r="Z4507" s="9"/>
      <c r="AA4507" s="9"/>
      <c r="AB4507" s="9"/>
      <c r="AC4507" s="9"/>
    </row>
    <row r="4508" ht="15.75" customHeight="1">
      <c r="A4508" s="10">
        <v>4507.0</v>
      </c>
      <c r="B4508" s="20" t="s">
        <v>15</v>
      </c>
      <c r="C4508" s="10" t="str">
        <f>VLOOKUP($E4508,'Определяем вид'!$A$2:$B$16,2,0)</f>
        <v>Услуга</v>
      </c>
      <c r="D4508" s="20" t="s">
        <v>16</v>
      </c>
      <c r="E4508" s="10" t="s">
        <v>17</v>
      </c>
      <c r="F4508" s="11">
        <v>45817.0</v>
      </c>
      <c r="G4508" s="12">
        <f t="shared" si="1"/>
        <v>6</v>
      </c>
      <c r="H4508" s="20" t="s">
        <v>50</v>
      </c>
      <c r="I4508" s="10">
        <f>IFNA(VLOOKUP($H4508,'Промокоды'!$A$2:$B$115,2,0),"")</f>
        <v>2</v>
      </c>
      <c r="J4508" s="10" t="str">
        <f>IFNA(VLOOKUP($I4508,'Промокоды'!$E$2:$F$8,2,0),"")</f>
        <v>Поисковые запросы в Гугле</v>
      </c>
      <c r="K4508" s="10">
        <f>IFNA(VLOOKUP($H4508,'Промокоды'!$A$2:$C$115,3,0),"")</f>
        <v>0.1</v>
      </c>
      <c r="L4508" s="13">
        <f t="shared" si="2"/>
        <v>450</v>
      </c>
      <c r="M4508" s="14">
        <v>4500.0</v>
      </c>
      <c r="N4508" s="14">
        <f t="shared" si="3"/>
        <v>4050</v>
      </c>
      <c r="O4508" s="9"/>
      <c r="P4508" s="9"/>
      <c r="Q4508" s="9"/>
      <c r="R4508" s="9"/>
      <c r="S4508" s="9"/>
      <c r="T4508" s="9"/>
      <c r="U4508" s="9"/>
      <c r="V4508" s="9"/>
      <c r="W4508" s="9"/>
      <c r="X4508" s="9"/>
      <c r="Y4508" s="9"/>
      <c r="Z4508" s="9"/>
      <c r="AA4508" s="9"/>
      <c r="AB4508" s="9"/>
      <c r="AC4508" s="9"/>
    </row>
    <row r="4509" ht="15.75" customHeight="1">
      <c r="A4509" s="10">
        <v>4508.0</v>
      </c>
      <c r="B4509" s="20" t="s">
        <v>15</v>
      </c>
      <c r="C4509" s="10" t="str">
        <f>VLOOKUP($E4509,'Определяем вид'!$A$2:$B$16,2,0)</f>
        <v>Товар</v>
      </c>
      <c r="D4509" s="20" t="s">
        <v>19</v>
      </c>
      <c r="E4509" s="10" t="s">
        <v>28</v>
      </c>
      <c r="F4509" s="11">
        <v>45817.0</v>
      </c>
      <c r="G4509" s="12">
        <f t="shared" si="1"/>
        <v>6</v>
      </c>
      <c r="H4509" s="10"/>
      <c r="I4509" s="10" t="str">
        <f>IFNA(VLOOKUP($H4509,'Промокоды'!$A$2:$B$115,2,0),"")</f>
        <v/>
      </c>
      <c r="J4509" s="10" t="str">
        <f>IFNA(VLOOKUP($I4509,'Промокоды'!$E$2:$F$8,2,0),"")</f>
        <v/>
      </c>
      <c r="K4509" s="10" t="str">
        <f>IFNA(VLOOKUP($H4509,'Промокоды'!$A$2:$C$115,3,0),"")</f>
        <v/>
      </c>
      <c r="L4509" s="13">
        <f t="shared" si="2"/>
        <v>0</v>
      </c>
      <c r="M4509" s="14">
        <v>300.0</v>
      </c>
      <c r="N4509" s="14">
        <f t="shared" si="3"/>
        <v>300</v>
      </c>
      <c r="O4509" s="9"/>
      <c r="P4509" s="9"/>
      <c r="Q4509" s="9"/>
      <c r="R4509" s="9"/>
      <c r="S4509" s="9"/>
      <c r="T4509" s="9"/>
      <c r="U4509" s="9"/>
      <c r="V4509" s="9"/>
      <c r="W4509" s="9"/>
      <c r="X4509" s="9"/>
      <c r="Y4509" s="9"/>
      <c r="Z4509" s="9"/>
      <c r="AA4509" s="9"/>
      <c r="AB4509" s="9"/>
      <c r="AC4509" s="9"/>
    </row>
    <row r="4510" ht="15.75" customHeight="1">
      <c r="A4510" s="10">
        <v>4509.0</v>
      </c>
      <c r="B4510" s="20" t="s">
        <v>25</v>
      </c>
      <c r="C4510" s="10" t="str">
        <f>VLOOKUP($E4510,'Определяем вид'!$A$2:$B$16,2,0)</f>
        <v>Товар</v>
      </c>
      <c r="D4510" s="20" t="s">
        <v>16</v>
      </c>
      <c r="E4510" s="10" t="s">
        <v>33</v>
      </c>
      <c r="F4510" s="11">
        <v>45817.0</v>
      </c>
      <c r="G4510" s="12">
        <f t="shared" si="1"/>
        <v>6</v>
      </c>
      <c r="H4510" s="10"/>
      <c r="I4510" s="10" t="str">
        <f>IFNA(VLOOKUP($H4510,'Промокоды'!$A$2:$B$115,2,0),"")</f>
        <v/>
      </c>
      <c r="J4510" s="10" t="str">
        <f>IFNA(VLOOKUP($I4510,'Промокоды'!$E$2:$F$8,2,0),"")</f>
        <v/>
      </c>
      <c r="K4510" s="10" t="str">
        <f>IFNA(VLOOKUP($H4510,'Промокоды'!$A$2:$C$115,3,0),"")</f>
        <v/>
      </c>
      <c r="L4510" s="13">
        <f t="shared" si="2"/>
        <v>0</v>
      </c>
      <c r="M4510" s="14">
        <v>1000.0</v>
      </c>
      <c r="N4510" s="14">
        <f t="shared" si="3"/>
        <v>1000</v>
      </c>
      <c r="O4510" s="9"/>
      <c r="P4510" s="9"/>
      <c r="Q4510" s="9"/>
      <c r="R4510" s="9"/>
      <c r="S4510" s="9"/>
      <c r="T4510" s="9"/>
      <c r="U4510" s="9"/>
      <c r="V4510" s="9"/>
      <c r="W4510" s="9"/>
      <c r="X4510" s="9"/>
      <c r="Y4510" s="9"/>
      <c r="Z4510" s="9"/>
      <c r="AA4510" s="9"/>
      <c r="AB4510" s="9"/>
      <c r="AC4510" s="9"/>
    </row>
    <row r="4511" ht="15.75" customHeight="1">
      <c r="A4511" s="10">
        <v>4510.0</v>
      </c>
      <c r="B4511" s="20" t="s">
        <v>15</v>
      </c>
      <c r="C4511" s="10" t="str">
        <f>VLOOKUP($E4511,'Определяем вид'!$A$2:$B$16,2,0)</f>
        <v>Услуга</v>
      </c>
      <c r="D4511" s="20" t="s">
        <v>19</v>
      </c>
      <c r="E4511" s="10" t="s">
        <v>17</v>
      </c>
      <c r="F4511" s="11">
        <v>45817.0</v>
      </c>
      <c r="G4511" s="12">
        <f t="shared" si="1"/>
        <v>6</v>
      </c>
      <c r="H4511" s="10"/>
      <c r="I4511" s="10" t="str">
        <f>IFNA(VLOOKUP($H4511,'Промокоды'!$A$2:$B$115,2,0),"")</f>
        <v/>
      </c>
      <c r="J4511" s="10" t="str">
        <f>IFNA(VLOOKUP($I4511,'Промокоды'!$E$2:$F$8,2,0),"")</f>
        <v/>
      </c>
      <c r="K4511" s="10" t="str">
        <f>IFNA(VLOOKUP($H4511,'Промокоды'!$A$2:$C$115,3,0),"")</f>
        <v/>
      </c>
      <c r="L4511" s="13">
        <f t="shared" si="2"/>
        <v>0</v>
      </c>
      <c r="M4511" s="14">
        <v>4500.0</v>
      </c>
      <c r="N4511" s="14">
        <f t="shared" si="3"/>
        <v>4500</v>
      </c>
      <c r="O4511" s="9"/>
      <c r="P4511" s="9"/>
      <c r="Q4511" s="9"/>
      <c r="R4511" s="9"/>
      <c r="S4511" s="9"/>
      <c r="T4511" s="9"/>
      <c r="U4511" s="9"/>
      <c r="V4511" s="9"/>
      <c r="W4511" s="9"/>
      <c r="X4511" s="9"/>
      <c r="Y4511" s="9"/>
      <c r="Z4511" s="9"/>
      <c r="AA4511" s="9"/>
      <c r="AB4511" s="9"/>
      <c r="AC4511" s="9"/>
    </row>
    <row r="4512" ht="15.75" customHeight="1">
      <c r="A4512" s="10">
        <v>4511.0</v>
      </c>
      <c r="B4512" s="20" t="s">
        <v>15</v>
      </c>
      <c r="C4512" s="10" t="str">
        <f>VLOOKUP($E4512,'Определяем вид'!$A$2:$B$16,2,0)</f>
        <v>Услуга</v>
      </c>
      <c r="D4512" s="20" t="s">
        <v>16</v>
      </c>
      <c r="E4512" s="10" t="s">
        <v>18</v>
      </c>
      <c r="F4512" s="11">
        <v>45817.0</v>
      </c>
      <c r="G4512" s="12">
        <f t="shared" si="1"/>
        <v>6</v>
      </c>
      <c r="H4512" s="20" t="s">
        <v>51</v>
      </c>
      <c r="I4512" s="10">
        <f>IFNA(VLOOKUP($H4512,'Промокоды'!$A$2:$B$115,2,0),"")</f>
        <v>5</v>
      </c>
      <c r="J4512" s="10" t="str">
        <f>IFNA(VLOOKUP($I4512,'Промокоды'!$E$2:$F$8,2,0),"")</f>
        <v>Посты в VK</v>
      </c>
      <c r="K4512" s="10">
        <f>IFNA(VLOOKUP($H4512,'Промокоды'!$A$2:$C$115,3,0),"")</f>
        <v>0.15</v>
      </c>
      <c r="L4512" s="13">
        <f t="shared" si="2"/>
        <v>525</v>
      </c>
      <c r="M4512" s="14">
        <v>3500.0</v>
      </c>
      <c r="N4512" s="14">
        <f t="shared" si="3"/>
        <v>2975</v>
      </c>
      <c r="O4512" s="9"/>
      <c r="P4512" s="9"/>
      <c r="Q4512" s="9"/>
      <c r="R4512" s="9"/>
      <c r="S4512" s="9"/>
      <c r="T4512" s="9"/>
      <c r="U4512" s="9"/>
      <c r="V4512" s="9"/>
      <c r="W4512" s="9"/>
      <c r="X4512" s="9"/>
      <c r="Y4512" s="9"/>
      <c r="Z4512" s="9"/>
      <c r="AA4512" s="9"/>
      <c r="AB4512" s="9"/>
      <c r="AC4512" s="9"/>
    </row>
    <row r="4513" ht="15.75" customHeight="1">
      <c r="A4513" s="10">
        <v>4512.0</v>
      </c>
      <c r="B4513" s="20" t="s">
        <v>15</v>
      </c>
      <c r="C4513" s="10" t="str">
        <f>VLOOKUP($E4513,'Определяем вид'!$A$2:$B$16,2,0)</f>
        <v>Услуга</v>
      </c>
      <c r="D4513" s="20" t="s">
        <v>16</v>
      </c>
      <c r="E4513" s="10" t="s">
        <v>17</v>
      </c>
      <c r="F4513" s="11">
        <v>45817.0</v>
      </c>
      <c r="G4513" s="12">
        <f t="shared" si="1"/>
        <v>6</v>
      </c>
      <c r="H4513" s="10"/>
      <c r="I4513" s="10" t="str">
        <f>IFNA(VLOOKUP($H4513,'Промокоды'!$A$2:$B$115,2,0),"")</f>
        <v/>
      </c>
      <c r="J4513" s="10" t="str">
        <f>IFNA(VLOOKUP($I4513,'Промокоды'!$E$2:$F$8,2,0),"")</f>
        <v/>
      </c>
      <c r="K4513" s="10" t="str">
        <f>IFNA(VLOOKUP($H4513,'Промокоды'!$A$2:$C$115,3,0),"")</f>
        <v/>
      </c>
      <c r="L4513" s="13">
        <f t="shared" si="2"/>
        <v>0</v>
      </c>
      <c r="M4513" s="14">
        <v>4500.0</v>
      </c>
      <c r="N4513" s="14">
        <f t="shared" si="3"/>
        <v>4500</v>
      </c>
      <c r="O4513" s="9"/>
      <c r="P4513" s="9"/>
      <c r="Q4513" s="9"/>
      <c r="R4513" s="9"/>
      <c r="S4513" s="9"/>
      <c r="T4513" s="9"/>
      <c r="U4513" s="9"/>
      <c r="V4513" s="9"/>
      <c r="W4513" s="9"/>
      <c r="X4513" s="9"/>
      <c r="Y4513" s="9"/>
      <c r="Z4513" s="9"/>
      <c r="AA4513" s="9"/>
      <c r="AB4513" s="9"/>
      <c r="AC4513" s="9"/>
    </row>
    <row r="4514" ht="15.75" customHeight="1">
      <c r="A4514" s="10">
        <v>4513.0</v>
      </c>
      <c r="B4514" s="20" t="s">
        <v>15</v>
      </c>
      <c r="C4514" s="10" t="str">
        <f>VLOOKUP($E4514,'Определяем вид'!$A$2:$B$16,2,0)</f>
        <v>Услуга</v>
      </c>
      <c r="D4514" s="20" t="s">
        <v>16</v>
      </c>
      <c r="E4514" s="10" t="s">
        <v>21</v>
      </c>
      <c r="F4514" s="11">
        <v>45817.0</v>
      </c>
      <c r="G4514" s="12">
        <f t="shared" si="1"/>
        <v>6</v>
      </c>
      <c r="H4514" s="10"/>
      <c r="I4514" s="10" t="str">
        <f>IFNA(VLOOKUP($H4514,'Промокоды'!$A$2:$B$115,2,0),"")</f>
        <v/>
      </c>
      <c r="J4514" s="10" t="str">
        <f>IFNA(VLOOKUP($I4514,'Промокоды'!$E$2:$F$8,2,0),"")</f>
        <v/>
      </c>
      <c r="K4514" s="10" t="str">
        <f>IFNA(VLOOKUP($H4514,'Промокоды'!$A$2:$C$115,3,0),"")</f>
        <v/>
      </c>
      <c r="L4514" s="13">
        <f t="shared" si="2"/>
        <v>0</v>
      </c>
      <c r="M4514" s="14">
        <v>5500.0</v>
      </c>
      <c r="N4514" s="14">
        <f t="shared" si="3"/>
        <v>5500</v>
      </c>
      <c r="O4514" s="9"/>
      <c r="P4514" s="9"/>
      <c r="Q4514" s="9"/>
      <c r="R4514" s="9"/>
      <c r="S4514" s="9"/>
      <c r="T4514" s="9"/>
      <c r="U4514" s="9"/>
      <c r="V4514" s="9"/>
      <c r="W4514" s="9"/>
      <c r="X4514" s="9"/>
      <c r="Y4514" s="9"/>
      <c r="Z4514" s="9"/>
      <c r="AA4514" s="9"/>
      <c r="AB4514" s="9"/>
      <c r="AC4514" s="9"/>
    </row>
    <row r="4515" ht="15.75" customHeight="1">
      <c r="A4515" s="10">
        <v>4514.0</v>
      </c>
      <c r="B4515" s="20" t="s">
        <v>15</v>
      </c>
      <c r="C4515" s="10" t="str">
        <f>VLOOKUP($E4515,'Определяем вид'!$A$2:$B$16,2,0)</f>
        <v>Услуга</v>
      </c>
      <c r="D4515" s="20" t="s">
        <v>16</v>
      </c>
      <c r="E4515" s="10" t="s">
        <v>18</v>
      </c>
      <c r="F4515" s="11">
        <v>45817.0</v>
      </c>
      <c r="G4515" s="12">
        <f t="shared" si="1"/>
        <v>6</v>
      </c>
      <c r="H4515" s="10"/>
      <c r="I4515" s="10" t="str">
        <f>IFNA(VLOOKUP($H4515,'Промокоды'!$A$2:$B$115,2,0),"")</f>
        <v/>
      </c>
      <c r="J4515" s="10" t="str">
        <f>IFNA(VLOOKUP($I4515,'Промокоды'!$E$2:$F$8,2,0),"")</f>
        <v/>
      </c>
      <c r="K4515" s="10" t="str">
        <f>IFNA(VLOOKUP($H4515,'Промокоды'!$A$2:$C$115,3,0),"")</f>
        <v/>
      </c>
      <c r="L4515" s="13">
        <f t="shared" si="2"/>
        <v>0</v>
      </c>
      <c r="M4515" s="14">
        <v>3500.0</v>
      </c>
      <c r="N4515" s="14">
        <f t="shared" si="3"/>
        <v>3500</v>
      </c>
      <c r="O4515" s="9"/>
      <c r="P4515" s="9"/>
      <c r="Q4515" s="9"/>
      <c r="R4515" s="9"/>
      <c r="S4515" s="9"/>
      <c r="T4515" s="9"/>
      <c r="U4515" s="9"/>
      <c r="V4515" s="9"/>
      <c r="W4515" s="9"/>
      <c r="X4515" s="9"/>
      <c r="Y4515" s="9"/>
      <c r="Z4515" s="9"/>
      <c r="AA4515" s="9"/>
      <c r="AB4515" s="9"/>
      <c r="AC4515" s="9"/>
    </row>
    <row r="4516" ht="15.75" customHeight="1">
      <c r="A4516" s="10">
        <v>4515.0</v>
      </c>
      <c r="B4516" s="20" t="s">
        <v>15</v>
      </c>
      <c r="C4516" s="10" t="str">
        <f>VLOOKUP($E4516,'Определяем вид'!$A$2:$B$16,2,0)</f>
        <v>Услуга</v>
      </c>
      <c r="D4516" s="20" t="s">
        <v>16</v>
      </c>
      <c r="E4516" s="10" t="s">
        <v>17</v>
      </c>
      <c r="F4516" s="11">
        <v>45817.0</v>
      </c>
      <c r="G4516" s="12">
        <f t="shared" si="1"/>
        <v>6</v>
      </c>
      <c r="H4516" s="10"/>
      <c r="I4516" s="10" t="str">
        <f>IFNA(VLOOKUP($H4516,'Промокоды'!$A$2:$B$115,2,0),"")</f>
        <v/>
      </c>
      <c r="J4516" s="10" t="str">
        <f>IFNA(VLOOKUP($I4516,'Промокоды'!$E$2:$F$8,2,0),"")</f>
        <v/>
      </c>
      <c r="K4516" s="10" t="str">
        <f>IFNA(VLOOKUP($H4516,'Промокоды'!$A$2:$C$115,3,0),"")</f>
        <v/>
      </c>
      <c r="L4516" s="13">
        <f t="shared" si="2"/>
        <v>0</v>
      </c>
      <c r="M4516" s="14">
        <v>4500.0</v>
      </c>
      <c r="N4516" s="14">
        <f t="shared" si="3"/>
        <v>4500</v>
      </c>
      <c r="O4516" s="9"/>
      <c r="P4516" s="9"/>
      <c r="Q4516" s="9"/>
      <c r="R4516" s="9"/>
      <c r="S4516" s="9"/>
      <c r="T4516" s="9"/>
      <c r="U4516" s="9"/>
      <c r="V4516" s="9"/>
      <c r="W4516" s="9"/>
      <c r="X4516" s="9"/>
      <c r="Y4516" s="9"/>
      <c r="Z4516" s="9"/>
      <c r="AA4516" s="9"/>
      <c r="AB4516" s="9"/>
      <c r="AC4516" s="9"/>
    </row>
    <row r="4517" ht="15.75" customHeight="1">
      <c r="A4517" s="10">
        <v>4516.0</v>
      </c>
      <c r="B4517" s="20" t="s">
        <v>15</v>
      </c>
      <c r="C4517" s="10" t="str">
        <f>VLOOKUP($E4517,'Определяем вид'!$A$2:$B$16,2,0)</f>
        <v>Услуга</v>
      </c>
      <c r="D4517" s="20" t="s">
        <v>16</v>
      </c>
      <c r="E4517" s="10" t="s">
        <v>17</v>
      </c>
      <c r="F4517" s="11">
        <v>45817.0</v>
      </c>
      <c r="G4517" s="12">
        <f t="shared" si="1"/>
        <v>6</v>
      </c>
      <c r="H4517" s="10"/>
      <c r="I4517" s="10" t="str">
        <f>IFNA(VLOOKUP($H4517,'Промокоды'!$A$2:$B$115,2,0),"")</f>
        <v/>
      </c>
      <c r="J4517" s="10" t="str">
        <f>IFNA(VLOOKUP($I4517,'Промокоды'!$E$2:$F$8,2,0),"")</f>
        <v/>
      </c>
      <c r="K4517" s="10" t="str">
        <f>IFNA(VLOOKUP($H4517,'Промокоды'!$A$2:$C$115,3,0),"")</f>
        <v/>
      </c>
      <c r="L4517" s="13">
        <f t="shared" si="2"/>
        <v>0</v>
      </c>
      <c r="M4517" s="14">
        <v>4500.0</v>
      </c>
      <c r="N4517" s="14">
        <f t="shared" si="3"/>
        <v>4500</v>
      </c>
      <c r="O4517" s="9"/>
      <c r="P4517" s="9"/>
      <c r="Q4517" s="9"/>
      <c r="R4517" s="9"/>
      <c r="S4517" s="9"/>
      <c r="T4517" s="9"/>
      <c r="U4517" s="9"/>
      <c r="V4517" s="9"/>
      <c r="W4517" s="9"/>
      <c r="X4517" s="9"/>
      <c r="Y4517" s="9"/>
      <c r="Z4517" s="9"/>
      <c r="AA4517" s="9"/>
      <c r="AB4517" s="9"/>
      <c r="AC4517" s="9"/>
    </row>
    <row r="4518" ht="15.75" customHeight="1">
      <c r="A4518" s="10">
        <v>4517.0</v>
      </c>
      <c r="B4518" s="20" t="s">
        <v>15</v>
      </c>
      <c r="C4518" s="10" t="str">
        <f>VLOOKUP($E4518,'Определяем вид'!$A$2:$B$16,2,0)</f>
        <v>Услуга</v>
      </c>
      <c r="D4518" s="20" t="s">
        <v>16</v>
      </c>
      <c r="E4518" s="10" t="s">
        <v>21</v>
      </c>
      <c r="F4518" s="11">
        <v>45817.0</v>
      </c>
      <c r="G4518" s="12">
        <f t="shared" si="1"/>
        <v>6</v>
      </c>
      <c r="H4518" s="10"/>
      <c r="I4518" s="10" t="str">
        <f>IFNA(VLOOKUP($H4518,'Промокоды'!$A$2:$B$115,2,0),"")</f>
        <v/>
      </c>
      <c r="J4518" s="10" t="str">
        <f>IFNA(VLOOKUP($I4518,'Промокоды'!$E$2:$F$8,2,0),"")</f>
        <v/>
      </c>
      <c r="K4518" s="10" t="str">
        <f>IFNA(VLOOKUP($H4518,'Промокоды'!$A$2:$C$115,3,0),"")</f>
        <v/>
      </c>
      <c r="L4518" s="13">
        <f t="shared" si="2"/>
        <v>0</v>
      </c>
      <c r="M4518" s="14">
        <v>5500.0</v>
      </c>
      <c r="N4518" s="14">
        <f t="shared" si="3"/>
        <v>5500</v>
      </c>
      <c r="O4518" s="9"/>
      <c r="P4518" s="9"/>
      <c r="Q4518" s="9"/>
      <c r="R4518" s="9"/>
      <c r="S4518" s="9"/>
      <c r="T4518" s="9"/>
      <c r="U4518" s="9"/>
      <c r="V4518" s="9"/>
      <c r="W4518" s="9"/>
      <c r="X4518" s="9"/>
      <c r="Y4518" s="9"/>
      <c r="Z4518" s="9"/>
      <c r="AA4518" s="9"/>
      <c r="AB4518" s="9"/>
      <c r="AC4518" s="9"/>
    </row>
    <row r="4519" ht="15.75" customHeight="1">
      <c r="A4519" s="10">
        <v>4518.0</v>
      </c>
      <c r="B4519" s="20" t="s">
        <v>25</v>
      </c>
      <c r="C4519" s="10" t="str">
        <f>VLOOKUP($E4519,'Определяем вид'!$A$2:$B$16,2,0)</f>
        <v>Товар</v>
      </c>
      <c r="D4519" s="20" t="s">
        <v>16</v>
      </c>
      <c r="E4519" s="10" t="s">
        <v>35</v>
      </c>
      <c r="F4519" s="11">
        <v>45817.0</v>
      </c>
      <c r="G4519" s="12">
        <f t="shared" si="1"/>
        <v>6</v>
      </c>
      <c r="H4519" s="10"/>
      <c r="I4519" s="10" t="str">
        <f>IFNA(VLOOKUP($H4519,'Промокоды'!$A$2:$B$115,2,0),"")</f>
        <v/>
      </c>
      <c r="J4519" s="10" t="str">
        <f>IFNA(VLOOKUP($I4519,'Промокоды'!$E$2:$F$8,2,0),"")</f>
        <v/>
      </c>
      <c r="K4519" s="10" t="str">
        <f>IFNA(VLOOKUP($H4519,'Промокоды'!$A$2:$C$115,3,0),"")</f>
        <v/>
      </c>
      <c r="L4519" s="13">
        <f t="shared" si="2"/>
        <v>0</v>
      </c>
      <c r="M4519" s="14">
        <v>500.0</v>
      </c>
      <c r="N4519" s="14">
        <f t="shared" si="3"/>
        <v>500</v>
      </c>
      <c r="O4519" s="9"/>
      <c r="P4519" s="9"/>
      <c r="Q4519" s="9"/>
      <c r="R4519" s="9"/>
      <c r="S4519" s="9"/>
      <c r="T4519" s="9"/>
      <c r="U4519" s="9"/>
      <c r="V4519" s="9"/>
      <c r="W4519" s="9"/>
      <c r="X4519" s="9"/>
      <c r="Y4519" s="9"/>
      <c r="Z4519" s="9"/>
      <c r="AA4519" s="9"/>
      <c r="AB4519" s="9"/>
      <c r="AC4519" s="9"/>
    </row>
    <row r="4520" ht="15.75" customHeight="1">
      <c r="A4520" s="10">
        <v>4519.0</v>
      </c>
      <c r="B4520" s="20" t="s">
        <v>15</v>
      </c>
      <c r="C4520" s="10" t="str">
        <f>VLOOKUP($E4520,'Определяем вид'!$A$2:$B$16,2,0)</f>
        <v>Товар</v>
      </c>
      <c r="D4520" s="20" t="s">
        <v>16</v>
      </c>
      <c r="E4520" s="10" t="s">
        <v>23</v>
      </c>
      <c r="F4520" s="11">
        <v>45817.0</v>
      </c>
      <c r="G4520" s="12">
        <f t="shared" si="1"/>
        <v>6</v>
      </c>
      <c r="H4520" s="10"/>
      <c r="I4520" s="10" t="str">
        <f>IFNA(VLOOKUP($H4520,'Промокоды'!$A$2:$B$115,2,0),"")</f>
        <v/>
      </c>
      <c r="J4520" s="10" t="str">
        <f>IFNA(VLOOKUP($I4520,'Промокоды'!$E$2:$F$8,2,0),"")</f>
        <v/>
      </c>
      <c r="K4520" s="10" t="str">
        <f>IFNA(VLOOKUP($H4520,'Промокоды'!$A$2:$C$115,3,0),"")</f>
        <v/>
      </c>
      <c r="L4520" s="13">
        <f t="shared" si="2"/>
        <v>0</v>
      </c>
      <c r="M4520" s="14">
        <v>1000.0</v>
      </c>
      <c r="N4520" s="14">
        <f t="shared" si="3"/>
        <v>1000</v>
      </c>
      <c r="O4520" s="9"/>
      <c r="P4520" s="9"/>
      <c r="Q4520" s="9"/>
      <c r="R4520" s="9"/>
      <c r="S4520" s="9"/>
      <c r="T4520" s="9"/>
      <c r="U4520" s="9"/>
      <c r="V4520" s="9"/>
      <c r="W4520" s="9"/>
      <c r="X4520" s="9"/>
      <c r="Y4520" s="9"/>
      <c r="Z4520" s="9"/>
      <c r="AA4520" s="9"/>
      <c r="AB4520" s="9"/>
      <c r="AC4520" s="9"/>
    </row>
    <row r="4521" ht="15.75" customHeight="1">
      <c r="A4521" s="10">
        <v>4520.0</v>
      </c>
      <c r="B4521" s="20" t="s">
        <v>15</v>
      </c>
      <c r="C4521" s="10" t="str">
        <f>VLOOKUP($E4521,'Определяем вид'!$A$2:$B$16,2,0)</f>
        <v>Услуга</v>
      </c>
      <c r="D4521" s="20" t="s">
        <v>19</v>
      </c>
      <c r="E4521" s="10" t="s">
        <v>21</v>
      </c>
      <c r="F4521" s="11">
        <v>45817.0</v>
      </c>
      <c r="G4521" s="12">
        <f t="shared" si="1"/>
        <v>6</v>
      </c>
      <c r="H4521" s="20" t="s">
        <v>52</v>
      </c>
      <c r="I4521" s="10">
        <f>IFNA(VLOOKUP($H4521,'Промокоды'!$A$2:$B$115,2,0),"")</f>
        <v>3</v>
      </c>
      <c r="J4521" s="10" t="str">
        <f>IFNA(VLOOKUP($I4521,'Промокоды'!$E$2:$F$8,2,0),"")</f>
        <v>Поисковые запросы в Яндексе</v>
      </c>
      <c r="K4521" s="10">
        <f>IFNA(VLOOKUP($H4521,'Промокоды'!$A$2:$C$115,3,0),"")</f>
        <v>0.05</v>
      </c>
      <c r="L4521" s="13">
        <f t="shared" si="2"/>
        <v>275</v>
      </c>
      <c r="M4521" s="14">
        <v>5500.0</v>
      </c>
      <c r="N4521" s="14">
        <f t="shared" si="3"/>
        <v>5225</v>
      </c>
      <c r="O4521" s="9"/>
      <c r="P4521" s="9"/>
      <c r="Q4521" s="9"/>
      <c r="R4521" s="9"/>
      <c r="S4521" s="9"/>
      <c r="T4521" s="9"/>
      <c r="U4521" s="9"/>
      <c r="V4521" s="9"/>
      <c r="W4521" s="9"/>
      <c r="X4521" s="9"/>
      <c r="Y4521" s="9"/>
      <c r="Z4521" s="9"/>
      <c r="AA4521" s="9"/>
      <c r="AB4521" s="9"/>
      <c r="AC4521" s="9"/>
    </row>
    <row r="4522" ht="15.75" customHeight="1">
      <c r="A4522" s="10">
        <v>4521.0</v>
      </c>
      <c r="B4522" s="20" t="s">
        <v>25</v>
      </c>
      <c r="C4522" s="10" t="str">
        <f>VLOOKUP($E4522,'Определяем вид'!$A$2:$B$16,2,0)</f>
        <v>Товар</v>
      </c>
      <c r="D4522" s="20" t="s">
        <v>16</v>
      </c>
      <c r="E4522" s="10" t="s">
        <v>33</v>
      </c>
      <c r="F4522" s="11">
        <v>45817.0</v>
      </c>
      <c r="G4522" s="12">
        <f t="shared" si="1"/>
        <v>6</v>
      </c>
      <c r="H4522" s="10"/>
      <c r="I4522" s="10" t="str">
        <f>IFNA(VLOOKUP($H4522,'Промокоды'!$A$2:$B$115,2,0),"")</f>
        <v/>
      </c>
      <c r="J4522" s="10" t="str">
        <f>IFNA(VLOOKUP($I4522,'Промокоды'!$E$2:$F$8,2,0),"")</f>
        <v/>
      </c>
      <c r="K4522" s="10" t="str">
        <f>IFNA(VLOOKUP($H4522,'Промокоды'!$A$2:$C$115,3,0),"")</f>
        <v/>
      </c>
      <c r="L4522" s="13">
        <f t="shared" si="2"/>
        <v>0</v>
      </c>
      <c r="M4522" s="14">
        <v>1000.0</v>
      </c>
      <c r="N4522" s="14">
        <f t="shared" si="3"/>
        <v>1000</v>
      </c>
      <c r="O4522" s="9"/>
      <c r="P4522" s="9"/>
      <c r="Q4522" s="9"/>
      <c r="R4522" s="9"/>
      <c r="S4522" s="9"/>
      <c r="T4522" s="9"/>
      <c r="U4522" s="9"/>
      <c r="V4522" s="9"/>
      <c r="W4522" s="9"/>
      <c r="X4522" s="9"/>
      <c r="Y4522" s="9"/>
      <c r="Z4522" s="9"/>
      <c r="AA4522" s="9"/>
      <c r="AB4522" s="9"/>
      <c r="AC4522" s="9"/>
    </row>
    <row r="4523" ht="15.75" customHeight="1">
      <c r="A4523" s="10">
        <v>4522.0</v>
      </c>
      <c r="B4523" s="20" t="s">
        <v>15</v>
      </c>
      <c r="C4523" s="10" t="str">
        <f>VLOOKUP($E4523,'Определяем вид'!$A$2:$B$16,2,0)</f>
        <v>Услуга</v>
      </c>
      <c r="D4523" s="20" t="s">
        <v>16</v>
      </c>
      <c r="E4523" s="10" t="s">
        <v>17</v>
      </c>
      <c r="F4523" s="11">
        <v>45817.0</v>
      </c>
      <c r="G4523" s="12">
        <f t="shared" si="1"/>
        <v>6</v>
      </c>
      <c r="H4523" s="20" t="s">
        <v>53</v>
      </c>
      <c r="I4523" s="10">
        <f>IFNA(VLOOKUP($H4523,'Промокоды'!$A$2:$B$115,2,0),"")</f>
        <v>7</v>
      </c>
      <c r="J4523" s="10" t="str">
        <f>IFNA(VLOOKUP($I4523,'Промокоды'!$E$2:$F$8,2,0),"")</f>
        <v>Сторис в VK</v>
      </c>
      <c r="K4523" s="10">
        <f>IFNA(VLOOKUP($H4523,'Промокоды'!$A$2:$C$115,3,0),"")</f>
        <v>0.15</v>
      </c>
      <c r="L4523" s="13">
        <f t="shared" si="2"/>
        <v>675</v>
      </c>
      <c r="M4523" s="14">
        <v>4500.0</v>
      </c>
      <c r="N4523" s="14">
        <f t="shared" si="3"/>
        <v>3825</v>
      </c>
      <c r="O4523" s="9"/>
      <c r="P4523" s="9"/>
      <c r="Q4523" s="9"/>
      <c r="R4523" s="9"/>
      <c r="S4523" s="9"/>
      <c r="T4523" s="9"/>
      <c r="U4523" s="9"/>
      <c r="V4523" s="9"/>
      <c r="W4523" s="9"/>
      <c r="X4523" s="9"/>
      <c r="Y4523" s="9"/>
      <c r="Z4523" s="9"/>
      <c r="AA4523" s="9"/>
      <c r="AB4523" s="9"/>
      <c r="AC4523" s="9"/>
    </row>
    <row r="4524" ht="15.75" customHeight="1">
      <c r="A4524" s="10">
        <v>4523.0</v>
      </c>
      <c r="B4524" s="20" t="s">
        <v>25</v>
      </c>
      <c r="C4524" s="10" t="str">
        <f>VLOOKUP($E4524,'Определяем вид'!$A$2:$B$16,2,0)</f>
        <v>Товар</v>
      </c>
      <c r="D4524" s="20" t="s">
        <v>19</v>
      </c>
      <c r="E4524" s="10" t="s">
        <v>30</v>
      </c>
      <c r="F4524" s="11">
        <v>45817.0</v>
      </c>
      <c r="G4524" s="12">
        <f t="shared" si="1"/>
        <v>6</v>
      </c>
      <c r="H4524" s="10"/>
      <c r="I4524" s="10" t="str">
        <f>IFNA(VLOOKUP($H4524,'Промокоды'!$A$2:$B$115,2,0),"")</f>
        <v/>
      </c>
      <c r="J4524" s="10" t="str">
        <f>IFNA(VLOOKUP($I4524,'Промокоды'!$E$2:$F$8,2,0),"")</f>
        <v/>
      </c>
      <c r="K4524" s="10" t="str">
        <f>IFNA(VLOOKUP($H4524,'Промокоды'!$A$2:$C$115,3,0),"")</f>
        <v/>
      </c>
      <c r="L4524" s="13">
        <f t="shared" si="2"/>
        <v>0</v>
      </c>
      <c r="M4524" s="14">
        <v>300.0</v>
      </c>
      <c r="N4524" s="14">
        <f t="shared" si="3"/>
        <v>300</v>
      </c>
      <c r="O4524" s="9"/>
      <c r="P4524" s="9"/>
      <c r="Q4524" s="9"/>
      <c r="R4524" s="9"/>
      <c r="S4524" s="9"/>
      <c r="T4524" s="9"/>
      <c r="U4524" s="9"/>
      <c r="V4524" s="9"/>
      <c r="W4524" s="9"/>
      <c r="X4524" s="9"/>
      <c r="Y4524" s="9"/>
      <c r="Z4524" s="9"/>
      <c r="AA4524" s="9"/>
      <c r="AB4524" s="9"/>
      <c r="AC4524" s="9"/>
    </row>
    <row r="4525" ht="15.75" customHeight="1">
      <c r="A4525" s="10">
        <v>4524.0</v>
      </c>
      <c r="B4525" s="20" t="s">
        <v>25</v>
      </c>
      <c r="C4525" s="10" t="str">
        <f>VLOOKUP($E4525,'Определяем вид'!$A$2:$B$16,2,0)</f>
        <v>Товар</v>
      </c>
      <c r="D4525" s="20" t="s">
        <v>16</v>
      </c>
      <c r="E4525" s="10" t="s">
        <v>35</v>
      </c>
      <c r="F4525" s="11">
        <v>45817.0</v>
      </c>
      <c r="G4525" s="12">
        <f t="shared" si="1"/>
        <v>6</v>
      </c>
      <c r="H4525" s="10"/>
      <c r="I4525" s="10" t="str">
        <f>IFNA(VLOOKUP($H4525,'Промокоды'!$A$2:$B$115,2,0),"")</f>
        <v/>
      </c>
      <c r="J4525" s="10" t="str">
        <f>IFNA(VLOOKUP($I4525,'Промокоды'!$E$2:$F$8,2,0),"")</f>
        <v/>
      </c>
      <c r="K4525" s="10" t="str">
        <f>IFNA(VLOOKUP($H4525,'Промокоды'!$A$2:$C$115,3,0),"")</f>
        <v/>
      </c>
      <c r="L4525" s="13">
        <f t="shared" si="2"/>
        <v>0</v>
      </c>
      <c r="M4525" s="14">
        <v>500.0</v>
      </c>
      <c r="N4525" s="14">
        <f t="shared" si="3"/>
        <v>500</v>
      </c>
      <c r="O4525" s="9"/>
      <c r="P4525" s="9"/>
      <c r="Q4525" s="9"/>
      <c r="R4525" s="9"/>
      <c r="S4525" s="9"/>
      <c r="T4525" s="9"/>
      <c r="U4525" s="9"/>
      <c r="V4525" s="9"/>
      <c r="W4525" s="9"/>
      <c r="X4525" s="9"/>
      <c r="Y4525" s="9"/>
      <c r="Z4525" s="9"/>
      <c r="AA4525" s="9"/>
      <c r="AB4525" s="9"/>
      <c r="AC4525" s="9"/>
    </row>
    <row r="4526" ht="15.75" customHeight="1">
      <c r="A4526" s="10">
        <v>4525.0</v>
      </c>
      <c r="B4526" s="20" t="s">
        <v>15</v>
      </c>
      <c r="C4526" s="10" t="str">
        <f>VLOOKUP($E4526,'Определяем вид'!$A$2:$B$16,2,0)</f>
        <v>Услуга</v>
      </c>
      <c r="D4526" s="20" t="s">
        <v>16</v>
      </c>
      <c r="E4526" s="10" t="s">
        <v>17</v>
      </c>
      <c r="F4526" s="11">
        <v>45817.0</v>
      </c>
      <c r="G4526" s="12">
        <f t="shared" si="1"/>
        <v>6</v>
      </c>
      <c r="H4526" s="10"/>
      <c r="I4526" s="10" t="str">
        <f>IFNA(VLOOKUP($H4526,'Промокоды'!$A$2:$B$115,2,0),"")</f>
        <v/>
      </c>
      <c r="J4526" s="10" t="str">
        <f>IFNA(VLOOKUP($I4526,'Промокоды'!$E$2:$F$8,2,0),"")</f>
        <v/>
      </c>
      <c r="K4526" s="10" t="str">
        <f>IFNA(VLOOKUP($H4526,'Промокоды'!$A$2:$C$115,3,0),"")</f>
        <v/>
      </c>
      <c r="L4526" s="13">
        <f t="shared" si="2"/>
        <v>0</v>
      </c>
      <c r="M4526" s="14">
        <v>4500.0</v>
      </c>
      <c r="N4526" s="14">
        <f t="shared" si="3"/>
        <v>4500</v>
      </c>
      <c r="O4526" s="9"/>
      <c r="P4526" s="9"/>
      <c r="Q4526" s="9"/>
      <c r="R4526" s="9"/>
      <c r="S4526" s="9"/>
      <c r="T4526" s="9"/>
      <c r="U4526" s="9"/>
      <c r="V4526" s="9"/>
      <c r="W4526" s="9"/>
      <c r="X4526" s="9"/>
      <c r="Y4526" s="9"/>
      <c r="Z4526" s="9"/>
      <c r="AA4526" s="9"/>
      <c r="AB4526" s="9"/>
      <c r="AC4526" s="9"/>
    </row>
    <row r="4527" ht="15.75" customHeight="1">
      <c r="A4527" s="10">
        <v>4526.0</v>
      </c>
      <c r="B4527" s="20" t="s">
        <v>15</v>
      </c>
      <c r="C4527" s="10" t="str">
        <f>VLOOKUP($E4527,'Определяем вид'!$A$2:$B$16,2,0)</f>
        <v>Услуга</v>
      </c>
      <c r="D4527" s="20" t="s">
        <v>19</v>
      </c>
      <c r="E4527" s="10" t="s">
        <v>17</v>
      </c>
      <c r="F4527" s="11">
        <v>45817.0</v>
      </c>
      <c r="G4527" s="12">
        <f t="shared" si="1"/>
        <v>6</v>
      </c>
      <c r="H4527" s="10"/>
      <c r="I4527" s="10" t="str">
        <f>IFNA(VLOOKUP($H4527,'Промокоды'!$A$2:$B$115,2,0),"")</f>
        <v/>
      </c>
      <c r="J4527" s="10" t="str">
        <f>IFNA(VLOOKUP($I4527,'Промокоды'!$E$2:$F$8,2,0),"")</f>
        <v/>
      </c>
      <c r="K4527" s="10" t="str">
        <f>IFNA(VLOOKUP($H4527,'Промокоды'!$A$2:$C$115,3,0),"")</f>
        <v/>
      </c>
      <c r="L4527" s="13">
        <f t="shared" si="2"/>
        <v>0</v>
      </c>
      <c r="M4527" s="14">
        <v>4500.0</v>
      </c>
      <c r="N4527" s="14">
        <f t="shared" si="3"/>
        <v>4500</v>
      </c>
      <c r="O4527" s="9"/>
      <c r="P4527" s="9"/>
      <c r="Q4527" s="9"/>
      <c r="R4527" s="9"/>
      <c r="S4527" s="9"/>
      <c r="T4527" s="9"/>
      <c r="U4527" s="9"/>
      <c r="V4527" s="9"/>
      <c r="W4527" s="9"/>
      <c r="X4527" s="9"/>
      <c r="Y4527" s="9"/>
      <c r="Z4527" s="9"/>
      <c r="AA4527" s="9"/>
      <c r="AB4527" s="9"/>
      <c r="AC4527" s="9"/>
    </row>
    <row r="4528" ht="15.75" customHeight="1">
      <c r="A4528" s="10">
        <v>4527.0</v>
      </c>
      <c r="B4528" s="20" t="s">
        <v>15</v>
      </c>
      <c r="C4528" s="10" t="str">
        <f>VLOOKUP($E4528,'Определяем вид'!$A$2:$B$16,2,0)</f>
        <v>Услуга</v>
      </c>
      <c r="D4528" s="20" t="s">
        <v>19</v>
      </c>
      <c r="E4528" s="10" t="s">
        <v>21</v>
      </c>
      <c r="F4528" s="11">
        <v>45818.0</v>
      </c>
      <c r="G4528" s="12">
        <f t="shared" si="1"/>
        <v>6</v>
      </c>
      <c r="H4528" s="10"/>
      <c r="I4528" s="10" t="str">
        <f>IFNA(VLOOKUP($H4528,'Промокоды'!$A$2:$B$115,2,0),"")</f>
        <v/>
      </c>
      <c r="J4528" s="10" t="str">
        <f>IFNA(VLOOKUP($I4528,'Промокоды'!$E$2:$F$8,2,0),"")</f>
        <v/>
      </c>
      <c r="K4528" s="10" t="str">
        <f>IFNA(VLOOKUP($H4528,'Промокоды'!$A$2:$C$115,3,0),"")</f>
        <v/>
      </c>
      <c r="L4528" s="13">
        <f t="shared" si="2"/>
        <v>0</v>
      </c>
      <c r="M4528" s="14">
        <v>5500.0</v>
      </c>
      <c r="N4528" s="14">
        <f t="shared" si="3"/>
        <v>5500</v>
      </c>
      <c r="O4528" s="9"/>
      <c r="P4528" s="9"/>
      <c r="Q4528" s="9"/>
      <c r="R4528" s="9"/>
      <c r="S4528" s="9"/>
      <c r="T4528" s="9"/>
      <c r="U4528" s="9"/>
      <c r="V4528" s="9"/>
      <c r="W4528" s="9"/>
      <c r="X4528" s="9"/>
      <c r="Y4528" s="9"/>
      <c r="Z4528" s="9"/>
      <c r="AA4528" s="9"/>
      <c r="AB4528" s="9"/>
      <c r="AC4528" s="9"/>
    </row>
    <row r="4529" ht="15.75" customHeight="1">
      <c r="A4529" s="10">
        <v>4528.0</v>
      </c>
      <c r="B4529" s="20" t="s">
        <v>15</v>
      </c>
      <c r="C4529" s="10" t="str">
        <f>VLOOKUP($E4529,'Определяем вид'!$A$2:$B$16,2,0)</f>
        <v>Товар</v>
      </c>
      <c r="D4529" s="20" t="s">
        <v>16</v>
      </c>
      <c r="E4529" s="10" t="s">
        <v>23</v>
      </c>
      <c r="F4529" s="11">
        <v>45818.0</v>
      </c>
      <c r="G4529" s="12">
        <f t="shared" si="1"/>
        <v>6</v>
      </c>
      <c r="H4529" s="10"/>
      <c r="I4529" s="10" t="str">
        <f>IFNA(VLOOKUP($H4529,'Промокоды'!$A$2:$B$115,2,0),"")</f>
        <v/>
      </c>
      <c r="J4529" s="10" t="str">
        <f>IFNA(VLOOKUP($I4529,'Промокоды'!$E$2:$F$8,2,0),"")</f>
        <v/>
      </c>
      <c r="K4529" s="10" t="str">
        <f>IFNA(VLOOKUP($H4529,'Промокоды'!$A$2:$C$115,3,0),"")</f>
        <v/>
      </c>
      <c r="L4529" s="13">
        <f t="shared" si="2"/>
        <v>0</v>
      </c>
      <c r="M4529" s="14">
        <v>1000.0</v>
      </c>
      <c r="N4529" s="14">
        <f t="shared" si="3"/>
        <v>1000</v>
      </c>
      <c r="O4529" s="9"/>
      <c r="P4529" s="9"/>
      <c r="Q4529" s="9"/>
      <c r="R4529" s="9"/>
      <c r="S4529" s="9"/>
      <c r="T4529" s="9"/>
      <c r="U4529" s="9"/>
      <c r="V4529" s="9"/>
      <c r="W4529" s="9"/>
      <c r="X4529" s="9"/>
      <c r="Y4529" s="9"/>
      <c r="Z4529" s="9"/>
      <c r="AA4529" s="9"/>
      <c r="AB4529" s="9"/>
      <c r="AC4529" s="9"/>
    </row>
    <row r="4530" ht="15.75" customHeight="1">
      <c r="A4530" s="10">
        <v>4529.0</v>
      </c>
      <c r="B4530" s="20" t="s">
        <v>15</v>
      </c>
      <c r="C4530" s="10" t="str">
        <f>VLOOKUP($E4530,'Определяем вид'!$A$2:$B$16,2,0)</f>
        <v>Услуга</v>
      </c>
      <c r="D4530" s="20" t="s">
        <v>16</v>
      </c>
      <c r="E4530" s="10" t="s">
        <v>17</v>
      </c>
      <c r="F4530" s="11">
        <v>45818.0</v>
      </c>
      <c r="G4530" s="12">
        <f t="shared" si="1"/>
        <v>6</v>
      </c>
      <c r="H4530" s="10"/>
      <c r="I4530" s="10" t="str">
        <f>IFNA(VLOOKUP($H4530,'Промокоды'!$A$2:$B$115,2,0),"")</f>
        <v/>
      </c>
      <c r="J4530" s="10" t="str">
        <f>IFNA(VLOOKUP($I4530,'Промокоды'!$E$2:$F$8,2,0),"")</f>
        <v/>
      </c>
      <c r="K4530" s="10" t="str">
        <f>IFNA(VLOOKUP($H4530,'Промокоды'!$A$2:$C$115,3,0),"")</f>
        <v/>
      </c>
      <c r="L4530" s="13">
        <f t="shared" si="2"/>
        <v>0</v>
      </c>
      <c r="M4530" s="14">
        <v>4500.0</v>
      </c>
      <c r="N4530" s="14">
        <f t="shared" si="3"/>
        <v>4500</v>
      </c>
      <c r="O4530" s="9"/>
      <c r="P4530" s="9"/>
      <c r="Q4530" s="9"/>
      <c r="R4530" s="9"/>
      <c r="S4530" s="9"/>
      <c r="T4530" s="9"/>
      <c r="U4530" s="9"/>
      <c r="V4530" s="9"/>
      <c r="W4530" s="9"/>
      <c r="X4530" s="9"/>
      <c r="Y4530" s="9"/>
      <c r="Z4530" s="9"/>
      <c r="AA4530" s="9"/>
      <c r="AB4530" s="9"/>
      <c r="AC4530" s="9"/>
    </row>
    <row r="4531" ht="15.75" customHeight="1">
      <c r="A4531" s="10">
        <v>4530.0</v>
      </c>
      <c r="B4531" s="20" t="s">
        <v>15</v>
      </c>
      <c r="C4531" s="10" t="str">
        <f>VLOOKUP($E4531,'Определяем вид'!$A$2:$B$16,2,0)</f>
        <v>Услуга</v>
      </c>
      <c r="D4531" s="20" t="s">
        <v>16</v>
      </c>
      <c r="E4531" s="10" t="s">
        <v>18</v>
      </c>
      <c r="F4531" s="11">
        <v>45818.0</v>
      </c>
      <c r="G4531" s="12">
        <f t="shared" si="1"/>
        <v>6</v>
      </c>
      <c r="H4531" s="10"/>
      <c r="I4531" s="10" t="str">
        <f>IFNA(VLOOKUP($H4531,'Промокоды'!$A$2:$B$115,2,0),"")</f>
        <v/>
      </c>
      <c r="J4531" s="10" t="str">
        <f>IFNA(VLOOKUP($I4531,'Промокоды'!$E$2:$F$8,2,0),"")</f>
        <v/>
      </c>
      <c r="K4531" s="10" t="str">
        <f>IFNA(VLOOKUP($H4531,'Промокоды'!$A$2:$C$115,3,0),"")</f>
        <v/>
      </c>
      <c r="L4531" s="13">
        <f t="shared" si="2"/>
        <v>0</v>
      </c>
      <c r="M4531" s="14">
        <v>3500.0</v>
      </c>
      <c r="N4531" s="14">
        <f t="shared" si="3"/>
        <v>3500</v>
      </c>
      <c r="O4531" s="9"/>
      <c r="P4531" s="9"/>
      <c r="Q4531" s="9"/>
      <c r="R4531" s="9"/>
      <c r="S4531" s="9"/>
      <c r="T4531" s="9"/>
      <c r="U4531" s="9"/>
      <c r="V4531" s="9"/>
      <c r="W4531" s="9"/>
      <c r="X4531" s="9"/>
      <c r="Y4531" s="9"/>
      <c r="Z4531" s="9"/>
      <c r="AA4531" s="9"/>
      <c r="AB4531" s="9"/>
      <c r="AC4531" s="9"/>
    </row>
    <row r="4532" ht="15.75" customHeight="1">
      <c r="A4532" s="10">
        <v>4531.0</v>
      </c>
      <c r="B4532" s="20" t="s">
        <v>15</v>
      </c>
      <c r="C4532" s="10" t="str">
        <f>VLOOKUP($E4532,'Определяем вид'!$A$2:$B$16,2,0)</f>
        <v>Товар</v>
      </c>
      <c r="D4532" s="20" t="s">
        <v>19</v>
      </c>
      <c r="E4532" s="10" t="s">
        <v>20</v>
      </c>
      <c r="F4532" s="11">
        <v>45818.0</v>
      </c>
      <c r="G4532" s="12">
        <f t="shared" si="1"/>
        <v>6</v>
      </c>
      <c r="H4532" s="10"/>
      <c r="I4532" s="10" t="str">
        <f>IFNA(VLOOKUP($H4532,'Промокоды'!$A$2:$B$115,2,0),"")</f>
        <v/>
      </c>
      <c r="J4532" s="10" t="str">
        <f>IFNA(VLOOKUP($I4532,'Промокоды'!$E$2:$F$8,2,0),"")</f>
        <v/>
      </c>
      <c r="K4532" s="10" t="str">
        <f>IFNA(VLOOKUP($H4532,'Промокоды'!$A$2:$C$115,3,0),"")</f>
        <v/>
      </c>
      <c r="L4532" s="13">
        <f t="shared" si="2"/>
        <v>0</v>
      </c>
      <c r="M4532" s="14">
        <v>500.0</v>
      </c>
      <c r="N4532" s="14">
        <f t="shared" si="3"/>
        <v>500</v>
      </c>
      <c r="O4532" s="9"/>
      <c r="P4532" s="9"/>
      <c r="Q4532" s="9"/>
      <c r="R4532" s="9"/>
      <c r="S4532" s="9"/>
      <c r="T4532" s="9"/>
      <c r="U4532" s="9"/>
      <c r="V4532" s="9"/>
      <c r="W4532" s="9"/>
      <c r="X4532" s="9"/>
      <c r="Y4532" s="9"/>
      <c r="Z4532" s="9"/>
      <c r="AA4532" s="9"/>
      <c r="AB4532" s="9"/>
      <c r="AC4532" s="9"/>
    </row>
    <row r="4533" ht="15.75" customHeight="1">
      <c r="A4533" s="10">
        <v>4532.0</v>
      </c>
      <c r="B4533" s="20" t="s">
        <v>15</v>
      </c>
      <c r="C4533" s="10" t="str">
        <f>VLOOKUP($E4533,'Определяем вид'!$A$2:$B$16,2,0)</f>
        <v>Услуга</v>
      </c>
      <c r="D4533" s="20" t="s">
        <v>16</v>
      </c>
      <c r="E4533" s="10" t="s">
        <v>17</v>
      </c>
      <c r="F4533" s="11">
        <v>45818.0</v>
      </c>
      <c r="G4533" s="12">
        <f t="shared" si="1"/>
        <v>6</v>
      </c>
      <c r="H4533" s="10"/>
      <c r="I4533" s="10" t="str">
        <f>IFNA(VLOOKUP($H4533,'Промокоды'!$A$2:$B$115,2,0),"")</f>
        <v/>
      </c>
      <c r="J4533" s="10" t="str">
        <f>IFNA(VLOOKUP($I4533,'Промокоды'!$E$2:$F$8,2,0),"")</f>
        <v/>
      </c>
      <c r="K4533" s="10" t="str">
        <f>IFNA(VLOOKUP($H4533,'Промокоды'!$A$2:$C$115,3,0),"")</f>
        <v/>
      </c>
      <c r="L4533" s="13">
        <f t="shared" si="2"/>
        <v>0</v>
      </c>
      <c r="M4533" s="14">
        <v>4500.0</v>
      </c>
      <c r="N4533" s="14">
        <f t="shared" si="3"/>
        <v>4500</v>
      </c>
      <c r="O4533" s="9"/>
      <c r="P4533" s="9"/>
      <c r="Q4533" s="9"/>
      <c r="R4533" s="9"/>
      <c r="S4533" s="9"/>
      <c r="T4533" s="9"/>
      <c r="U4533" s="9"/>
      <c r="V4533" s="9"/>
      <c r="W4533" s="9"/>
      <c r="X4533" s="9"/>
      <c r="Y4533" s="9"/>
      <c r="Z4533" s="9"/>
      <c r="AA4533" s="9"/>
      <c r="AB4533" s="9"/>
      <c r="AC4533" s="9"/>
    </row>
    <row r="4534" ht="15.75" customHeight="1">
      <c r="A4534" s="10">
        <v>4533.0</v>
      </c>
      <c r="B4534" s="20" t="s">
        <v>15</v>
      </c>
      <c r="C4534" s="10" t="str">
        <f>VLOOKUP($E4534,'Определяем вид'!$A$2:$B$16,2,0)</f>
        <v>Услуга</v>
      </c>
      <c r="D4534" s="20" t="s">
        <v>16</v>
      </c>
      <c r="E4534" s="10" t="s">
        <v>21</v>
      </c>
      <c r="F4534" s="11">
        <v>45818.0</v>
      </c>
      <c r="G4534" s="12">
        <f t="shared" si="1"/>
        <v>6</v>
      </c>
      <c r="H4534" s="20" t="s">
        <v>54</v>
      </c>
      <c r="I4534" s="10">
        <f>IFNA(VLOOKUP($H4534,'Промокоды'!$A$2:$B$115,2,0),"")</f>
        <v>3</v>
      </c>
      <c r="J4534" s="10" t="str">
        <f>IFNA(VLOOKUP($I4534,'Промокоды'!$E$2:$F$8,2,0),"")</f>
        <v>Поисковые запросы в Яндексе</v>
      </c>
      <c r="K4534" s="10">
        <f>IFNA(VLOOKUP($H4534,'Промокоды'!$A$2:$C$115,3,0),"")</f>
        <v>0.05</v>
      </c>
      <c r="L4534" s="13">
        <f t="shared" si="2"/>
        <v>275</v>
      </c>
      <c r="M4534" s="14">
        <v>5500.0</v>
      </c>
      <c r="N4534" s="14">
        <f t="shared" si="3"/>
        <v>5225</v>
      </c>
      <c r="O4534" s="9"/>
      <c r="P4534" s="9"/>
      <c r="Q4534" s="9"/>
      <c r="R4534" s="9"/>
      <c r="S4534" s="9"/>
      <c r="T4534" s="9"/>
      <c r="U4534" s="9"/>
      <c r="V4534" s="9"/>
      <c r="W4534" s="9"/>
      <c r="X4534" s="9"/>
      <c r="Y4534" s="9"/>
      <c r="Z4534" s="9"/>
      <c r="AA4534" s="9"/>
      <c r="AB4534" s="9"/>
      <c r="AC4534" s="9"/>
    </row>
    <row r="4535" ht="15.75" customHeight="1">
      <c r="A4535" s="10">
        <v>4534.0</v>
      </c>
      <c r="B4535" s="20" t="s">
        <v>15</v>
      </c>
      <c r="C4535" s="10" t="str">
        <f>VLOOKUP($E4535,'Определяем вид'!$A$2:$B$16,2,0)</f>
        <v>Товар</v>
      </c>
      <c r="D4535" s="20" t="s">
        <v>16</v>
      </c>
      <c r="E4535" s="10" t="s">
        <v>20</v>
      </c>
      <c r="F4535" s="11">
        <v>45818.0</v>
      </c>
      <c r="G4535" s="12">
        <f t="shared" si="1"/>
        <v>6</v>
      </c>
      <c r="H4535" s="10"/>
      <c r="I4535" s="10" t="str">
        <f>IFNA(VLOOKUP($H4535,'Промокоды'!$A$2:$B$115,2,0),"")</f>
        <v/>
      </c>
      <c r="J4535" s="10" t="str">
        <f>IFNA(VLOOKUP($I4535,'Промокоды'!$E$2:$F$8,2,0),"")</f>
        <v/>
      </c>
      <c r="K4535" s="10" t="str">
        <f>IFNA(VLOOKUP($H4535,'Промокоды'!$A$2:$C$115,3,0),"")</f>
        <v/>
      </c>
      <c r="L4535" s="13">
        <f t="shared" si="2"/>
        <v>0</v>
      </c>
      <c r="M4535" s="14">
        <v>500.0</v>
      </c>
      <c r="N4535" s="14">
        <f t="shared" si="3"/>
        <v>500</v>
      </c>
      <c r="O4535" s="9"/>
      <c r="P4535" s="9"/>
      <c r="Q4535" s="9"/>
      <c r="R4535" s="9"/>
      <c r="S4535" s="9"/>
      <c r="T4535" s="9"/>
      <c r="U4535" s="9"/>
      <c r="V4535" s="9"/>
      <c r="W4535" s="9"/>
      <c r="X4535" s="9"/>
      <c r="Y4535" s="9"/>
      <c r="Z4535" s="9"/>
      <c r="AA4535" s="9"/>
      <c r="AB4535" s="9"/>
      <c r="AC4535" s="9"/>
    </row>
    <row r="4536" ht="15.75" customHeight="1">
      <c r="A4536" s="10">
        <v>4535.0</v>
      </c>
      <c r="B4536" s="20" t="s">
        <v>15</v>
      </c>
      <c r="C4536" s="10" t="str">
        <f>VLOOKUP($E4536,'Определяем вид'!$A$2:$B$16,2,0)</f>
        <v>Услуга</v>
      </c>
      <c r="D4536" s="20" t="s">
        <v>16</v>
      </c>
      <c r="E4536" s="10" t="s">
        <v>21</v>
      </c>
      <c r="F4536" s="11">
        <v>45818.0</v>
      </c>
      <c r="G4536" s="12">
        <f t="shared" si="1"/>
        <v>6</v>
      </c>
      <c r="H4536" s="10"/>
      <c r="I4536" s="10" t="str">
        <f>IFNA(VLOOKUP($H4536,'Промокоды'!$A$2:$B$115,2,0),"")</f>
        <v/>
      </c>
      <c r="J4536" s="10" t="str">
        <f>IFNA(VLOOKUP($I4536,'Промокоды'!$E$2:$F$8,2,0),"")</f>
        <v/>
      </c>
      <c r="K4536" s="10" t="str">
        <f>IFNA(VLOOKUP($H4536,'Промокоды'!$A$2:$C$115,3,0),"")</f>
        <v/>
      </c>
      <c r="L4536" s="13">
        <f t="shared" si="2"/>
        <v>0</v>
      </c>
      <c r="M4536" s="14">
        <v>5500.0</v>
      </c>
      <c r="N4536" s="14">
        <f t="shared" si="3"/>
        <v>5500</v>
      </c>
      <c r="O4536" s="9"/>
      <c r="P4536" s="9"/>
      <c r="Q4536" s="9"/>
      <c r="R4536" s="9"/>
      <c r="S4536" s="9"/>
      <c r="T4536" s="9"/>
      <c r="U4536" s="9"/>
      <c r="V4536" s="9"/>
      <c r="W4536" s="9"/>
      <c r="X4536" s="9"/>
      <c r="Y4536" s="9"/>
      <c r="Z4536" s="9"/>
      <c r="AA4536" s="9"/>
      <c r="AB4536" s="9"/>
      <c r="AC4536" s="9"/>
    </row>
    <row r="4537" ht="15.75" customHeight="1">
      <c r="A4537" s="10">
        <v>4536.0</v>
      </c>
      <c r="B4537" s="20" t="s">
        <v>15</v>
      </c>
      <c r="C4537" s="10" t="str">
        <f>VLOOKUP($E4537,'Определяем вид'!$A$2:$B$16,2,0)</f>
        <v>Товар</v>
      </c>
      <c r="D4537" s="20" t="s">
        <v>16</v>
      </c>
      <c r="E4537" s="10" t="s">
        <v>23</v>
      </c>
      <c r="F4537" s="11">
        <v>45818.0</v>
      </c>
      <c r="G4537" s="12">
        <f t="shared" si="1"/>
        <v>6</v>
      </c>
      <c r="H4537" s="10"/>
      <c r="I4537" s="10" t="str">
        <f>IFNA(VLOOKUP($H4537,'Промокоды'!$A$2:$B$115,2,0),"")</f>
        <v/>
      </c>
      <c r="J4537" s="10" t="str">
        <f>IFNA(VLOOKUP($I4537,'Промокоды'!$E$2:$F$8,2,0),"")</f>
        <v/>
      </c>
      <c r="K4537" s="10" t="str">
        <f>IFNA(VLOOKUP($H4537,'Промокоды'!$A$2:$C$115,3,0),"")</f>
        <v/>
      </c>
      <c r="L4537" s="13">
        <f t="shared" si="2"/>
        <v>0</v>
      </c>
      <c r="M4537" s="14">
        <v>1000.0</v>
      </c>
      <c r="N4537" s="14">
        <f t="shared" si="3"/>
        <v>1000</v>
      </c>
      <c r="O4537" s="9"/>
      <c r="P4537" s="9"/>
      <c r="Q4537" s="9"/>
      <c r="R4537" s="9"/>
      <c r="S4537" s="9"/>
      <c r="T4537" s="9"/>
      <c r="U4537" s="9"/>
      <c r="V4537" s="9"/>
      <c r="W4537" s="9"/>
      <c r="X4537" s="9"/>
      <c r="Y4537" s="9"/>
      <c r="Z4537" s="9"/>
      <c r="AA4537" s="9"/>
      <c r="AB4537" s="9"/>
      <c r="AC4537" s="9"/>
    </row>
    <row r="4538" ht="15.75" customHeight="1">
      <c r="A4538" s="10">
        <v>4537.0</v>
      </c>
      <c r="B4538" s="20" t="s">
        <v>15</v>
      </c>
      <c r="C4538" s="10" t="str">
        <f>VLOOKUP($E4538,'Определяем вид'!$A$2:$B$16,2,0)</f>
        <v>Услуга</v>
      </c>
      <c r="D4538" s="20" t="s">
        <v>16</v>
      </c>
      <c r="E4538" s="10" t="s">
        <v>21</v>
      </c>
      <c r="F4538" s="11">
        <v>45818.0</v>
      </c>
      <c r="G4538" s="12">
        <f t="shared" si="1"/>
        <v>6</v>
      </c>
      <c r="H4538" s="20" t="s">
        <v>55</v>
      </c>
      <c r="I4538" s="10">
        <f>IFNA(VLOOKUP($H4538,'Промокоды'!$A$2:$B$115,2,0),"")</f>
        <v>4</v>
      </c>
      <c r="J4538" s="10" t="str">
        <f>IFNA(VLOOKUP($I4538,'Промокоды'!$E$2:$F$8,2,0),"")</f>
        <v>Посты в Telegram</v>
      </c>
      <c r="K4538" s="10">
        <f>IFNA(VLOOKUP($H4538,'Промокоды'!$A$2:$C$115,3,0),"")</f>
        <v>0.5</v>
      </c>
      <c r="L4538" s="13">
        <f t="shared" si="2"/>
        <v>2750</v>
      </c>
      <c r="M4538" s="14">
        <v>5500.0</v>
      </c>
      <c r="N4538" s="14">
        <f t="shared" si="3"/>
        <v>2750</v>
      </c>
      <c r="O4538" s="9"/>
      <c r="P4538" s="9"/>
      <c r="Q4538" s="9"/>
      <c r="R4538" s="9"/>
      <c r="S4538" s="9"/>
      <c r="T4538" s="9"/>
      <c r="U4538" s="9"/>
      <c r="V4538" s="9"/>
      <c r="W4538" s="9"/>
      <c r="X4538" s="9"/>
      <c r="Y4538" s="9"/>
      <c r="Z4538" s="9"/>
      <c r="AA4538" s="9"/>
      <c r="AB4538" s="9"/>
      <c r="AC4538" s="9"/>
    </row>
    <row r="4539" ht="15.75" customHeight="1">
      <c r="A4539" s="10">
        <v>4538.0</v>
      </c>
      <c r="B4539" s="20" t="s">
        <v>15</v>
      </c>
      <c r="C4539" s="10" t="str">
        <f>VLOOKUP($E4539,'Определяем вид'!$A$2:$B$16,2,0)</f>
        <v>Услуга</v>
      </c>
      <c r="D4539" s="20" t="s">
        <v>16</v>
      </c>
      <c r="E4539" s="10" t="s">
        <v>17</v>
      </c>
      <c r="F4539" s="11">
        <v>45818.0</v>
      </c>
      <c r="G4539" s="12">
        <f t="shared" si="1"/>
        <v>6</v>
      </c>
      <c r="H4539" s="10"/>
      <c r="I4539" s="10" t="str">
        <f>IFNA(VLOOKUP($H4539,'Промокоды'!$A$2:$B$115,2,0),"")</f>
        <v/>
      </c>
      <c r="J4539" s="10" t="str">
        <f>IFNA(VLOOKUP($I4539,'Промокоды'!$E$2:$F$8,2,0),"")</f>
        <v/>
      </c>
      <c r="K4539" s="10" t="str">
        <f>IFNA(VLOOKUP($H4539,'Промокоды'!$A$2:$C$115,3,0),"")</f>
        <v/>
      </c>
      <c r="L4539" s="13">
        <f t="shared" si="2"/>
        <v>0</v>
      </c>
      <c r="M4539" s="14">
        <v>4500.0</v>
      </c>
      <c r="N4539" s="14">
        <f t="shared" si="3"/>
        <v>4500</v>
      </c>
      <c r="O4539" s="9"/>
      <c r="P4539" s="9"/>
      <c r="Q4539" s="9"/>
      <c r="R4539" s="9"/>
      <c r="S4539" s="9"/>
      <c r="T4539" s="9"/>
      <c r="U4539" s="9"/>
      <c r="V4539" s="9"/>
      <c r="W4539" s="9"/>
      <c r="X4539" s="9"/>
      <c r="Y4539" s="9"/>
      <c r="Z4539" s="9"/>
      <c r="AA4539" s="9"/>
      <c r="AB4539" s="9"/>
      <c r="AC4539" s="9"/>
    </row>
    <row r="4540" ht="15.75" customHeight="1">
      <c r="A4540" s="10">
        <v>4539.0</v>
      </c>
      <c r="B4540" s="20" t="s">
        <v>15</v>
      </c>
      <c r="C4540" s="10" t="str">
        <f>VLOOKUP($E4540,'Определяем вид'!$A$2:$B$16,2,0)</f>
        <v>Услуга</v>
      </c>
      <c r="D4540" s="20" t="s">
        <v>16</v>
      </c>
      <c r="E4540" s="10" t="s">
        <v>18</v>
      </c>
      <c r="F4540" s="11">
        <v>45818.0</v>
      </c>
      <c r="G4540" s="12">
        <f t="shared" si="1"/>
        <v>6</v>
      </c>
      <c r="H4540" s="10"/>
      <c r="I4540" s="10" t="str">
        <f>IFNA(VLOOKUP($H4540,'Промокоды'!$A$2:$B$115,2,0),"")</f>
        <v/>
      </c>
      <c r="J4540" s="10" t="str">
        <f>IFNA(VLOOKUP($I4540,'Промокоды'!$E$2:$F$8,2,0),"")</f>
        <v/>
      </c>
      <c r="K4540" s="10" t="str">
        <f>IFNA(VLOOKUP($H4540,'Промокоды'!$A$2:$C$115,3,0),"")</f>
        <v/>
      </c>
      <c r="L4540" s="13">
        <f t="shared" si="2"/>
        <v>0</v>
      </c>
      <c r="M4540" s="14">
        <v>3500.0</v>
      </c>
      <c r="N4540" s="14">
        <f t="shared" si="3"/>
        <v>3500</v>
      </c>
      <c r="O4540" s="9"/>
      <c r="P4540" s="9"/>
      <c r="Q4540" s="9"/>
      <c r="R4540" s="9"/>
      <c r="S4540" s="9"/>
      <c r="T4540" s="9"/>
      <c r="U4540" s="9"/>
      <c r="V4540" s="9"/>
      <c r="W4540" s="9"/>
      <c r="X4540" s="9"/>
      <c r="Y4540" s="9"/>
      <c r="Z4540" s="9"/>
      <c r="AA4540" s="9"/>
      <c r="AB4540" s="9"/>
      <c r="AC4540" s="9"/>
    </row>
    <row r="4541" ht="15.75" customHeight="1">
      <c r="A4541" s="10">
        <v>4540.0</v>
      </c>
      <c r="B4541" s="20" t="s">
        <v>15</v>
      </c>
      <c r="C4541" s="10" t="str">
        <f>VLOOKUP($E4541,'Определяем вид'!$A$2:$B$16,2,0)</f>
        <v>Услуга</v>
      </c>
      <c r="D4541" s="20" t="s">
        <v>16</v>
      </c>
      <c r="E4541" s="10" t="s">
        <v>21</v>
      </c>
      <c r="F4541" s="11">
        <v>45818.0</v>
      </c>
      <c r="G4541" s="12">
        <f t="shared" si="1"/>
        <v>6</v>
      </c>
      <c r="H4541" s="10"/>
      <c r="I4541" s="10" t="str">
        <f>IFNA(VLOOKUP($H4541,'Промокоды'!$A$2:$B$115,2,0),"")</f>
        <v/>
      </c>
      <c r="J4541" s="10" t="str">
        <f>IFNA(VLOOKUP($I4541,'Промокоды'!$E$2:$F$8,2,0),"")</f>
        <v/>
      </c>
      <c r="K4541" s="10" t="str">
        <f>IFNA(VLOOKUP($H4541,'Промокоды'!$A$2:$C$115,3,0),"")</f>
        <v/>
      </c>
      <c r="L4541" s="13">
        <f t="shared" si="2"/>
        <v>0</v>
      </c>
      <c r="M4541" s="14">
        <v>5500.0</v>
      </c>
      <c r="N4541" s="14">
        <f t="shared" si="3"/>
        <v>5500</v>
      </c>
      <c r="O4541" s="9"/>
      <c r="P4541" s="9"/>
      <c r="Q4541" s="9"/>
      <c r="R4541" s="9"/>
      <c r="S4541" s="9"/>
      <c r="T4541" s="9"/>
      <c r="U4541" s="9"/>
      <c r="V4541" s="9"/>
      <c r="W4541" s="9"/>
      <c r="X4541" s="9"/>
      <c r="Y4541" s="9"/>
      <c r="Z4541" s="9"/>
      <c r="AA4541" s="9"/>
      <c r="AB4541" s="9"/>
      <c r="AC4541" s="9"/>
    </row>
    <row r="4542" ht="15.75" customHeight="1">
      <c r="A4542" s="10">
        <v>4541.0</v>
      </c>
      <c r="B4542" s="20" t="s">
        <v>15</v>
      </c>
      <c r="C4542" s="10" t="str">
        <f>VLOOKUP($E4542,'Определяем вид'!$A$2:$B$16,2,0)</f>
        <v>Услуга</v>
      </c>
      <c r="D4542" s="20" t="s">
        <v>16</v>
      </c>
      <c r="E4542" s="10" t="s">
        <v>17</v>
      </c>
      <c r="F4542" s="11">
        <v>45818.0</v>
      </c>
      <c r="G4542" s="12">
        <f t="shared" si="1"/>
        <v>6</v>
      </c>
      <c r="H4542" s="10"/>
      <c r="I4542" s="10" t="str">
        <f>IFNA(VLOOKUP($H4542,'Промокоды'!$A$2:$B$115,2,0),"")</f>
        <v/>
      </c>
      <c r="J4542" s="10" t="str">
        <f>IFNA(VLOOKUP($I4542,'Промокоды'!$E$2:$F$8,2,0),"")</f>
        <v/>
      </c>
      <c r="K4542" s="10" t="str">
        <f>IFNA(VLOOKUP($H4542,'Промокоды'!$A$2:$C$115,3,0),"")</f>
        <v/>
      </c>
      <c r="L4542" s="13">
        <f t="shared" si="2"/>
        <v>0</v>
      </c>
      <c r="M4542" s="14">
        <v>4500.0</v>
      </c>
      <c r="N4542" s="14">
        <f t="shared" si="3"/>
        <v>4500</v>
      </c>
      <c r="O4542" s="9"/>
      <c r="P4542" s="9"/>
      <c r="Q4542" s="9"/>
      <c r="R4542" s="9"/>
      <c r="S4542" s="9"/>
      <c r="T4542" s="9"/>
      <c r="U4542" s="9"/>
      <c r="V4542" s="9"/>
      <c r="W4542" s="9"/>
      <c r="X4542" s="9"/>
      <c r="Y4542" s="9"/>
      <c r="Z4542" s="9"/>
      <c r="AA4542" s="9"/>
      <c r="AB4542" s="9"/>
      <c r="AC4542" s="9"/>
    </row>
    <row r="4543" ht="15.75" customHeight="1">
      <c r="A4543" s="10">
        <v>4542.0</v>
      </c>
      <c r="B4543" s="20" t="s">
        <v>15</v>
      </c>
      <c r="C4543" s="10" t="str">
        <f>VLOOKUP($E4543,'Определяем вид'!$A$2:$B$16,2,0)</f>
        <v>Услуга</v>
      </c>
      <c r="D4543" s="20" t="s">
        <v>16</v>
      </c>
      <c r="E4543" s="10" t="s">
        <v>21</v>
      </c>
      <c r="F4543" s="11">
        <v>45818.0</v>
      </c>
      <c r="G4543" s="12">
        <f t="shared" si="1"/>
        <v>6</v>
      </c>
      <c r="H4543" s="10"/>
      <c r="I4543" s="10" t="str">
        <f>IFNA(VLOOKUP($H4543,'Промокоды'!$A$2:$B$115,2,0),"")</f>
        <v/>
      </c>
      <c r="J4543" s="10" t="str">
        <f>IFNA(VLOOKUP($I4543,'Промокоды'!$E$2:$F$8,2,0),"")</f>
        <v/>
      </c>
      <c r="K4543" s="10" t="str">
        <f>IFNA(VLOOKUP($H4543,'Промокоды'!$A$2:$C$115,3,0),"")</f>
        <v/>
      </c>
      <c r="L4543" s="13">
        <f t="shared" si="2"/>
        <v>0</v>
      </c>
      <c r="M4543" s="14">
        <v>5500.0</v>
      </c>
      <c r="N4543" s="14">
        <f t="shared" si="3"/>
        <v>5500</v>
      </c>
      <c r="O4543" s="9"/>
      <c r="P4543" s="9"/>
      <c r="Q4543" s="9"/>
      <c r="R4543" s="9"/>
      <c r="S4543" s="9"/>
      <c r="T4543" s="9"/>
      <c r="U4543" s="9"/>
      <c r="V4543" s="9"/>
      <c r="W4543" s="9"/>
      <c r="X4543" s="9"/>
      <c r="Y4543" s="9"/>
      <c r="Z4543" s="9"/>
      <c r="AA4543" s="9"/>
      <c r="AB4543" s="9"/>
      <c r="AC4543" s="9"/>
    </row>
    <row r="4544" ht="15.75" customHeight="1">
      <c r="A4544" s="10">
        <v>4543.0</v>
      </c>
      <c r="B4544" s="20" t="s">
        <v>15</v>
      </c>
      <c r="C4544" s="10" t="str">
        <f>VLOOKUP($E4544,'Определяем вид'!$A$2:$B$16,2,0)</f>
        <v>Товар</v>
      </c>
      <c r="D4544" s="20" t="s">
        <v>16</v>
      </c>
      <c r="E4544" s="10" t="s">
        <v>20</v>
      </c>
      <c r="F4544" s="11">
        <v>45818.0</v>
      </c>
      <c r="G4544" s="12">
        <f t="shared" si="1"/>
        <v>6</v>
      </c>
      <c r="H4544" s="10"/>
      <c r="I4544" s="10" t="str">
        <f>IFNA(VLOOKUP($H4544,'Промокоды'!$A$2:$B$115,2,0),"")</f>
        <v/>
      </c>
      <c r="J4544" s="10" t="str">
        <f>IFNA(VLOOKUP($I4544,'Промокоды'!$E$2:$F$8,2,0),"")</f>
        <v/>
      </c>
      <c r="K4544" s="10" t="str">
        <f>IFNA(VLOOKUP($H4544,'Промокоды'!$A$2:$C$115,3,0),"")</f>
        <v/>
      </c>
      <c r="L4544" s="13">
        <f t="shared" si="2"/>
        <v>0</v>
      </c>
      <c r="M4544" s="14">
        <v>500.0</v>
      </c>
      <c r="N4544" s="14">
        <f t="shared" si="3"/>
        <v>500</v>
      </c>
      <c r="O4544" s="9"/>
      <c r="P4544" s="9"/>
      <c r="Q4544" s="9"/>
      <c r="R4544" s="9"/>
      <c r="S4544" s="9"/>
      <c r="T4544" s="9"/>
      <c r="U4544" s="9"/>
      <c r="V4544" s="9"/>
      <c r="W4544" s="9"/>
      <c r="X4544" s="9"/>
      <c r="Y4544" s="9"/>
      <c r="Z4544" s="9"/>
      <c r="AA4544" s="9"/>
      <c r="AB4544" s="9"/>
      <c r="AC4544" s="9"/>
    </row>
    <row r="4545" ht="15.75" customHeight="1">
      <c r="A4545" s="10">
        <v>4544.0</v>
      </c>
      <c r="B4545" s="20" t="s">
        <v>15</v>
      </c>
      <c r="C4545" s="10" t="str">
        <f>VLOOKUP($E4545,'Определяем вид'!$A$2:$B$16,2,0)</f>
        <v>Услуга</v>
      </c>
      <c r="D4545" s="20" t="s">
        <v>16</v>
      </c>
      <c r="E4545" s="10" t="s">
        <v>18</v>
      </c>
      <c r="F4545" s="11">
        <v>45818.0</v>
      </c>
      <c r="G4545" s="12">
        <f t="shared" si="1"/>
        <v>6</v>
      </c>
      <c r="H4545" s="10"/>
      <c r="I4545" s="10" t="str">
        <f>IFNA(VLOOKUP($H4545,'Промокоды'!$A$2:$B$115,2,0),"")</f>
        <v/>
      </c>
      <c r="J4545" s="10" t="str">
        <f>IFNA(VLOOKUP($I4545,'Промокоды'!$E$2:$F$8,2,0),"")</f>
        <v/>
      </c>
      <c r="K4545" s="10" t="str">
        <f>IFNA(VLOOKUP($H4545,'Промокоды'!$A$2:$C$115,3,0),"")</f>
        <v/>
      </c>
      <c r="L4545" s="13">
        <f t="shared" si="2"/>
        <v>0</v>
      </c>
      <c r="M4545" s="14">
        <v>3500.0</v>
      </c>
      <c r="N4545" s="14">
        <f t="shared" si="3"/>
        <v>3500</v>
      </c>
      <c r="O4545" s="9"/>
      <c r="P4545" s="9"/>
      <c r="Q4545" s="9"/>
      <c r="R4545" s="9"/>
      <c r="S4545" s="9"/>
      <c r="T4545" s="9"/>
      <c r="U4545" s="9"/>
      <c r="V4545" s="9"/>
      <c r="W4545" s="9"/>
      <c r="X4545" s="9"/>
      <c r="Y4545" s="9"/>
      <c r="Z4545" s="9"/>
      <c r="AA4545" s="9"/>
      <c r="AB4545" s="9"/>
      <c r="AC4545" s="9"/>
    </row>
    <row r="4546" ht="15.75" customHeight="1">
      <c r="A4546" s="10">
        <v>4545.0</v>
      </c>
      <c r="B4546" s="20" t="s">
        <v>15</v>
      </c>
      <c r="C4546" s="10" t="str">
        <f>VLOOKUP($E4546,'Определяем вид'!$A$2:$B$16,2,0)</f>
        <v>Услуга</v>
      </c>
      <c r="D4546" s="20" t="s">
        <v>16</v>
      </c>
      <c r="E4546" s="10" t="s">
        <v>21</v>
      </c>
      <c r="F4546" s="11">
        <v>45818.0</v>
      </c>
      <c r="G4546" s="12">
        <f t="shared" si="1"/>
        <v>6</v>
      </c>
      <c r="H4546" s="10"/>
      <c r="I4546" s="10" t="str">
        <f>IFNA(VLOOKUP($H4546,'Промокоды'!$A$2:$B$115,2,0),"")</f>
        <v/>
      </c>
      <c r="J4546" s="10" t="str">
        <f>IFNA(VLOOKUP($I4546,'Промокоды'!$E$2:$F$8,2,0),"")</f>
        <v/>
      </c>
      <c r="K4546" s="10" t="str">
        <f>IFNA(VLOOKUP($H4546,'Промокоды'!$A$2:$C$115,3,0),"")</f>
        <v/>
      </c>
      <c r="L4546" s="13">
        <f t="shared" si="2"/>
        <v>0</v>
      </c>
      <c r="M4546" s="14">
        <v>5500.0</v>
      </c>
      <c r="N4546" s="14">
        <f t="shared" si="3"/>
        <v>5500</v>
      </c>
      <c r="O4546" s="9"/>
      <c r="P4546" s="9"/>
      <c r="Q4546" s="9"/>
      <c r="R4546" s="9"/>
      <c r="S4546" s="9"/>
      <c r="T4546" s="9"/>
      <c r="U4546" s="9"/>
      <c r="V4546" s="9"/>
      <c r="W4546" s="9"/>
      <c r="X4546" s="9"/>
      <c r="Y4546" s="9"/>
      <c r="Z4546" s="9"/>
      <c r="AA4546" s="9"/>
      <c r="AB4546" s="9"/>
      <c r="AC4546" s="9"/>
    </row>
    <row r="4547" ht="15.75" customHeight="1">
      <c r="A4547" s="10">
        <v>4546.0</v>
      </c>
      <c r="B4547" s="20" t="s">
        <v>25</v>
      </c>
      <c r="C4547" s="10" t="str">
        <f>VLOOKUP($E4547,'Определяем вид'!$A$2:$B$16,2,0)</f>
        <v>Услуга</v>
      </c>
      <c r="D4547" s="20" t="s">
        <v>16</v>
      </c>
      <c r="E4547" s="10" t="s">
        <v>26</v>
      </c>
      <c r="F4547" s="11">
        <v>45818.0</v>
      </c>
      <c r="G4547" s="12">
        <f t="shared" si="1"/>
        <v>6</v>
      </c>
      <c r="H4547" s="10"/>
      <c r="I4547" s="10" t="str">
        <f>IFNA(VLOOKUP($H4547,'Промокоды'!$A$2:$B$115,2,0),"")</f>
        <v/>
      </c>
      <c r="J4547" s="10" t="str">
        <f>IFNA(VLOOKUP($I4547,'Промокоды'!$E$2:$F$8,2,0),"")</f>
        <v/>
      </c>
      <c r="K4547" s="10" t="str">
        <f>IFNA(VLOOKUP($H4547,'Промокоды'!$A$2:$C$115,3,0),"")</f>
        <v/>
      </c>
      <c r="L4547" s="13">
        <f t="shared" si="2"/>
        <v>0</v>
      </c>
      <c r="M4547" s="14">
        <v>50000.0</v>
      </c>
      <c r="N4547" s="14">
        <f t="shared" si="3"/>
        <v>50000</v>
      </c>
      <c r="O4547" s="9"/>
      <c r="P4547" s="9"/>
      <c r="Q4547" s="9"/>
      <c r="R4547" s="9"/>
      <c r="S4547" s="9"/>
      <c r="T4547" s="9"/>
      <c r="U4547" s="9"/>
      <c r="V4547" s="9"/>
      <c r="W4547" s="9"/>
      <c r="X4547" s="9"/>
      <c r="Y4547" s="9"/>
      <c r="Z4547" s="9"/>
      <c r="AA4547" s="9"/>
      <c r="AB4547" s="9"/>
      <c r="AC4547" s="9"/>
    </row>
    <row r="4548" ht="15.75" customHeight="1">
      <c r="A4548" s="10">
        <v>4547.0</v>
      </c>
      <c r="B4548" s="20" t="s">
        <v>15</v>
      </c>
      <c r="C4548" s="10" t="str">
        <f>VLOOKUP($E4548,'Определяем вид'!$A$2:$B$16,2,0)</f>
        <v>Услуга</v>
      </c>
      <c r="D4548" s="20" t="s">
        <v>16</v>
      </c>
      <c r="E4548" s="10" t="s">
        <v>18</v>
      </c>
      <c r="F4548" s="11">
        <v>45818.0</v>
      </c>
      <c r="G4548" s="12">
        <f t="shared" si="1"/>
        <v>6</v>
      </c>
      <c r="H4548" s="10"/>
      <c r="I4548" s="10" t="str">
        <f>IFNA(VLOOKUP($H4548,'Промокоды'!$A$2:$B$115,2,0),"")</f>
        <v/>
      </c>
      <c r="J4548" s="10" t="str">
        <f>IFNA(VLOOKUP($I4548,'Промокоды'!$E$2:$F$8,2,0),"")</f>
        <v/>
      </c>
      <c r="K4548" s="10" t="str">
        <f>IFNA(VLOOKUP($H4548,'Промокоды'!$A$2:$C$115,3,0),"")</f>
        <v/>
      </c>
      <c r="L4548" s="13">
        <f t="shared" si="2"/>
        <v>0</v>
      </c>
      <c r="M4548" s="14">
        <v>3500.0</v>
      </c>
      <c r="N4548" s="14">
        <f t="shared" si="3"/>
        <v>3500</v>
      </c>
      <c r="O4548" s="9"/>
      <c r="P4548" s="9"/>
      <c r="Q4548" s="9"/>
      <c r="R4548" s="9"/>
      <c r="S4548" s="9"/>
      <c r="T4548" s="9"/>
      <c r="U4548" s="9"/>
      <c r="V4548" s="9"/>
      <c r="W4548" s="9"/>
      <c r="X4548" s="9"/>
      <c r="Y4548" s="9"/>
      <c r="Z4548" s="9"/>
      <c r="AA4548" s="9"/>
      <c r="AB4548" s="9"/>
      <c r="AC4548" s="9"/>
    </row>
    <row r="4549" ht="15.75" customHeight="1">
      <c r="A4549" s="10">
        <v>4548.0</v>
      </c>
      <c r="B4549" s="20" t="s">
        <v>15</v>
      </c>
      <c r="C4549" s="10" t="str">
        <f>VLOOKUP($E4549,'Определяем вид'!$A$2:$B$16,2,0)</f>
        <v>Услуга</v>
      </c>
      <c r="D4549" s="20" t="s">
        <v>16</v>
      </c>
      <c r="E4549" s="10" t="s">
        <v>21</v>
      </c>
      <c r="F4549" s="11">
        <v>45818.0</v>
      </c>
      <c r="G4549" s="12">
        <f t="shared" si="1"/>
        <v>6</v>
      </c>
      <c r="H4549" s="10"/>
      <c r="I4549" s="10" t="str">
        <f>IFNA(VLOOKUP($H4549,'Промокоды'!$A$2:$B$115,2,0),"")</f>
        <v/>
      </c>
      <c r="J4549" s="10" t="str">
        <f>IFNA(VLOOKUP($I4549,'Промокоды'!$E$2:$F$8,2,0),"")</f>
        <v/>
      </c>
      <c r="K4549" s="10" t="str">
        <f>IFNA(VLOOKUP($H4549,'Промокоды'!$A$2:$C$115,3,0),"")</f>
        <v/>
      </c>
      <c r="L4549" s="13">
        <f t="shared" si="2"/>
        <v>0</v>
      </c>
      <c r="M4549" s="14">
        <v>5500.0</v>
      </c>
      <c r="N4549" s="14">
        <f t="shared" si="3"/>
        <v>5500</v>
      </c>
      <c r="O4549" s="9"/>
      <c r="P4549" s="9"/>
      <c r="Q4549" s="9"/>
      <c r="R4549" s="9"/>
      <c r="S4549" s="9"/>
      <c r="T4549" s="9"/>
      <c r="U4549" s="9"/>
      <c r="V4549" s="9"/>
      <c r="W4549" s="9"/>
      <c r="X4549" s="9"/>
      <c r="Y4549" s="9"/>
      <c r="Z4549" s="9"/>
      <c r="AA4549" s="9"/>
      <c r="AB4549" s="9"/>
      <c r="AC4549" s="9"/>
    </row>
    <row r="4550" ht="15.75" customHeight="1">
      <c r="A4550" s="10">
        <v>4549.0</v>
      </c>
      <c r="B4550" s="20" t="s">
        <v>15</v>
      </c>
      <c r="C4550" s="10" t="str">
        <f>VLOOKUP($E4550,'Определяем вид'!$A$2:$B$16,2,0)</f>
        <v>Услуга</v>
      </c>
      <c r="D4550" s="20" t="s">
        <v>16</v>
      </c>
      <c r="E4550" s="10" t="s">
        <v>18</v>
      </c>
      <c r="F4550" s="11">
        <v>45818.0</v>
      </c>
      <c r="G4550" s="12">
        <f t="shared" si="1"/>
        <v>6</v>
      </c>
      <c r="H4550" s="10"/>
      <c r="I4550" s="10" t="str">
        <f>IFNA(VLOOKUP($H4550,'Промокоды'!$A$2:$B$115,2,0),"")</f>
        <v/>
      </c>
      <c r="J4550" s="10" t="str">
        <f>IFNA(VLOOKUP($I4550,'Промокоды'!$E$2:$F$8,2,0),"")</f>
        <v/>
      </c>
      <c r="K4550" s="10" t="str">
        <f>IFNA(VLOOKUP($H4550,'Промокоды'!$A$2:$C$115,3,0),"")</f>
        <v/>
      </c>
      <c r="L4550" s="13">
        <f t="shared" si="2"/>
        <v>0</v>
      </c>
      <c r="M4550" s="14">
        <v>3500.0</v>
      </c>
      <c r="N4550" s="14">
        <f t="shared" si="3"/>
        <v>3500</v>
      </c>
      <c r="O4550" s="9"/>
      <c r="P4550" s="9"/>
      <c r="Q4550" s="9"/>
      <c r="R4550" s="9"/>
      <c r="S4550" s="9"/>
      <c r="T4550" s="9"/>
      <c r="U4550" s="9"/>
      <c r="V4550" s="9"/>
      <c r="W4550" s="9"/>
      <c r="X4550" s="9"/>
      <c r="Y4550" s="9"/>
      <c r="Z4550" s="9"/>
      <c r="AA4550" s="9"/>
      <c r="AB4550" s="9"/>
      <c r="AC4550" s="9"/>
    </row>
    <row r="4551" ht="15.75" customHeight="1">
      <c r="A4551" s="10">
        <v>4550.0</v>
      </c>
      <c r="B4551" s="20" t="s">
        <v>15</v>
      </c>
      <c r="C4551" s="10" t="str">
        <f>VLOOKUP($E4551,'Определяем вид'!$A$2:$B$16,2,0)</f>
        <v>Услуга</v>
      </c>
      <c r="D4551" s="20" t="s">
        <v>19</v>
      </c>
      <c r="E4551" s="10" t="s">
        <v>21</v>
      </c>
      <c r="F4551" s="11">
        <v>45818.0</v>
      </c>
      <c r="G4551" s="12">
        <f t="shared" si="1"/>
        <v>6</v>
      </c>
      <c r="H4551" s="10"/>
      <c r="I4551" s="10" t="str">
        <f>IFNA(VLOOKUP($H4551,'Промокоды'!$A$2:$B$115,2,0),"")</f>
        <v/>
      </c>
      <c r="J4551" s="10" t="str">
        <f>IFNA(VLOOKUP($I4551,'Промокоды'!$E$2:$F$8,2,0),"")</f>
        <v/>
      </c>
      <c r="K4551" s="10" t="str">
        <f>IFNA(VLOOKUP($H4551,'Промокоды'!$A$2:$C$115,3,0),"")</f>
        <v/>
      </c>
      <c r="L4551" s="13">
        <f t="shared" si="2"/>
        <v>0</v>
      </c>
      <c r="M4551" s="14">
        <v>5500.0</v>
      </c>
      <c r="N4551" s="14">
        <f t="shared" si="3"/>
        <v>5500</v>
      </c>
      <c r="O4551" s="9"/>
      <c r="P4551" s="9"/>
      <c r="Q4551" s="9"/>
      <c r="R4551" s="9"/>
      <c r="S4551" s="9"/>
      <c r="T4551" s="9"/>
      <c r="U4551" s="9"/>
      <c r="V4551" s="9"/>
      <c r="W4551" s="9"/>
      <c r="X4551" s="9"/>
      <c r="Y4551" s="9"/>
      <c r="Z4551" s="9"/>
      <c r="AA4551" s="9"/>
      <c r="AB4551" s="9"/>
      <c r="AC4551" s="9"/>
    </row>
    <row r="4552" ht="15.75" customHeight="1">
      <c r="A4552" s="10">
        <v>4551.0</v>
      </c>
      <c r="B4552" s="20" t="s">
        <v>15</v>
      </c>
      <c r="C4552" s="10" t="str">
        <f>VLOOKUP($E4552,'Определяем вид'!$A$2:$B$16,2,0)</f>
        <v>Товар</v>
      </c>
      <c r="D4552" s="20" t="s">
        <v>16</v>
      </c>
      <c r="E4552" s="10" t="s">
        <v>20</v>
      </c>
      <c r="F4552" s="11">
        <v>45818.0</v>
      </c>
      <c r="G4552" s="12">
        <f t="shared" si="1"/>
        <v>6</v>
      </c>
      <c r="H4552" s="10"/>
      <c r="I4552" s="10" t="str">
        <f>IFNA(VLOOKUP($H4552,'Промокоды'!$A$2:$B$115,2,0),"")</f>
        <v/>
      </c>
      <c r="J4552" s="10" t="str">
        <f>IFNA(VLOOKUP($I4552,'Промокоды'!$E$2:$F$8,2,0),"")</f>
        <v/>
      </c>
      <c r="K4552" s="10" t="str">
        <f>IFNA(VLOOKUP($H4552,'Промокоды'!$A$2:$C$115,3,0),"")</f>
        <v/>
      </c>
      <c r="L4552" s="13">
        <f t="shared" si="2"/>
        <v>0</v>
      </c>
      <c r="M4552" s="14">
        <v>500.0</v>
      </c>
      <c r="N4552" s="14">
        <f t="shared" si="3"/>
        <v>500</v>
      </c>
      <c r="O4552" s="9"/>
      <c r="P4552" s="9"/>
      <c r="Q4552" s="9"/>
      <c r="R4552" s="9"/>
      <c r="S4552" s="9"/>
      <c r="T4552" s="9"/>
      <c r="U4552" s="9"/>
      <c r="V4552" s="9"/>
      <c r="W4552" s="9"/>
      <c r="X4552" s="9"/>
      <c r="Y4552" s="9"/>
      <c r="Z4552" s="9"/>
      <c r="AA4552" s="9"/>
      <c r="AB4552" s="9"/>
      <c r="AC4552" s="9"/>
    </row>
    <row r="4553" ht="15.75" customHeight="1">
      <c r="A4553" s="10">
        <v>4552.0</v>
      </c>
      <c r="B4553" s="20" t="s">
        <v>15</v>
      </c>
      <c r="C4553" s="10" t="str">
        <f>VLOOKUP($E4553,'Определяем вид'!$A$2:$B$16,2,0)</f>
        <v>Услуга</v>
      </c>
      <c r="D4553" s="20" t="s">
        <v>16</v>
      </c>
      <c r="E4553" s="10" t="s">
        <v>17</v>
      </c>
      <c r="F4553" s="11">
        <v>45818.0</v>
      </c>
      <c r="G4553" s="12">
        <f t="shared" si="1"/>
        <v>6</v>
      </c>
      <c r="H4553" s="10"/>
      <c r="I4553" s="10" t="str">
        <f>IFNA(VLOOKUP($H4553,'Промокоды'!$A$2:$B$115,2,0),"")</f>
        <v/>
      </c>
      <c r="J4553" s="10" t="str">
        <f>IFNA(VLOOKUP($I4553,'Промокоды'!$E$2:$F$8,2,0),"")</f>
        <v/>
      </c>
      <c r="K4553" s="10" t="str">
        <f>IFNA(VLOOKUP($H4553,'Промокоды'!$A$2:$C$115,3,0),"")</f>
        <v/>
      </c>
      <c r="L4553" s="13">
        <f t="shared" si="2"/>
        <v>0</v>
      </c>
      <c r="M4553" s="14">
        <v>4500.0</v>
      </c>
      <c r="N4553" s="14">
        <f t="shared" si="3"/>
        <v>4500</v>
      </c>
      <c r="O4553" s="9"/>
      <c r="P4553" s="9"/>
      <c r="Q4553" s="9"/>
      <c r="R4553" s="9"/>
      <c r="S4553" s="9"/>
      <c r="T4553" s="9"/>
      <c r="U4553" s="9"/>
      <c r="V4553" s="9"/>
      <c r="W4553" s="9"/>
      <c r="X4553" s="9"/>
      <c r="Y4553" s="9"/>
      <c r="Z4553" s="9"/>
      <c r="AA4553" s="9"/>
      <c r="AB4553" s="9"/>
      <c r="AC4553" s="9"/>
    </row>
    <row r="4554" ht="15.75" customHeight="1">
      <c r="A4554" s="10">
        <v>4553.0</v>
      </c>
      <c r="B4554" s="20" t="s">
        <v>15</v>
      </c>
      <c r="C4554" s="10" t="str">
        <f>VLOOKUP($E4554,'Определяем вид'!$A$2:$B$16,2,0)</f>
        <v>Услуга</v>
      </c>
      <c r="D4554" s="20" t="s">
        <v>16</v>
      </c>
      <c r="E4554" s="10" t="s">
        <v>21</v>
      </c>
      <c r="F4554" s="11">
        <v>45818.0</v>
      </c>
      <c r="G4554" s="12">
        <f t="shared" si="1"/>
        <v>6</v>
      </c>
      <c r="H4554" s="10"/>
      <c r="I4554" s="10" t="str">
        <f>IFNA(VLOOKUP($H4554,'Промокоды'!$A$2:$B$115,2,0),"")</f>
        <v/>
      </c>
      <c r="J4554" s="10" t="str">
        <f>IFNA(VLOOKUP($I4554,'Промокоды'!$E$2:$F$8,2,0),"")</f>
        <v/>
      </c>
      <c r="K4554" s="10" t="str">
        <f>IFNA(VLOOKUP($H4554,'Промокоды'!$A$2:$C$115,3,0),"")</f>
        <v/>
      </c>
      <c r="L4554" s="13">
        <f t="shared" si="2"/>
        <v>0</v>
      </c>
      <c r="M4554" s="14">
        <v>5500.0</v>
      </c>
      <c r="N4554" s="14">
        <f t="shared" si="3"/>
        <v>5500</v>
      </c>
      <c r="O4554" s="9"/>
      <c r="P4554" s="9"/>
      <c r="Q4554" s="9"/>
      <c r="R4554" s="9"/>
      <c r="S4554" s="9"/>
      <c r="T4554" s="9"/>
      <c r="U4554" s="9"/>
      <c r="V4554" s="9"/>
      <c r="W4554" s="9"/>
      <c r="X4554" s="9"/>
      <c r="Y4554" s="9"/>
      <c r="Z4554" s="9"/>
      <c r="AA4554" s="9"/>
      <c r="AB4554" s="9"/>
      <c r="AC4554" s="9"/>
    </row>
    <row r="4555" ht="15.75" customHeight="1">
      <c r="A4555" s="10">
        <v>4554.0</v>
      </c>
      <c r="B4555" s="20" t="s">
        <v>15</v>
      </c>
      <c r="C4555" s="10" t="str">
        <f>VLOOKUP($E4555,'Определяем вид'!$A$2:$B$16,2,0)</f>
        <v>Услуга</v>
      </c>
      <c r="D4555" s="20" t="s">
        <v>16</v>
      </c>
      <c r="E4555" s="10" t="s">
        <v>21</v>
      </c>
      <c r="F4555" s="11">
        <v>45818.0</v>
      </c>
      <c r="G4555" s="12">
        <f t="shared" si="1"/>
        <v>6</v>
      </c>
      <c r="H4555" s="10"/>
      <c r="I4555" s="10" t="str">
        <f>IFNA(VLOOKUP($H4555,'Промокоды'!$A$2:$B$115,2,0),"")</f>
        <v/>
      </c>
      <c r="J4555" s="10" t="str">
        <f>IFNA(VLOOKUP($I4555,'Промокоды'!$E$2:$F$8,2,0),"")</f>
        <v/>
      </c>
      <c r="K4555" s="10" t="str">
        <f>IFNA(VLOOKUP($H4555,'Промокоды'!$A$2:$C$115,3,0),"")</f>
        <v/>
      </c>
      <c r="L4555" s="13">
        <f t="shared" si="2"/>
        <v>0</v>
      </c>
      <c r="M4555" s="14">
        <v>5500.0</v>
      </c>
      <c r="N4555" s="14">
        <f t="shared" si="3"/>
        <v>5500</v>
      </c>
      <c r="O4555" s="9"/>
      <c r="P4555" s="9"/>
      <c r="Q4555" s="9"/>
      <c r="R4555" s="9"/>
      <c r="S4555" s="9"/>
      <c r="T4555" s="9"/>
      <c r="U4555" s="9"/>
      <c r="V4555" s="9"/>
      <c r="W4555" s="9"/>
      <c r="X4555" s="9"/>
      <c r="Y4555" s="9"/>
      <c r="Z4555" s="9"/>
      <c r="AA4555" s="9"/>
      <c r="AB4555" s="9"/>
      <c r="AC4555" s="9"/>
    </row>
    <row r="4556" ht="15.75" customHeight="1">
      <c r="A4556" s="10">
        <v>4555.0</v>
      </c>
      <c r="B4556" s="20" t="s">
        <v>15</v>
      </c>
      <c r="C4556" s="10" t="str">
        <f>VLOOKUP($E4556,'Определяем вид'!$A$2:$B$16,2,0)</f>
        <v>Услуга</v>
      </c>
      <c r="D4556" s="20" t="s">
        <v>16</v>
      </c>
      <c r="E4556" s="10" t="s">
        <v>18</v>
      </c>
      <c r="F4556" s="11">
        <v>45818.0</v>
      </c>
      <c r="G4556" s="12">
        <f t="shared" si="1"/>
        <v>6</v>
      </c>
      <c r="H4556" s="20" t="s">
        <v>56</v>
      </c>
      <c r="I4556" s="10">
        <f>IFNA(VLOOKUP($H4556,'Промокоды'!$A$2:$B$115,2,0),"")</f>
        <v>7</v>
      </c>
      <c r="J4556" s="10" t="str">
        <f>IFNA(VLOOKUP($I4556,'Промокоды'!$E$2:$F$8,2,0),"")</f>
        <v>Сторис в VK</v>
      </c>
      <c r="K4556" s="10">
        <f>IFNA(VLOOKUP($H4556,'Промокоды'!$A$2:$C$115,3,0),"")</f>
        <v>0.15</v>
      </c>
      <c r="L4556" s="13">
        <f t="shared" si="2"/>
        <v>525</v>
      </c>
      <c r="M4556" s="14">
        <v>3500.0</v>
      </c>
      <c r="N4556" s="14">
        <f t="shared" si="3"/>
        <v>2975</v>
      </c>
      <c r="O4556" s="9"/>
      <c r="P4556" s="9"/>
      <c r="Q4556" s="9"/>
      <c r="R4556" s="9"/>
      <c r="S4556" s="9"/>
      <c r="T4556" s="9"/>
      <c r="U4556" s="9"/>
      <c r="V4556" s="9"/>
      <c r="W4556" s="9"/>
      <c r="X4556" s="9"/>
      <c r="Y4556" s="9"/>
      <c r="Z4556" s="9"/>
      <c r="AA4556" s="9"/>
      <c r="AB4556" s="9"/>
      <c r="AC4556" s="9"/>
    </row>
    <row r="4557" ht="15.75" customHeight="1">
      <c r="A4557" s="10">
        <v>4556.0</v>
      </c>
      <c r="B4557" s="20" t="s">
        <v>15</v>
      </c>
      <c r="C4557" s="10" t="str">
        <f>VLOOKUP($E4557,'Определяем вид'!$A$2:$B$16,2,0)</f>
        <v>Услуга</v>
      </c>
      <c r="D4557" s="20" t="s">
        <v>16</v>
      </c>
      <c r="E4557" s="10" t="s">
        <v>21</v>
      </c>
      <c r="F4557" s="11">
        <v>45818.0</v>
      </c>
      <c r="G4557" s="12">
        <f t="shared" si="1"/>
        <v>6</v>
      </c>
      <c r="H4557" s="10"/>
      <c r="I4557" s="10" t="str">
        <f>IFNA(VLOOKUP($H4557,'Промокоды'!$A$2:$B$115,2,0),"")</f>
        <v/>
      </c>
      <c r="J4557" s="10" t="str">
        <f>IFNA(VLOOKUP($I4557,'Промокоды'!$E$2:$F$8,2,0),"")</f>
        <v/>
      </c>
      <c r="K4557" s="10" t="str">
        <f>IFNA(VLOOKUP($H4557,'Промокоды'!$A$2:$C$115,3,0),"")</f>
        <v/>
      </c>
      <c r="L4557" s="13">
        <f t="shared" si="2"/>
        <v>0</v>
      </c>
      <c r="M4557" s="14">
        <v>5500.0</v>
      </c>
      <c r="N4557" s="14">
        <f t="shared" si="3"/>
        <v>5500</v>
      </c>
      <c r="O4557" s="9"/>
      <c r="P4557" s="9"/>
      <c r="Q4557" s="9"/>
      <c r="R4557" s="9"/>
      <c r="S4557" s="9"/>
      <c r="T4557" s="9"/>
      <c r="U4557" s="9"/>
      <c r="V4557" s="9"/>
      <c r="W4557" s="9"/>
      <c r="X4557" s="9"/>
      <c r="Y4557" s="9"/>
      <c r="Z4557" s="9"/>
      <c r="AA4557" s="9"/>
      <c r="AB4557" s="9"/>
      <c r="AC4557" s="9"/>
    </row>
    <row r="4558" ht="15.75" customHeight="1">
      <c r="A4558" s="10">
        <v>4557.0</v>
      </c>
      <c r="B4558" s="20" t="s">
        <v>15</v>
      </c>
      <c r="C4558" s="10" t="str">
        <f>VLOOKUP($E4558,'Определяем вид'!$A$2:$B$16,2,0)</f>
        <v>Товар</v>
      </c>
      <c r="D4558" s="20" t="s">
        <v>16</v>
      </c>
      <c r="E4558" s="10" t="s">
        <v>28</v>
      </c>
      <c r="F4558" s="11">
        <v>45818.0</v>
      </c>
      <c r="G4558" s="12">
        <f t="shared" si="1"/>
        <v>6</v>
      </c>
      <c r="H4558" s="10"/>
      <c r="I4558" s="10" t="str">
        <f>IFNA(VLOOKUP($H4558,'Промокоды'!$A$2:$B$115,2,0),"")</f>
        <v/>
      </c>
      <c r="J4558" s="10" t="str">
        <f>IFNA(VLOOKUP($I4558,'Промокоды'!$E$2:$F$8,2,0),"")</f>
        <v/>
      </c>
      <c r="K4558" s="10" t="str">
        <f>IFNA(VLOOKUP($H4558,'Промокоды'!$A$2:$C$115,3,0),"")</f>
        <v/>
      </c>
      <c r="L4558" s="13">
        <f t="shared" si="2"/>
        <v>0</v>
      </c>
      <c r="M4558" s="14">
        <v>300.0</v>
      </c>
      <c r="N4558" s="14">
        <f t="shared" si="3"/>
        <v>300</v>
      </c>
      <c r="O4558" s="9"/>
      <c r="P4558" s="9"/>
      <c r="Q4558" s="9"/>
      <c r="R4558" s="9"/>
      <c r="S4558" s="9"/>
      <c r="T4558" s="9"/>
      <c r="U4558" s="9"/>
      <c r="V4558" s="9"/>
      <c r="W4558" s="9"/>
      <c r="X4558" s="9"/>
      <c r="Y4558" s="9"/>
      <c r="Z4558" s="9"/>
      <c r="AA4558" s="9"/>
      <c r="AB4558" s="9"/>
      <c r="AC4558" s="9"/>
    </row>
    <row r="4559" ht="15.75" customHeight="1">
      <c r="A4559" s="10">
        <v>4558.0</v>
      </c>
      <c r="B4559" s="20" t="s">
        <v>25</v>
      </c>
      <c r="C4559" s="10" t="str">
        <f>VLOOKUP($E4559,'Определяем вид'!$A$2:$B$16,2,0)</f>
        <v>Услуга</v>
      </c>
      <c r="D4559" s="20" t="s">
        <v>16</v>
      </c>
      <c r="E4559" s="10" t="s">
        <v>26</v>
      </c>
      <c r="F4559" s="11">
        <v>45818.0</v>
      </c>
      <c r="G4559" s="12">
        <f t="shared" si="1"/>
        <v>6</v>
      </c>
      <c r="H4559" s="10"/>
      <c r="I4559" s="10" t="str">
        <f>IFNA(VLOOKUP($H4559,'Промокоды'!$A$2:$B$115,2,0),"")</f>
        <v/>
      </c>
      <c r="J4559" s="10" t="str">
        <f>IFNA(VLOOKUP($I4559,'Промокоды'!$E$2:$F$8,2,0),"")</f>
        <v/>
      </c>
      <c r="K4559" s="10" t="str">
        <f>IFNA(VLOOKUP($H4559,'Промокоды'!$A$2:$C$115,3,0),"")</f>
        <v/>
      </c>
      <c r="L4559" s="13">
        <f t="shared" si="2"/>
        <v>0</v>
      </c>
      <c r="M4559" s="14">
        <v>50000.0</v>
      </c>
      <c r="N4559" s="14">
        <f t="shared" si="3"/>
        <v>50000</v>
      </c>
      <c r="O4559" s="9"/>
      <c r="P4559" s="9"/>
      <c r="Q4559" s="9"/>
      <c r="R4559" s="9"/>
      <c r="S4559" s="9"/>
      <c r="T4559" s="9"/>
      <c r="U4559" s="9"/>
      <c r="V4559" s="9"/>
      <c r="W4559" s="9"/>
      <c r="X4559" s="9"/>
      <c r="Y4559" s="9"/>
      <c r="Z4559" s="9"/>
      <c r="AA4559" s="9"/>
      <c r="AB4559" s="9"/>
      <c r="AC4559" s="9"/>
    </row>
    <row r="4560" ht="15.75" customHeight="1">
      <c r="A4560" s="10">
        <v>4559.0</v>
      </c>
      <c r="B4560" s="20" t="s">
        <v>25</v>
      </c>
      <c r="C4560" s="10" t="str">
        <f>VLOOKUP($E4560,'Определяем вид'!$A$2:$B$16,2,0)</f>
        <v>Услуга</v>
      </c>
      <c r="D4560" s="20" t="s">
        <v>16</v>
      </c>
      <c r="E4560" s="10" t="s">
        <v>26</v>
      </c>
      <c r="F4560" s="11">
        <v>45818.0</v>
      </c>
      <c r="G4560" s="12">
        <f t="shared" si="1"/>
        <v>6</v>
      </c>
      <c r="H4560" s="10"/>
      <c r="I4560" s="10" t="str">
        <f>IFNA(VLOOKUP($H4560,'Промокоды'!$A$2:$B$115,2,0),"")</f>
        <v/>
      </c>
      <c r="J4560" s="10" t="str">
        <f>IFNA(VLOOKUP($I4560,'Промокоды'!$E$2:$F$8,2,0),"")</f>
        <v/>
      </c>
      <c r="K4560" s="10" t="str">
        <f>IFNA(VLOOKUP($H4560,'Промокоды'!$A$2:$C$115,3,0),"")</f>
        <v/>
      </c>
      <c r="L4560" s="13">
        <f t="shared" si="2"/>
        <v>0</v>
      </c>
      <c r="M4560" s="14">
        <v>50000.0</v>
      </c>
      <c r="N4560" s="14">
        <f t="shared" si="3"/>
        <v>50000</v>
      </c>
      <c r="O4560" s="9"/>
      <c r="P4560" s="9"/>
      <c r="Q4560" s="9"/>
      <c r="R4560" s="9"/>
      <c r="S4560" s="9"/>
      <c r="T4560" s="9"/>
      <c r="U4560" s="9"/>
      <c r="V4560" s="9"/>
      <c r="W4560" s="9"/>
      <c r="X4560" s="9"/>
      <c r="Y4560" s="9"/>
      <c r="Z4560" s="9"/>
      <c r="AA4560" s="9"/>
      <c r="AB4560" s="9"/>
      <c r="AC4560" s="9"/>
    </row>
    <row r="4561" ht="15.75" customHeight="1">
      <c r="A4561" s="10">
        <v>4560.0</v>
      </c>
      <c r="B4561" s="20" t="s">
        <v>15</v>
      </c>
      <c r="C4561" s="10" t="str">
        <f>VLOOKUP($E4561,'Определяем вид'!$A$2:$B$16,2,0)</f>
        <v>Услуга</v>
      </c>
      <c r="D4561" s="20" t="s">
        <v>16</v>
      </c>
      <c r="E4561" s="10" t="s">
        <v>17</v>
      </c>
      <c r="F4561" s="11">
        <v>45819.0</v>
      </c>
      <c r="G4561" s="12">
        <f t="shared" si="1"/>
        <v>6</v>
      </c>
      <c r="H4561" s="20" t="s">
        <v>57</v>
      </c>
      <c r="I4561" s="10">
        <f>IFNA(VLOOKUP($H4561,'Промокоды'!$A$2:$B$115,2,0),"")</f>
        <v>7</v>
      </c>
      <c r="J4561" s="10" t="str">
        <f>IFNA(VLOOKUP($I4561,'Промокоды'!$E$2:$F$8,2,0),"")</f>
        <v>Сторис в VK</v>
      </c>
      <c r="K4561" s="10">
        <f>IFNA(VLOOKUP($H4561,'Промокоды'!$A$2:$C$115,3,0),"")</f>
        <v>0.15</v>
      </c>
      <c r="L4561" s="13">
        <f t="shared" si="2"/>
        <v>675</v>
      </c>
      <c r="M4561" s="14">
        <v>4500.0</v>
      </c>
      <c r="N4561" s="14">
        <f t="shared" si="3"/>
        <v>3825</v>
      </c>
      <c r="O4561" s="9"/>
      <c r="P4561" s="9"/>
      <c r="Q4561" s="9"/>
      <c r="R4561" s="9"/>
      <c r="S4561" s="9"/>
      <c r="T4561" s="9"/>
      <c r="U4561" s="9"/>
      <c r="V4561" s="9"/>
      <c r="W4561" s="9"/>
      <c r="X4561" s="9"/>
      <c r="Y4561" s="9"/>
      <c r="Z4561" s="9"/>
      <c r="AA4561" s="9"/>
      <c r="AB4561" s="9"/>
      <c r="AC4561" s="9"/>
    </row>
    <row r="4562" ht="15.75" customHeight="1">
      <c r="A4562" s="10">
        <v>4561.0</v>
      </c>
      <c r="B4562" s="20" t="s">
        <v>25</v>
      </c>
      <c r="C4562" s="10" t="str">
        <f>VLOOKUP($E4562,'Определяем вид'!$A$2:$B$16,2,0)</f>
        <v>Товар</v>
      </c>
      <c r="D4562" s="20" t="s">
        <v>16</v>
      </c>
      <c r="E4562" s="10" t="s">
        <v>30</v>
      </c>
      <c r="F4562" s="11">
        <v>45819.0</v>
      </c>
      <c r="G4562" s="12">
        <f t="shared" si="1"/>
        <v>6</v>
      </c>
      <c r="H4562" s="10"/>
      <c r="I4562" s="10" t="str">
        <f>IFNA(VLOOKUP($H4562,'Промокоды'!$A$2:$B$115,2,0),"")</f>
        <v/>
      </c>
      <c r="J4562" s="10" t="str">
        <f>IFNA(VLOOKUP($I4562,'Промокоды'!$E$2:$F$8,2,0),"")</f>
        <v/>
      </c>
      <c r="K4562" s="10" t="str">
        <f>IFNA(VLOOKUP($H4562,'Промокоды'!$A$2:$C$115,3,0),"")</f>
        <v/>
      </c>
      <c r="L4562" s="13">
        <f t="shared" si="2"/>
        <v>0</v>
      </c>
      <c r="M4562" s="14">
        <v>300.0</v>
      </c>
      <c r="N4562" s="14">
        <f t="shared" si="3"/>
        <v>300</v>
      </c>
      <c r="O4562" s="9"/>
      <c r="P4562" s="9"/>
      <c r="Q4562" s="9"/>
      <c r="R4562" s="9"/>
      <c r="S4562" s="9"/>
      <c r="T4562" s="9"/>
      <c r="U4562" s="9"/>
      <c r="V4562" s="9"/>
      <c r="W4562" s="9"/>
      <c r="X4562" s="9"/>
      <c r="Y4562" s="9"/>
      <c r="Z4562" s="9"/>
      <c r="AA4562" s="9"/>
      <c r="AB4562" s="9"/>
      <c r="AC4562" s="9"/>
    </row>
    <row r="4563" ht="15.75" customHeight="1">
      <c r="A4563" s="10">
        <v>4562.0</v>
      </c>
      <c r="B4563" s="20" t="s">
        <v>15</v>
      </c>
      <c r="C4563" s="10" t="str">
        <f>VLOOKUP($E4563,'Определяем вид'!$A$2:$B$16,2,0)</f>
        <v>Услуга</v>
      </c>
      <c r="D4563" s="20" t="s">
        <v>16</v>
      </c>
      <c r="E4563" s="10" t="s">
        <v>21</v>
      </c>
      <c r="F4563" s="11">
        <v>45819.0</v>
      </c>
      <c r="G4563" s="12">
        <f t="shared" si="1"/>
        <v>6</v>
      </c>
      <c r="H4563" s="10"/>
      <c r="I4563" s="10" t="str">
        <f>IFNA(VLOOKUP($H4563,'Промокоды'!$A$2:$B$115,2,0),"")</f>
        <v/>
      </c>
      <c r="J4563" s="10" t="str">
        <f>IFNA(VLOOKUP($I4563,'Промокоды'!$E$2:$F$8,2,0),"")</f>
        <v/>
      </c>
      <c r="K4563" s="10" t="str">
        <f>IFNA(VLOOKUP($H4563,'Промокоды'!$A$2:$C$115,3,0),"")</f>
        <v/>
      </c>
      <c r="L4563" s="13">
        <f t="shared" si="2"/>
        <v>0</v>
      </c>
      <c r="M4563" s="14">
        <v>5500.0</v>
      </c>
      <c r="N4563" s="14">
        <f t="shared" si="3"/>
        <v>5500</v>
      </c>
      <c r="O4563" s="9"/>
      <c r="P4563" s="9"/>
      <c r="Q4563" s="9"/>
      <c r="R4563" s="9"/>
      <c r="S4563" s="9"/>
      <c r="T4563" s="9"/>
      <c r="U4563" s="9"/>
      <c r="V4563" s="9"/>
      <c r="W4563" s="9"/>
      <c r="X4563" s="9"/>
      <c r="Y4563" s="9"/>
      <c r="Z4563" s="9"/>
      <c r="AA4563" s="9"/>
      <c r="AB4563" s="9"/>
      <c r="AC4563" s="9"/>
    </row>
    <row r="4564" ht="15.75" customHeight="1">
      <c r="A4564" s="10">
        <v>4563.0</v>
      </c>
      <c r="B4564" s="20" t="s">
        <v>15</v>
      </c>
      <c r="C4564" s="10" t="str">
        <f>VLOOKUP($E4564,'Определяем вид'!$A$2:$B$16,2,0)</f>
        <v>Услуга</v>
      </c>
      <c r="D4564" s="20" t="s">
        <v>16</v>
      </c>
      <c r="E4564" s="10" t="s">
        <v>18</v>
      </c>
      <c r="F4564" s="11">
        <v>45819.0</v>
      </c>
      <c r="G4564" s="12">
        <f t="shared" si="1"/>
        <v>6</v>
      </c>
      <c r="H4564" s="10"/>
      <c r="I4564" s="10" t="str">
        <f>IFNA(VLOOKUP($H4564,'Промокоды'!$A$2:$B$115,2,0),"")</f>
        <v/>
      </c>
      <c r="J4564" s="10" t="str">
        <f>IFNA(VLOOKUP($I4564,'Промокоды'!$E$2:$F$8,2,0),"")</f>
        <v/>
      </c>
      <c r="K4564" s="10" t="str">
        <f>IFNA(VLOOKUP($H4564,'Промокоды'!$A$2:$C$115,3,0),"")</f>
        <v/>
      </c>
      <c r="L4564" s="13">
        <f t="shared" si="2"/>
        <v>0</v>
      </c>
      <c r="M4564" s="14">
        <v>3500.0</v>
      </c>
      <c r="N4564" s="14">
        <f t="shared" si="3"/>
        <v>3500</v>
      </c>
      <c r="O4564" s="9"/>
      <c r="P4564" s="9"/>
      <c r="Q4564" s="9"/>
      <c r="R4564" s="9"/>
      <c r="S4564" s="9"/>
      <c r="T4564" s="9"/>
      <c r="U4564" s="9"/>
      <c r="V4564" s="9"/>
      <c r="W4564" s="9"/>
      <c r="X4564" s="9"/>
      <c r="Y4564" s="9"/>
      <c r="Z4564" s="9"/>
      <c r="AA4564" s="9"/>
      <c r="AB4564" s="9"/>
      <c r="AC4564" s="9"/>
    </row>
    <row r="4565" ht="15.75" customHeight="1">
      <c r="A4565" s="10">
        <v>4564.0</v>
      </c>
      <c r="B4565" s="20" t="s">
        <v>15</v>
      </c>
      <c r="C4565" s="10" t="str">
        <f>VLOOKUP($E4565,'Определяем вид'!$A$2:$B$16,2,0)</f>
        <v>Услуга</v>
      </c>
      <c r="D4565" s="20" t="s">
        <v>19</v>
      </c>
      <c r="E4565" s="10" t="s">
        <v>18</v>
      </c>
      <c r="F4565" s="11">
        <v>45819.0</v>
      </c>
      <c r="G4565" s="12">
        <f t="shared" si="1"/>
        <v>6</v>
      </c>
      <c r="H4565" s="20" t="s">
        <v>58</v>
      </c>
      <c r="I4565" s="10">
        <f>IFNA(VLOOKUP($H4565,'Промокоды'!$A$2:$B$115,2,0),"")</f>
        <v>2</v>
      </c>
      <c r="J4565" s="10" t="str">
        <f>IFNA(VLOOKUP($I4565,'Промокоды'!$E$2:$F$8,2,0),"")</f>
        <v>Поисковые запросы в Гугле</v>
      </c>
      <c r="K4565" s="10">
        <f>IFNA(VLOOKUP($H4565,'Промокоды'!$A$2:$C$115,3,0),"")</f>
        <v>0.1</v>
      </c>
      <c r="L4565" s="13">
        <f t="shared" si="2"/>
        <v>350</v>
      </c>
      <c r="M4565" s="14">
        <v>3500.0</v>
      </c>
      <c r="N4565" s="14">
        <f t="shared" si="3"/>
        <v>3150</v>
      </c>
      <c r="O4565" s="9"/>
      <c r="P4565" s="9"/>
      <c r="Q4565" s="9"/>
      <c r="R4565" s="9"/>
      <c r="S4565" s="9"/>
      <c r="T4565" s="9"/>
      <c r="U4565" s="9"/>
      <c r="V4565" s="9"/>
      <c r="W4565" s="9"/>
      <c r="X4565" s="9"/>
      <c r="Y4565" s="9"/>
      <c r="Z4565" s="9"/>
      <c r="AA4565" s="9"/>
      <c r="AB4565" s="9"/>
      <c r="AC4565" s="9"/>
    </row>
    <row r="4566" ht="15.75" customHeight="1">
      <c r="A4566" s="10">
        <v>4565.0</v>
      </c>
      <c r="B4566" s="20" t="s">
        <v>25</v>
      </c>
      <c r="C4566" s="10" t="str">
        <f>VLOOKUP($E4566,'Определяем вид'!$A$2:$B$16,2,0)</f>
        <v>Товар</v>
      </c>
      <c r="D4566" s="20" t="s">
        <v>16</v>
      </c>
      <c r="E4566" s="10" t="s">
        <v>30</v>
      </c>
      <c r="F4566" s="11">
        <v>45819.0</v>
      </c>
      <c r="G4566" s="12">
        <f t="shared" si="1"/>
        <v>6</v>
      </c>
      <c r="H4566" s="10"/>
      <c r="I4566" s="10" t="str">
        <f>IFNA(VLOOKUP($H4566,'Промокоды'!$A$2:$B$115,2,0),"")</f>
        <v/>
      </c>
      <c r="J4566" s="10" t="str">
        <f>IFNA(VLOOKUP($I4566,'Промокоды'!$E$2:$F$8,2,0),"")</f>
        <v/>
      </c>
      <c r="K4566" s="10" t="str">
        <f>IFNA(VLOOKUP($H4566,'Промокоды'!$A$2:$C$115,3,0),"")</f>
        <v/>
      </c>
      <c r="L4566" s="13">
        <f t="shared" si="2"/>
        <v>0</v>
      </c>
      <c r="M4566" s="14">
        <v>300.0</v>
      </c>
      <c r="N4566" s="14">
        <f t="shared" si="3"/>
        <v>300</v>
      </c>
      <c r="O4566" s="9"/>
      <c r="P4566" s="9"/>
      <c r="Q4566" s="9"/>
      <c r="R4566" s="9"/>
      <c r="S4566" s="9"/>
      <c r="T4566" s="9"/>
      <c r="U4566" s="9"/>
      <c r="V4566" s="9"/>
      <c r="W4566" s="9"/>
      <c r="X4566" s="9"/>
      <c r="Y4566" s="9"/>
      <c r="Z4566" s="9"/>
      <c r="AA4566" s="9"/>
      <c r="AB4566" s="9"/>
      <c r="AC4566" s="9"/>
    </row>
    <row r="4567" ht="15.75" customHeight="1">
      <c r="A4567" s="10">
        <v>4566.0</v>
      </c>
      <c r="B4567" s="20" t="s">
        <v>15</v>
      </c>
      <c r="C4567" s="10" t="str">
        <f>VLOOKUP($E4567,'Определяем вид'!$A$2:$B$16,2,0)</f>
        <v>Услуга</v>
      </c>
      <c r="D4567" s="20" t="s">
        <v>16</v>
      </c>
      <c r="E4567" s="10" t="s">
        <v>18</v>
      </c>
      <c r="F4567" s="11">
        <v>45819.0</v>
      </c>
      <c r="G4567" s="12">
        <f t="shared" si="1"/>
        <v>6</v>
      </c>
      <c r="H4567" s="10"/>
      <c r="I4567" s="10" t="str">
        <f>IFNA(VLOOKUP($H4567,'Промокоды'!$A$2:$B$115,2,0),"")</f>
        <v/>
      </c>
      <c r="J4567" s="10" t="str">
        <f>IFNA(VLOOKUP($I4567,'Промокоды'!$E$2:$F$8,2,0),"")</f>
        <v/>
      </c>
      <c r="K4567" s="10" t="str">
        <f>IFNA(VLOOKUP($H4567,'Промокоды'!$A$2:$C$115,3,0),"")</f>
        <v/>
      </c>
      <c r="L4567" s="13">
        <f t="shared" si="2"/>
        <v>0</v>
      </c>
      <c r="M4567" s="14">
        <v>3500.0</v>
      </c>
      <c r="N4567" s="14">
        <f t="shared" si="3"/>
        <v>3500</v>
      </c>
      <c r="O4567" s="9"/>
      <c r="P4567" s="9"/>
      <c r="Q4567" s="9"/>
      <c r="R4567" s="9"/>
      <c r="S4567" s="9"/>
      <c r="T4567" s="9"/>
      <c r="U4567" s="9"/>
      <c r="V4567" s="9"/>
      <c r="W4567" s="9"/>
      <c r="X4567" s="9"/>
      <c r="Y4567" s="9"/>
      <c r="Z4567" s="9"/>
      <c r="AA4567" s="9"/>
      <c r="AB4567" s="9"/>
      <c r="AC4567" s="9"/>
    </row>
    <row r="4568" ht="15.75" customHeight="1">
      <c r="A4568" s="10">
        <v>4567.0</v>
      </c>
      <c r="B4568" s="20" t="s">
        <v>15</v>
      </c>
      <c r="C4568" s="10" t="str">
        <f>VLOOKUP($E4568,'Определяем вид'!$A$2:$B$16,2,0)</f>
        <v>Услуга</v>
      </c>
      <c r="D4568" s="20" t="s">
        <v>16</v>
      </c>
      <c r="E4568" s="10" t="s">
        <v>17</v>
      </c>
      <c r="F4568" s="11">
        <v>45819.0</v>
      </c>
      <c r="G4568" s="12">
        <f t="shared" si="1"/>
        <v>6</v>
      </c>
      <c r="H4568" s="10"/>
      <c r="I4568" s="10" t="str">
        <f>IFNA(VLOOKUP($H4568,'Промокоды'!$A$2:$B$115,2,0),"")</f>
        <v/>
      </c>
      <c r="J4568" s="10" t="str">
        <f>IFNA(VLOOKUP($I4568,'Промокоды'!$E$2:$F$8,2,0),"")</f>
        <v/>
      </c>
      <c r="K4568" s="10" t="str">
        <f>IFNA(VLOOKUP($H4568,'Промокоды'!$A$2:$C$115,3,0),"")</f>
        <v/>
      </c>
      <c r="L4568" s="13">
        <f t="shared" si="2"/>
        <v>0</v>
      </c>
      <c r="M4568" s="14">
        <v>4500.0</v>
      </c>
      <c r="N4568" s="14">
        <f t="shared" si="3"/>
        <v>4500</v>
      </c>
      <c r="O4568" s="9"/>
      <c r="P4568" s="9"/>
      <c r="Q4568" s="9"/>
      <c r="R4568" s="9"/>
      <c r="S4568" s="9"/>
      <c r="T4568" s="9"/>
      <c r="U4568" s="9"/>
      <c r="V4568" s="9"/>
      <c r="W4568" s="9"/>
      <c r="X4568" s="9"/>
      <c r="Y4568" s="9"/>
      <c r="Z4568" s="9"/>
      <c r="AA4568" s="9"/>
      <c r="AB4568" s="9"/>
      <c r="AC4568" s="9"/>
    </row>
    <row r="4569" ht="15.75" customHeight="1">
      <c r="A4569" s="10">
        <v>4568.0</v>
      </c>
      <c r="B4569" s="20" t="s">
        <v>15</v>
      </c>
      <c r="C4569" s="10" t="str">
        <f>VLOOKUP($E4569,'Определяем вид'!$A$2:$B$16,2,0)</f>
        <v>Услуга</v>
      </c>
      <c r="D4569" s="20" t="s">
        <v>16</v>
      </c>
      <c r="E4569" s="10" t="s">
        <v>17</v>
      </c>
      <c r="F4569" s="11">
        <v>45819.0</v>
      </c>
      <c r="G4569" s="12">
        <f t="shared" si="1"/>
        <v>6</v>
      </c>
      <c r="H4569" s="10"/>
      <c r="I4569" s="10" t="str">
        <f>IFNA(VLOOKUP($H4569,'Промокоды'!$A$2:$B$115,2,0),"")</f>
        <v/>
      </c>
      <c r="J4569" s="10" t="str">
        <f>IFNA(VLOOKUP($I4569,'Промокоды'!$E$2:$F$8,2,0),"")</f>
        <v/>
      </c>
      <c r="K4569" s="10" t="str">
        <f>IFNA(VLOOKUP($H4569,'Промокоды'!$A$2:$C$115,3,0),"")</f>
        <v/>
      </c>
      <c r="L4569" s="13">
        <f t="shared" si="2"/>
        <v>0</v>
      </c>
      <c r="M4569" s="14">
        <v>4500.0</v>
      </c>
      <c r="N4569" s="14">
        <f t="shared" si="3"/>
        <v>4500</v>
      </c>
      <c r="O4569" s="9"/>
      <c r="P4569" s="9"/>
      <c r="Q4569" s="9"/>
      <c r="R4569" s="9"/>
      <c r="S4569" s="9"/>
      <c r="T4569" s="9"/>
      <c r="U4569" s="9"/>
      <c r="V4569" s="9"/>
      <c r="W4569" s="9"/>
      <c r="X4569" s="9"/>
      <c r="Y4569" s="9"/>
      <c r="Z4569" s="9"/>
      <c r="AA4569" s="9"/>
      <c r="AB4569" s="9"/>
      <c r="AC4569" s="9"/>
    </row>
    <row r="4570" ht="15.75" customHeight="1">
      <c r="A4570" s="10">
        <v>4569.0</v>
      </c>
      <c r="B4570" s="20" t="s">
        <v>15</v>
      </c>
      <c r="C4570" s="10" t="str">
        <f>VLOOKUP($E4570,'Определяем вид'!$A$2:$B$16,2,0)</f>
        <v>Услуга</v>
      </c>
      <c r="D4570" s="20" t="s">
        <v>16</v>
      </c>
      <c r="E4570" s="10" t="s">
        <v>17</v>
      </c>
      <c r="F4570" s="11">
        <v>45819.0</v>
      </c>
      <c r="G4570" s="12">
        <f t="shared" si="1"/>
        <v>6</v>
      </c>
      <c r="H4570" s="20" t="s">
        <v>59</v>
      </c>
      <c r="I4570" s="10">
        <f>IFNA(VLOOKUP($H4570,'Промокоды'!$A$2:$B$115,2,0),"")</f>
        <v>4</v>
      </c>
      <c r="J4570" s="10" t="str">
        <f>IFNA(VLOOKUP($I4570,'Промокоды'!$E$2:$F$8,2,0),"")</f>
        <v>Посты в Telegram</v>
      </c>
      <c r="K4570" s="10">
        <f>IFNA(VLOOKUP($H4570,'Промокоды'!$A$2:$C$115,3,0),"")</f>
        <v>0.5</v>
      </c>
      <c r="L4570" s="13">
        <f t="shared" si="2"/>
        <v>2250</v>
      </c>
      <c r="M4570" s="14">
        <v>4500.0</v>
      </c>
      <c r="N4570" s="14">
        <f t="shared" si="3"/>
        <v>2250</v>
      </c>
      <c r="O4570" s="9"/>
      <c r="P4570" s="9"/>
      <c r="Q4570" s="9"/>
      <c r="R4570" s="9"/>
      <c r="S4570" s="9"/>
      <c r="T4570" s="9"/>
      <c r="U4570" s="9"/>
      <c r="V4570" s="9"/>
      <c r="W4570" s="9"/>
      <c r="X4570" s="9"/>
      <c r="Y4570" s="9"/>
      <c r="Z4570" s="9"/>
      <c r="AA4570" s="9"/>
      <c r="AB4570" s="9"/>
      <c r="AC4570" s="9"/>
    </row>
    <row r="4571" ht="15.75" customHeight="1">
      <c r="A4571" s="10">
        <v>4570.0</v>
      </c>
      <c r="B4571" s="20" t="s">
        <v>15</v>
      </c>
      <c r="C4571" s="10" t="str">
        <f>VLOOKUP($E4571,'Определяем вид'!$A$2:$B$16,2,0)</f>
        <v>Услуга</v>
      </c>
      <c r="D4571" s="20" t="s">
        <v>16</v>
      </c>
      <c r="E4571" s="10" t="s">
        <v>18</v>
      </c>
      <c r="F4571" s="11">
        <v>45819.0</v>
      </c>
      <c r="G4571" s="12">
        <f t="shared" si="1"/>
        <v>6</v>
      </c>
      <c r="H4571" s="10"/>
      <c r="I4571" s="10" t="str">
        <f>IFNA(VLOOKUP($H4571,'Промокоды'!$A$2:$B$115,2,0),"")</f>
        <v/>
      </c>
      <c r="J4571" s="10" t="str">
        <f>IFNA(VLOOKUP($I4571,'Промокоды'!$E$2:$F$8,2,0),"")</f>
        <v/>
      </c>
      <c r="K4571" s="10" t="str">
        <f>IFNA(VLOOKUP($H4571,'Промокоды'!$A$2:$C$115,3,0),"")</f>
        <v/>
      </c>
      <c r="L4571" s="13">
        <f t="shared" si="2"/>
        <v>0</v>
      </c>
      <c r="M4571" s="14">
        <v>3500.0</v>
      </c>
      <c r="N4571" s="14">
        <f t="shared" si="3"/>
        <v>3500</v>
      </c>
      <c r="O4571" s="9"/>
      <c r="P4571" s="9"/>
      <c r="Q4571" s="9"/>
      <c r="R4571" s="9"/>
      <c r="S4571" s="9"/>
      <c r="T4571" s="9"/>
      <c r="U4571" s="9"/>
      <c r="V4571" s="9"/>
      <c r="W4571" s="9"/>
      <c r="X4571" s="9"/>
      <c r="Y4571" s="9"/>
      <c r="Z4571" s="9"/>
      <c r="AA4571" s="9"/>
      <c r="AB4571" s="9"/>
      <c r="AC4571" s="9"/>
    </row>
    <row r="4572" ht="15.75" customHeight="1">
      <c r="A4572" s="10">
        <v>4571.0</v>
      </c>
      <c r="B4572" s="20" t="s">
        <v>15</v>
      </c>
      <c r="C4572" s="10" t="str">
        <f>VLOOKUP($E4572,'Определяем вид'!$A$2:$B$16,2,0)</f>
        <v>Услуга</v>
      </c>
      <c r="D4572" s="20" t="s">
        <v>19</v>
      </c>
      <c r="E4572" s="10" t="s">
        <v>17</v>
      </c>
      <c r="F4572" s="11">
        <v>45819.0</v>
      </c>
      <c r="G4572" s="12">
        <f t="shared" si="1"/>
        <v>6</v>
      </c>
      <c r="H4572" s="10"/>
      <c r="I4572" s="10" t="str">
        <f>IFNA(VLOOKUP($H4572,'Промокоды'!$A$2:$B$115,2,0),"")</f>
        <v/>
      </c>
      <c r="J4572" s="10" t="str">
        <f>IFNA(VLOOKUP($I4572,'Промокоды'!$E$2:$F$8,2,0),"")</f>
        <v/>
      </c>
      <c r="K4572" s="10" t="str">
        <f>IFNA(VLOOKUP($H4572,'Промокоды'!$A$2:$C$115,3,0),"")</f>
        <v/>
      </c>
      <c r="L4572" s="13">
        <f t="shared" si="2"/>
        <v>0</v>
      </c>
      <c r="M4572" s="14">
        <v>4500.0</v>
      </c>
      <c r="N4572" s="14">
        <f t="shared" si="3"/>
        <v>4500</v>
      </c>
      <c r="O4572" s="9"/>
      <c r="P4572" s="9"/>
      <c r="Q4572" s="9"/>
      <c r="R4572" s="9"/>
      <c r="S4572" s="9"/>
      <c r="T4572" s="9"/>
      <c r="U4572" s="9"/>
      <c r="V4572" s="9"/>
      <c r="W4572" s="9"/>
      <c r="X4572" s="9"/>
      <c r="Y4572" s="9"/>
      <c r="Z4572" s="9"/>
      <c r="AA4572" s="9"/>
      <c r="AB4572" s="9"/>
      <c r="AC4572" s="9"/>
    </row>
    <row r="4573" ht="15.75" customHeight="1">
      <c r="A4573" s="10">
        <v>4572.0</v>
      </c>
      <c r="B4573" s="20" t="s">
        <v>15</v>
      </c>
      <c r="C4573" s="10" t="str">
        <f>VLOOKUP($E4573,'Определяем вид'!$A$2:$B$16,2,0)</f>
        <v>Услуга</v>
      </c>
      <c r="D4573" s="20" t="s">
        <v>19</v>
      </c>
      <c r="E4573" s="10" t="s">
        <v>18</v>
      </c>
      <c r="F4573" s="11">
        <v>45819.0</v>
      </c>
      <c r="G4573" s="12">
        <f t="shared" si="1"/>
        <v>6</v>
      </c>
      <c r="H4573" s="10"/>
      <c r="I4573" s="10" t="str">
        <f>IFNA(VLOOKUP($H4573,'Промокоды'!$A$2:$B$115,2,0),"")</f>
        <v/>
      </c>
      <c r="J4573" s="10" t="str">
        <f>IFNA(VLOOKUP($I4573,'Промокоды'!$E$2:$F$8,2,0),"")</f>
        <v/>
      </c>
      <c r="K4573" s="10" t="str">
        <f>IFNA(VLOOKUP($H4573,'Промокоды'!$A$2:$C$115,3,0),"")</f>
        <v/>
      </c>
      <c r="L4573" s="13">
        <f t="shared" si="2"/>
        <v>0</v>
      </c>
      <c r="M4573" s="14">
        <v>3500.0</v>
      </c>
      <c r="N4573" s="14">
        <f t="shared" si="3"/>
        <v>3500</v>
      </c>
      <c r="O4573" s="9"/>
      <c r="P4573" s="9"/>
      <c r="Q4573" s="9"/>
      <c r="R4573" s="9"/>
      <c r="S4573" s="9"/>
      <c r="T4573" s="9"/>
      <c r="U4573" s="9"/>
      <c r="V4573" s="9"/>
      <c r="W4573" s="9"/>
      <c r="X4573" s="9"/>
      <c r="Y4573" s="9"/>
      <c r="Z4573" s="9"/>
      <c r="AA4573" s="9"/>
      <c r="AB4573" s="9"/>
      <c r="AC4573" s="9"/>
    </row>
    <row r="4574" ht="15.75" customHeight="1">
      <c r="A4574" s="10">
        <v>4573.0</v>
      </c>
      <c r="B4574" s="20" t="s">
        <v>15</v>
      </c>
      <c r="C4574" s="10" t="str">
        <f>VLOOKUP($E4574,'Определяем вид'!$A$2:$B$16,2,0)</f>
        <v>Услуга</v>
      </c>
      <c r="D4574" s="20" t="s">
        <v>16</v>
      </c>
      <c r="E4574" s="10" t="s">
        <v>17</v>
      </c>
      <c r="F4574" s="11">
        <v>45819.0</v>
      </c>
      <c r="G4574" s="12">
        <f t="shared" si="1"/>
        <v>6</v>
      </c>
      <c r="H4574" s="10"/>
      <c r="I4574" s="10" t="str">
        <f>IFNA(VLOOKUP($H4574,'Промокоды'!$A$2:$B$115,2,0),"")</f>
        <v/>
      </c>
      <c r="J4574" s="10" t="str">
        <f>IFNA(VLOOKUP($I4574,'Промокоды'!$E$2:$F$8,2,0),"")</f>
        <v/>
      </c>
      <c r="K4574" s="10" t="str">
        <f>IFNA(VLOOKUP($H4574,'Промокоды'!$A$2:$C$115,3,0),"")</f>
        <v/>
      </c>
      <c r="L4574" s="13">
        <f t="shared" si="2"/>
        <v>0</v>
      </c>
      <c r="M4574" s="14">
        <v>4500.0</v>
      </c>
      <c r="N4574" s="14">
        <f t="shared" si="3"/>
        <v>4500</v>
      </c>
      <c r="O4574" s="9"/>
      <c r="P4574" s="9"/>
      <c r="Q4574" s="9"/>
      <c r="R4574" s="9"/>
      <c r="S4574" s="9"/>
      <c r="T4574" s="9"/>
      <c r="U4574" s="9"/>
      <c r="V4574" s="9"/>
      <c r="W4574" s="9"/>
      <c r="X4574" s="9"/>
      <c r="Y4574" s="9"/>
      <c r="Z4574" s="9"/>
      <c r="AA4574" s="9"/>
      <c r="AB4574" s="9"/>
      <c r="AC4574" s="9"/>
    </row>
    <row r="4575" ht="15.75" customHeight="1">
      <c r="A4575" s="10">
        <v>4574.0</v>
      </c>
      <c r="B4575" s="20" t="s">
        <v>15</v>
      </c>
      <c r="C4575" s="10" t="str">
        <f>VLOOKUP($E4575,'Определяем вид'!$A$2:$B$16,2,0)</f>
        <v>Услуга</v>
      </c>
      <c r="D4575" s="20" t="s">
        <v>16</v>
      </c>
      <c r="E4575" s="10" t="s">
        <v>17</v>
      </c>
      <c r="F4575" s="11">
        <v>45819.0</v>
      </c>
      <c r="G4575" s="12">
        <f t="shared" si="1"/>
        <v>6</v>
      </c>
      <c r="H4575" s="10"/>
      <c r="I4575" s="10" t="str">
        <f>IFNA(VLOOKUP($H4575,'Промокоды'!$A$2:$B$115,2,0),"")</f>
        <v/>
      </c>
      <c r="J4575" s="10" t="str">
        <f>IFNA(VLOOKUP($I4575,'Промокоды'!$E$2:$F$8,2,0),"")</f>
        <v/>
      </c>
      <c r="K4575" s="10" t="str">
        <f>IFNA(VLOOKUP($H4575,'Промокоды'!$A$2:$C$115,3,0),"")</f>
        <v/>
      </c>
      <c r="L4575" s="13">
        <f t="shared" si="2"/>
        <v>0</v>
      </c>
      <c r="M4575" s="14">
        <v>4500.0</v>
      </c>
      <c r="N4575" s="14">
        <f t="shared" si="3"/>
        <v>4500</v>
      </c>
      <c r="O4575" s="9"/>
      <c r="P4575" s="9"/>
      <c r="Q4575" s="9"/>
      <c r="R4575" s="9"/>
      <c r="S4575" s="9"/>
      <c r="T4575" s="9"/>
      <c r="U4575" s="9"/>
      <c r="V4575" s="9"/>
      <c r="W4575" s="9"/>
      <c r="X4575" s="9"/>
      <c r="Y4575" s="9"/>
      <c r="Z4575" s="9"/>
      <c r="AA4575" s="9"/>
      <c r="AB4575" s="9"/>
      <c r="AC4575" s="9"/>
    </row>
    <row r="4576" ht="15.75" customHeight="1">
      <c r="A4576" s="10">
        <v>4575.0</v>
      </c>
      <c r="B4576" s="20" t="s">
        <v>15</v>
      </c>
      <c r="C4576" s="10" t="str">
        <f>VLOOKUP($E4576,'Определяем вид'!$A$2:$B$16,2,0)</f>
        <v>Услуга</v>
      </c>
      <c r="D4576" s="20" t="s">
        <v>19</v>
      </c>
      <c r="E4576" s="10" t="s">
        <v>18</v>
      </c>
      <c r="F4576" s="11">
        <v>45819.0</v>
      </c>
      <c r="G4576" s="12">
        <f t="shared" si="1"/>
        <v>6</v>
      </c>
      <c r="H4576" s="10"/>
      <c r="I4576" s="10" t="str">
        <f>IFNA(VLOOKUP($H4576,'Промокоды'!$A$2:$B$115,2,0),"")</f>
        <v/>
      </c>
      <c r="J4576" s="10" t="str">
        <f>IFNA(VLOOKUP($I4576,'Промокоды'!$E$2:$F$8,2,0),"")</f>
        <v/>
      </c>
      <c r="K4576" s="10" t="str">
        <f>IFNA(VLOOKUP($H4576,'Промокоды'!$A$2:$C$115,3,0),"")</f>
        <v/>
      </c>
      <c r="L4576" s="13">
        <f t="shared" si="2"/>
        <v>0</v>
      </c>
      <c r="M4576" s="14">
        <v>3500.0</v>
      </c>
      <c r="N4576" s="14">
        <f t="shared" si="3"/>
        <v>3500</v>
      </c>
      <c r="O4576" s="9"/>
      <c r="P4576" s="9"/>
      <c r="Q4576" s="9"/>
      <c r="R4576" s="9"/>
      <c r="S4576" s="9"/>
      <c r="T4576" s="9"/>
      <c r="U4576" s="9"/>
      <c r="V4576" s="9"/>
      <c r="W4576" s="9"/>
      <c r="X4576" s="9"/>
      <c r="Y4576" s="9"/>
      <c r="Z4576" s="9"/>
      <c r="AA4576" s="9"/>
      <c r="AB4576" s="9"/>
      <c r="AC4576" s="9"/>
    </row>
    <row r="4577" ht="15.75" customHeight="1">
      <c r="A4577" s="10">
        <v>4576.0</v>
      </c>
      <c r="B4577" s="20" t="s">
        <v>15</v>
      </c>
      <c r="C4577" s="10" t="str">
        <f>VLOOKUP($E4577,'Определяем вид'!$A$2:$B$16,2,0)</f>
        <v>Товар</v>
      </c>
      <c r="D4577" s="20" t="s">
        <v>19</v>
      </c>
      <c r="E4577" s="10" t="s">
        <v>28</v>
      </c>
      <c r="F4577" s="11">
        <v>45819.0</v>
      </c>
      <c r="G4577" s="12">
        <f t="shared" si="1"/>
        <v>6</v>
      </c>
      <c r="H4577" s="10"/>
      <c r="I4577" s="10" t="str">
        <f>IFNA(VLOOKUP($H4577,'Промокоды'!$A$2:$B$115,2,0),"")</f>
        <v/>
      </c>
      <c r="J4577" s="10" t="str">
        <f>IFNA(VLOOKUP($I4577,'Промокоды'!$E$2:$F$8,2,0),"")</f>
        <v/>
      </c>
      <c r="K4577" s="10" t="str">
        <f>IFNA(VLOOKUP($H4577,'Промокоды'!$A$2:$C$115,3,0),"")</f>
        <v/>
      </c>
      <c r="L4577" s="13">
        <f t="shared" si="2"/>
        <v>0</v>
      </c>
      <c r="M4577" s="14">
        <v>300.0</v>
      </c>
      <c r="N4577" s="14">
        <f t="shared" si="3"/>
        <v>300</v>
      </c>
      <c r="O4577" s="9"/>
      <c r="P4577" s="9"/>
      <c r="Q4577" s="9"/>
      <c r="R4577" s="9"/>
      <c r="S4577" s="9"/>
      <c r="T4577" s="9"/>
      <c r="U4577" s="9"/>
      <c r="V4577" s="9"/>
      <c r="W4577" s="9"/>
      <c r="X4577" s="9"/>
      <c r="Y4577" s="9"/>
      <c r="Z4577" s="9"/>
      <c r="AA4577" s="9"/>
      <c r="AB4577" s="9"/>
      <c r="AC4577" s="9"/>
    </row>
    <row r="4578" ht="15.75" customHeight="1">
      <c r="A4578" s="10">
        <v>4577.0</v>
      </c>
      <c r="B4578" s="20" t="s">
        <v>15</v>
      </c>
      <c r="C4578" s="10" t="str">
        <f>VLOOKUP($E4578,'Определяем вид'!$A$2:$B$16,2,0)</f>
        <v>Услуга</v>
      </c>
      <c r="D4578" s="20" t="s">
        <v>16</v>
      </c>
      <c r="E4578" s="10" t="s">
        <v>18</v>
      </c>
      <c r="F4578" s="11">
        <v>45819.0</v>
      </c>
      <c r="G4578" s="12">
        <f t="shared" si="1"/>
        <v>6</v>
      </c>
      <c r="H4578" s="10"/>
      <c r="I4578" s="10" t="str">
        <f>IFNA(VLOOKUP($H4578,'Промокоды'!$A$2:$B$115,2,0),"")</f>
        <v/>
      </c>
      <c r="J4578" s="10" t="str">
        <f>IFNA(VLOOKUP($I4578,'Промокоды'!$E$2:$F$8,2,0),"")</f>
        <v/>
      </c>
      <c r="K4578" s="10" t="str">
        <f>IFNA(VLOOKUP($H4578,'Промокоды'!$A$2:$C$115,3,0),"")</f>
        <v/>
      </c>
      <c r="L4578" s="13">
        <f t="shared" si="2"/>
        <v>0</v>
      </c>
      <c r="M4578" s="14">
        <v>3500.0</v>
      </c>
      <c r="N4578" s="14">
        <f t="shared" si="3"/>
        <v>3500</v>
      </c>
      <c r="O4578" s="9"/>
      <c r="P4578" s="9"/>
      <c r="Q4578" s="9"/>
      <c r="R4578" s="9"/>
      <c r="S4578" s="9"/>
      <c r="T4578" s="9"/>
      <c r="U4578" s="9"/>
      <c r="V4578" s="9"/>
      <c r="W4578" s="9"/>
      <c r="X4578" s="9"/>
      <c r="Y4578" s="9"/>
      <c r="Z4578" s="9"/>
      <c r="AA4578" s="9"/>
      <c r="AB4578" s="9"/>
      <c r="AC4578" s="9"/>
    </row>
    <row r="4579" ht="15.75" customHeight="1">
      <c r="A4579" s="10">
        <v>4578.0</v>
      </c>
      <c r="B4579" s="20" t="s">
        <v>25</v>
      </c>
      <c r="C4579" s="10" t="str">
        <f>VLOOKUP($E4579,'Определяем вид'!$A$2:$B$16,2,0)</f>
        <v>Товар</v>
      </c>
      <c r="D4579" s="20" t="s">
        <v>16</v>
      </c>
      <c r="E4579" s="10" t="s">
        <v>33</v>
      </c>
      <c r="F4579" s="11">
        <v>45819.0</v>
      </c>
      <c r="G4579" s="12">
        <f t="shared" si="1"/>
        <v>6</v>
      </c>
      <c r="H4579" s="10"/>
      <c r="I4579" s="10" t="str">
        <f>IFNA(VLOOKUP($H4579,'Промокоды'!$A$2:$B$115,2,0),"")</f>
        <v/>
      </c>
      <c r="J4579" s="10" t="str">
        <f>IFNA(VLOOKUP($I4579,'Промокоды'!$E$2:$F$8,2,0),"")</f>
        <v/>
      </c>
      <c r="K4579" s="10" t="str">
        <f>IFNA(VLOOKUP($H4579,'Промокоды'!$A$2:$C$115,3,0),"")</f>
        <v/>
      </c>
      <c r="L4579" s="13">
        <f t="shared" si="2"/>
        <v>0</v>
      </c>
      <c r="M4579" s="14">
        <v>1000.0</v>
      </c>
      <c r="N4579" s="14">
        <f t="shared" si="3"/>
        <v>1000</v>
      </c>
      <c r="O4579" s="9"/>
      <c r="P4579" s="9"/>
      <c r="Q4579" s="9"/>
      <c r="R4579" s="9"/>
      <c r="S4579" s="9"/>
      <c r="T4579" s="9"/>
      <c r="U4579" s="9"/>
      <c r="V4579" s="9"/>
      <c r="W4579" s="9"/>
      <c r="X4579" s="9"/>
      <c r="Y4579" s="9"/>
      <c r="Z4579" s="9"/>
      <c r="AA4579" s="9"/>
      <c r="AB4579" s="9"/>
      <c r="AC4579" s="9"/>
    </row>
    <row r="4580" ht="15.75" customHeight="1">
      <c r="A4580" s="10">
        <v>4579.0</v>
      </c>
      <c r="B4580" s="20" t="s">
        <v>15</v>
      </c>
      <c r="C4580" s="10" t="str">
        <f>VLOOKUP($E4580,'Определяем вид'!$A$2:$B$16,2,0)</f>
        <v>Товар</v>
      </c>
      <c r="D4580" s="20" t="s">
        <v>19</v>
      </c>
      <c r="E4580" s="10" t="s">
        <v>28</v>
      </c>
      <c r="F4580" s="11">
        <v>45819.0</v>
      </c>
      <c r="G4580" s="12">
        <f t="shared" si="1"/>
        <v>6</v>
      </c>
      <c r="H4580" s="10"/>
      <c r="I4580" s="10" t="str">
        <f>IFNA(VLOOKUP($H4580,'Промокоды'!$A$2:$B$115,2,0),"")</f>
        <v/>
      </c>
      <c r="J4580" s="10" t="str">
        <f>IFNA(VLOOKUP($I4580,'Промокоды'!$E$2:$F$8,2,0),"")</f>
        <v/>
      </c>
      <c r="K4580" s="10" t="str">
        <f>IFNA(VLOOKUP($H4580,'Промокоды'!$A$2:$C$115,3,0),"")</f>
        <v/>
      </c>
      <c r="L4580" s="13">
        <f t="shared" si="2"/>
        <v>0</v>
      </c>
      <c r="M4580" s="14">
        <v>300.0</v>
      </c>
      <c r="N4580" s="14">
        <f t="shared" si="3"/>
        <v>300</v>
      </c>
      <c r="O4580" s="9"/>
      <c r="P4580" s="9"/>
      <c r="Q4580" s="9"/>
      <c r="R4580" s="9"/>
      <c r="S4580" s="9"/>
      <c r="T4580" s="9"/>
      <c r="U4580" s="9"/>
      <c r="V4580" s="9"/>
      <c r="W4580" s="9"/>
      <c r="X4580" s="9"/>
      <c r="Y4580" s="9"/>
      <c r="Z4580" s="9"/>
      <c r="AA4580" s="9"/>
      <c r="AB4580" s="9"/>
      <c r="AC4580" s="9"/>
    </row>
    <row r="4581" ht="15.75" customHeight="1">
      <c r="A4581" s="10">
        <v>4580.0</v>
      </c>
      <c r="B4581" s="20" t="s">
        <v>25</v>
      </c>
      <c r="C4581" s="10" t="str">
        <f>VLOOKUP($E4581,'Определяем вид'!$A$2:$B$16,2,0)</f>
        <v>Товар</v>
      </c>
      <c r="D4581" s="20" t="s">
        <v>16</v>
      </c>
      <c r="E4581" s="10" t="s">
        <v>30</v>
      </c>
      <c r="F4581" s="11">
        <v>45819.0</v>
      </c>
      <c r="G4581" s="12">
        <f t="shared" si="1"/>
        <v>6</v>
      </c>
      <c r="H4581" s="10"/>
      <c r="I4581" s="10" t="str">
        <f>IFNA(VLOOKUP($H4581,'Промокоды'!$A$2:$B$115,2,0),"")</f>
        <v/>
      </c>
      <c r="J4581" s="10" t="str">
        <f>IFNA(VLOOKUP($I4581,'Промокоды'!$E$2:$F$8,2,0),"")</f>
        <v/>
      </c>
      <c r="K4581" s="10" t="str">
        <f>IFNA(VLOOKUP($H4581,'Промокоды'!$A$2:$C$115,3,0),"")</f>
        <v/>
      </c>
      <c r="L4581" s="13">
        <f t="shared" si="2"/>
        <v>0</v>
      </c>
      <c r="M4581" s="14">
        <v>300.0</v>
      </c>
      <c r="N4581" s="14">
        <f t="shared" si="3"/>
        <v>300</v>
      </c>
      <c r="O4581" s="9"/>
      <c r="P4581" s="9"/>
      <c r="Q4581" s="9"/>
      <c r="R4581" s="9"/>
      <c r="S4581" s="9"/>
      <c r="T4581" s="9"/>
      <c r="U4581" s="9"/>
      <c r="V4581" s="9"/>
      <c r="W4581" s="9"/>
      <c r="X4581" s="9"/>
      <c r="Y4581" s="9"/>
      <c r="Z4581" s="9"/>
      <c r="AA4581" s="9"/>
      <c r="AB4581" s="9"/>
      <c r="AC4581" s="9"/>
    </row>
    <row r="4582" ht="15.75" customHeight="1">
      <c r="A4582" s="10">
        <v>4581.0</v>
      </c>
      <c r="B4582" s="20" t="s">
        <v>15</v>
      </c>
      <c r="C4582" s="10" t="str">
        <f>VLOOKUP($E4582,'Определяем вид'!$A$2:$B$16,2,0)</f>
        <v>Услуга</v>
      </c>
      <c r="D4582" s="20" t="s">
        <v>19</v>
      </c>
      <c r="E4582" s="10" t="s">
        <v>18</v>
      </c>
      <c r="F4582" s="11">
        <v>45819.0</v>
      </c>
      <c r="G4582" s="12">
        <f t="shared" si="1"/>
        <v>6</v>
      </c>
      <c r="H4582" s="10"/>
      <c r="I4582" s="10" t="str">
        <f>IFNA(VLOOKUP($H4582,'Промокоды'!$A$2:$B$115,2,0),"")</f>
        <v/>
      </c>
      <c r="J4582" s="10" t="str">
        <f>IFNA(VLOOKUP($I4582,'Промокоды'!$E$2:$F$8,2,0),"")</f>
        <v/>
      </c>
      <c r="K4582" s="10" t="str">
        <f>IFNA(VLOOKUP($H4582,'Промокоды'!$A$2:$C$115,3,0),"")</f>
        <v/>
      </c>
      <c r="L4582" s="13">
        <f t="shared" si="2"/>
        <v>0</v>
      </c>
      <c r="M4582" s="14">
        <v>3500.0</v>
      </c>
      <c r="N4582" s="14">
        <f t="shared" si="3"/>
        <v>3500</v>
      </c>
      <c r="O4582" s="9"/>
      <c r="P4582" s="9"/>
      <c r="Q4582" s="9"/>
      <c r="R4582" s="9"/>
      <c r="S4582" s="9"/>
      <c r="T4582" s="9"/>
      <c r="U4582" s="9"/>
      <c r="V4582" s="9"/>
      <c r="W4582" s="9"/>
      <c r="X4582" s="9"/>
      <c r="Y4582" s="9"/>
      <c r="Z4582" s="9"/>
      <c r="AA4582" s="9"/>
      <c r="AB4582" s="9"/>
      <c r="AC4582" s="9"/>
    </row>
    <row r="4583" ht="15.75" customHeight="1">
      <c r="A4583" s="10">
        <v>4582.0</v>
      </c>
      <c r="B4583" s="20" t="s">
        <v>15</v>
      </c>
      <c r="C4583" s="10" t="str">
        <f>VLOOKUP($E4583,'Определяем вид'!$A$2:$B$16,2,0)</f>
        <v>Товар</v>
      </c>
      <c r="D4583" s="20" t="s">
        <v>16</v>
      </c>
      <c r="E4583" s="10" t="s">
        <v>23</v>
      </c>
      <c r="F4583" s="11">
        <v>45819.0</v>
      </c>
      <c r="G4583" s="12">
        <f t="shared" si="1"/>
        <v>6</v>
      </c>
      <c r="H4583" s="10"/>
      <c r="I4583" s="10" t="str">
        <f>IFNA(VLOOKUP($H4583,'Промокоды'!$A$2:$B$115,2,0),"")</f>
        <v/>
      </c>
      <c r="J4583" s="10" t="str">
        <f>IFNA(VLOOKUP($I4583,'Промокоды'!$E$2:$F$8,2,0),"")</f>
        <v/>
      </c>
      <c r="K4583" s="10" t="str">
        <f>IFNA(VLOOKUP($H4583,'Промокоды'!$A$2:$C$115,3,0),"")</f>
        <v/>
      </c>
      <c r="L4583" s="13">
        <f t="shared" si="2"/>
        <v>0</v>
      </c>
      <c r="M4583" s="14">
        <v>1000.0</v>
      </c>
      <c r="N4583" s="14">
        <f t="shared" si="3"/>
        <v>1000</v>
      </c>
      <c r="O4583" s="9"/>
      <c r="P4583" s="9"/>
      <c r="Q4583" s="9"/>
      <c r="R4583" s="9"/>
      <c r="S4583" s="9"/>
      <c r="T4583" s="9"/>
      <c r="U4583" s="9"/>
      <c r="V4583" s="9"/>
      <c r="W4583" s="9"/>
      <c r="X4583" s="9"/>
      <c r="Y4583" s="9"/>
      <c r="Z4583" s="9"/>
      <c r="AA4583" s="9"/>
      <c r="AB4583" s="9"/>
      <c r="AC4583" s="9"/>
    </row>
    <row r="4584" ht="15.75" customHeight="1">
      <c r="A4584" s="10">
        <v>4583.0</v>
      </c>
      <c r="B4584" s="20" t="s">
        <v>25</v>
      </c>
      <c r="C4584" s="10" t="str">
        <f>VLOOKUP($E4584,'Определяем вид'!$A$2:$B$16,2,0)</f>
        <v>Товар</v>
      </c>
      <c r="D4584" s="20" t="s">
        <v>16</v>
      </c>
      <c r="E4584" s="10" t="s">
        <v>30</v>
      </c>
      <c r="F4584" s="11">
        <v>45819.0</v>
      </c>
      <c r="G4584" s="12">
        <f t="shared" si="1"/>
        <v>6</v>
      </c>
      <c r="H4584" s="10"/>
      <c r="I4584" s="10" t="str">
        <f>IFNA(VLOOKUP($H4584,'Промокоды'!$A$2:$B$115,2,0),"")</f>
        <v/>
      </c>
      <c r="J4584" s="10" t="str">
        <f>IFNA(VLOOKUP($I4584,'Промокоды'!$E$2:$F$8,2,0),"")</f>
        <v/>
      </c>
      <c r="K4584" s="10" t="str">
        <f>IFNA(VLOOKUP($H4584,'Промокоды'!$A$2:$C$115,3,0),"")</f>
        <v/>
      </c>
      <c r="L4584" s="13">
        <f t="shared" si="2"/>
        <v>0</v>
      </c>
      <c r="M4584" s="14">
        <v>300.0</v>
      </c>
      <c r="N4584" s="14">
        <f t="shared" si="3"/>
        <v>300</v>
      </c>
      <c r="O4584" s="9"/>
      <c r="P4584" s="9"/>
      <c r="Q4584" s="9"/>
      <c r="R4584" s="9"/>
      <c r="S4584" s="9"/>
      <c r="T4584" s="9"/>
      <c r="U4584" s="9"/>
      <c r="V4584" s="9"/>
      <c r="W4584" s="9"/>
      <c r="X4584" s="9"/>
      <c r="Y4584" s="9"/>
      <c r="Z4584" s="9"/>
      <c r="AA4584" s="9"/>
      <c r="AB4584" s="9"/>
      <c r="AC4584" s="9"/>
    </row>
    <row r="4585" ht="15.75" customHeight="1">
      <c r="A4585" s="10">
        <v>4584.0</v>
      </c>
      <c r="B4585" s="20" t="s">
        <v>15</v>
      </c>
      <c r="C4585" s="10" t="str">
        <f>VLOOKUP($E4585,'Определяем вид'!$A$2:$B$16,2,0)</f>
        <v>Товар</v>
      </c>
      <c r="D4585" s="20" t="s">
        <v>16</v>
      </c>
      <c r="E4585" s="10" t="s">
        <v>23</v>
      </c>
      <c r="F4585" s="11">
        <v>45819.0</v>
      </c>
      <c r="G4585" s="12">
        <f t="shared" si="1"/>
        <v>6</v>
      </c>
      <c r="H4585" s="20" t="s">
        <v>60</v>
      </c>
      <c r="I4585" s="10">
        <f>IFNA(VLOOKUP($H4585,'Промокоды'!$A$2:$B$115,2,0),"")</f>
        <v>6</v>
      </c>
      <c r="J4585" s="10" t="str">
        <f>IFNA(VLOOKUP($I4585,'Промокоды'!$E$2:$F$8,2,0),"")</f>
        <v>Реклама в VK</v>
      </c>
      <c r="K4585" s="10">
        <f>IFNA(VLOOKUP($H4585,'Промокоды'!$A$2:$C$115,3,0),"")</f>
        <v>0.2</v>
      </c>
      <c r="L4585" s="13">
        <f t="shared" si="2"/>
        <v>200</v>
      </c>
      <c r="M4585" s="14">
        <v>1000.0</v>
      </c>
      <c r="N4585" s="14">
        <f t="shared" si="3"/>
        <v>800</v>
      </c>
      <c r="O4585" s="9"/>
      <c r="P4585" s="9"/>
      <c r="Q4585" s="9"/>
      <c r="R4585" s="9"/>
      <c r="S4585" s="9"/>
      <c r="T4585" s="9"/>
      <c r="U4585" s="9"/>
      <c r="V4585" s="9"/>
      <c r="W4585" s="9"/>
      <c r="X4585" s="9"/>
      <c r="Y4585" s="9"/>
      <c r="Z4585" s="9"/>
      <c r="AA4585" s="9"/>
      <c r="AB4585" s="9"/>
      <c r="AC4585" s="9"/>
    </row>
    <row r="4586" ht="15.75" customHeight="1">
      <c r="A4586" s="10">
        <v>4585.0</v>
      </c>
      <c r="B4586" s="20" t="s">
        <v>25</v>
      </c>
      <c r="C4586" s="10" t="str">
        <f>VLOOKUP($E4586,'Определяем вид'!$A$2:$B$16,2,0)</f>
        <v>Товар</v>
      </c>
      <c r="D4586" s="20" t="s">
        <v>16</v>
      </c>
      <c r="E4586" s="10" t="s">
        <v>35</v>
      </c>
      <c r="F4586" s="11">
        <v>45819.0</v>
      </c>
      <c r="G4586" s="12">
        <f t="shared" si="1"/>
        <v>6</v>
      </c>
      <c r="H4586" s="10"/>
      <c r="I4586" s="10" t="str">
        <f>IFNA(VLOOKUP($H4586,'Промокоды'!$A$2:$B$115,2,0),"")</f>
        <v/>
      </c>
      <c r="J4586" s="10" t="str">
        <f>IFNA(VLOOKUP($I4586,'Промокоды'!$E$2:$F$8,2,0),"")</f>
        <v/>
      </c>
      <c r="K4586" s="10" t="str">
        <f>IFNA(VLOOKUP($H4586,'Промокоды'!$A$2:$C$115,3,0),"")</f>
        <v/>
      </c>
      <c r="L4586" s="13">
        <f t="shared" si="2"/>
        <v>0</v>
      </c>
      <c r="M4586" s="14">
        <v>500.0</v>
      </c>
      <c r="N4586" s="14">
        <f t="shared" si="3"/>
        <v>500</v>
      </c>
      <c r="O4586" s="9"/>
      <c r="P4586" s="9"/>
      <c r="Q4586" s="9"/>
      <c r="R4586" s="9"/>
      <c r="S4586" s="9"/>
      <c r="T4586" s="9"/>
      <c r="U4586" s="9"/>
      <c r="V4586" s="9"/>
      <c r="W4586" s="9"/>
      <c r="X4586" s="9"/>
      <c r="Y4586" s="9"/>
      <c r="Z4586" s="9"/>
      <c r="AA4586" s="9"/>
      <c r="AB4586" s="9"/>
      <c r="AC4586" s="9"/>
    </row>
    <row r="4587" ht="15.75" customHeight="1">
      <c r="A4587" s="10">
        <v>4586.0</v>
      </c>
      <c r="B4587" s="20" t="s">
        <v>15</v>
      </c>
      <c r="C4587" s="10" t="str">
        <f>VLOOKUP($E4587,'Определяем вид'!$A$2:$B$16,2,0)</f>
        <v>Услуга</v>
      </c>
      <c r="D4587" s="20" t="s">
        <v>16</v>
      </c>
      <c r="E4587" s="10" t="s">
        <v>21</v>
      </c>
      <c r="F4587" s="11">
        <v>45819.0</v>
      </c>
      <c r="G4587" s="12">
        <f t="shared" si="1"/>
        <v>6</v>
      </c>
      <c r="H4587" s="10"/>
      <c r="I4587" s="10" t="str">
        <f>IFNA(VLOOKUP($H4587,'Промокоды'!$A$2:$B$115,2,0),"")</f>
        <v/>
      </c>
      <c r="J4587" s="10" t="str">
        <f>IFNA(VLOOKUP($I4587,'Промокоды'!$E$2:$F$8,2,0),"")</f>
        <v/>
      </c>
      <c r="K4587" s="10" t="str">
        <f>IFNA(VLOOKUP($H4587,'Промокоды'!$A$2:$C$115,3,0),"")</f>
        <v/>
      </c>
      <c r="L4587" s="13">
        <f t="shared" si="2"/>
        <v>0</v>
      </c>
      <c r="M4587" s="14">
        <v>5500.0</v>
      </c>
      <c r="N4587" s="14">
        <f t="shared" si="3"/>
        <v>5500</v>
      </c>
      <c r="O4587" s="9"/>
      <c r="P4587" s="9"/>
      <c r="Q4587" s="9"/>
      <c r="R4587" s="9"/>
      <c r="S4587" s="9"/>
      <c r="T4587" s="9"/>
      <c r="U4587" s="9"/>
      <c r="V4587" s="9"/>
      <c r="W4587" s="9"/>
      <c r="X4587" s="9"/>
      <c r="Y4587" s="9"/>
      <c r="Z4587" s="9"/>
      <c r="AA4587" s="9"/>
      <c r="AB4587" s="9"/>
      <c r="AC4587" s="9"/>
    </row>
    <row r="4588" ht="15.75" customHeight="1">
      <c r="A4588" s="10">
        <v>4587.0</v>
      </c>
      <c r="B4588" s="20" t="s">
        <v>15</v>
      </c>
      <c r="C4588" s="10" t="str">
        <f>VLOOKUP($E4588,'Определяем вид'!$A$2:$B$16,2,0)</f>
        <v>Услуга</v>
      </c>
      <c r="D4588" s="20" t="s">
        <v>16</v>
      </c>
      <c r="E4588" s="10" t="s">
        <v>21</v>
      </c>
      <c r="F4588" s="11">
        <v>45819.0</v>
      </c>
      <c r="G4588" s="12">
        <f t="shared" si="1"/>
        <v>6</v>
      </c>
      <c r="H4588" s="20" t="s">
        <v>61</v>
      </c>
      <c r="I4588" s="10">
        <f>IFNA(VLOOKUP($H4588,'Промокоды'!$A$2:$B$115,2,0),"")</f>
        <v>5</v>
      </c>
      <c r="J4588" s="10" t="str">
        <f>IFNA(VLOOKUP($I4588,'Промокоды'!$E$2:$F$8,2,0),"")</f>
        <v>Посты в VK</v>
      </c>
      <c r="K4588" s="10">
        <f>IFNA(VLOOKUP($H4588,'Промокоды'!$A$2:$C$115,3,0),"")</f>
        <v>0.15</v>
      </c>
      <c r="L4588" s="13">
        <f t="shared" si="2"/>
        <v>825</v>
      </c>
      <c r="M4588" s="14">
        <v>5500.0</v>
      </c>
      <c r="N4588" s="14">
        <f t="shared" si="3"/>
        <v>4675</v>
      </c>
      <c r="O4588" s="9"/>
      <c r="P4588" s="9"/>
      <c r="Q4588" s="9"/>
      <c r="R4588" s="9"/>
      <c r="S4588" s="9"/>
      <c r="T4588" s="9"/>
      <c r="U4588" s="9"/>
      <c r="V4588" s="9"/>
      <c r="W4588" s="9"/>
      <c r="X4588" s="9"/>
      <c r="Y4588" s="9"/>
      <c r="Z4588" s="9"/>
      <c r="AA4588" s="9"/>
      <c r="AB4588" s="9"/>
      <c r="AC4588" s="9"/>
    </row>
    <row r="4589" ht="15.75" customHeight="1">
      <c r="A4589" s="10">
        <v>4588.0</v>
      </c>
      <c r="B4589" s="20" t="s">
        <v>15</v>
      </c>
      <c r="C4589" s="10" t="str">
        <f>VLOOKUP($E4589,'Определяем вид'!$A$2:$B$16,2,0)</f>
        <v>Услуга</v>
      </c>
      <c r="D4589" s="20" t="s">
        <v>16</v>
      </c>
      <c r="E4589" s="10" t="s">
        <v>21</v>
      </c>
      <c r="F4589" s="11">
        <v>45819.0</v>
      </c>
      <c r="G4589" s="12">
        <f t="shared" si="1"/>
        <v>6</v>
      </c>
      <c r="H4589" s="10"/>
      <c r="I4589" s="10" t="str">
        <f>IFNA(VLOOKUP($H4589,'Промокоды'!$A$2:$B$115,2,0),"")</f>
        <v/>
      </c>
      <c r="J4589" s="10" t="str">
        <f>IFNA(VLOOKUP($I4589,'Промокоды'!$E$2:$F$8,2,0),"")</f>
        <v/>
      </c>
      <c r="K4589" s="10" t="str">
        <f>IFNA(VLOOKUP($H4589,'Промокоды'!$A$2:$C$115,3,0),"")</f>
        <v/>
      </c>
      <c r="L4589" s="13">
        <f t="shared" si="2"/>
        <v>0</v>
      </c>
      <c r="M4589" s="14">
        <v>5500.0</v>
      </c>
      <c r="N4589" s="14">
        <f t="shared" si="3"/>
        <v>5500</v>
      </c>
      <c r="O4589" s="9"/>
      <c r="P4589" s="9"/>
      <c r="Q4589" s="9"/>
      <c r="R4589" s="9"/>
      <c r="S4589" s="9"/>
      <c r="T4589" s="9"/>
      <c r="U4589" s="9"/>
      <c r="V4589" s="9"/>
      <c r="W4589" s="9"/>
      <c r="X4589" s="9"/>
      <c r="Y4589" s="9"/>
      <c r="Z4589" s="9"/>
      <c r="AA4589" s="9"/>
      <c r="AB4589" s="9"/>
      <c r="AC4589" s="9"/>
    </row>
    <row r="4590" ht="15.75" customHeight="1">
      <c r="A4590" s="10">
        <v>4589.0</v>
      </c>
      <c r="B4590" s="20" t="s">
        <v>15</v>
      </c>
      <c r="C4590" s="10" t="str">
        <f>VLOOKUP($E4590,'Определяем вид'!$A$2:$B$16,2,0)</f>
        <v>Товар</v>
      </c>
      <c r="D4590" s="20" t="s">
        <v>16</v>
      </c>
      <c r="E4590" s="10" t="s">
        <v>28</v>
      </c>
      <c r="F4590" s="11">
        <v>45819.0</v>
      </c>
      <c r="G4590" s="12">
        <f t="shared" si="1"/>
        <v>6</v>
      </c>
      <c r="H4590" s="10"/>
      <c r="I4590" s="10" t="str">
        <f>IFNA(VLOOKUP($H4590,'Промокоды'!$A$2:$B$115,2,0),"")</f>
        <v/>
      </c>
      <c r="J4590" s="10" t="str">
        <f>IFNA(VLOOKUP($I4590,'Промокоды'!$E$2:$F$8,2,0),"")</f>
        <v/>
      </c>
      <c r="K4590" s="10" t="str">
        <f>IFNA(VLOOKUP($H4590,'Промокоды'!$A$2:$C$115,3,0),"")</f>
        <v/>
      </c>
      <c r="L4590" s="13">
        <f t="shared" si="2"/>
        <v>0</v>
      </c>
      <c r="M4590" s="14">
        <v>300.0</v>
      </c>
      <c r="N4590" s="14">
        <f t="shared" si="3"/>
        <v>300</v>
      </c>
      <c r="O4590" s="9"/>
      <c r="P4590" s="9"/>
      <c r="Q4590" s="9"/>
      <c r="R4590" s="9"/>
      <c r="S4590" s="9"/>
      <c r="T4590" s="9"/>
      <c r="U4590" s="9"/>
      <c r="V4590" s="9"/>
      <c r="W4590" s="9"/>
      <c r="X4590" s="9"/>
      <c r="Y4590" s="9"/>
      <c r="Z4590" s="9"/>
      <c r="AA4590" s="9"/>
      <c r="AB4590" s="9"/>
      <c r="AC4590" s="9"/>
    </row>
    <row r="4591" ht="15.75" customHeight="1">
      <c r="A4591" s="10">
        <v>4590.0</v>
      </c>
      <c r="B4591" s="20" t="s">
        <v>15</v>
      </c>
      <c r="C4591" s="10" t="str">
        <f>VLOOKUP($E4591,'Определяем вид'!$A$2:$B$16,2,0)</f>
        <v>Услуга</v>
      </c>
      <c r="D4591" s="20" t="s">
        <v>16</v>
      </c>
      <c r="E4591" s="10" t="s">
        <v>17</v>
      </c>
      <c r="F4591" s="11">
        <v>45820.0</v>
      </c>
      <c r="G4591" s="12">
        <f t="shared" si="1"/>
        <v>6</v>
      </c>
      <c r="H4591" s="10"/>
      <c r="I4591" s="10" t="str">
        <f>IFNA(VLOOKUP($H4591,'Промокоды'!$A$2:$B$115,2,0),"")</f>
        <v/>
      </c>
      <c r="J4591" s="10" t="str">
        <f>IFNA(VLOOKUP($I4591,'Промокоды'!$E$2:$F$8,2,0),"")</f>
        <v/>
      </c>
      <c r="K4591" s="10" t="str">
        <f>IFNA(VLOOKUP($H4591,'Промокоды'!$A$2:$C$115,3,0),"")</f>
        <v/>
      </c>
      <c r="L4591" s="13">
        <f t="shared" si="2"/>
        <v>0</v>
      </c>
      <c r="M4591" s="14">
        <v>4500.0</v>
      </c>
      <c r="N4591" s="14">
        <f t="shared" si="3"/>
        <v>4500</v>
      </c>
      <c r="O4591" s="9"/>
      <c r="P4591" s="9"/>
      <c r="Q4591" s="9"/>
      <c r="R4591" s="9"/>
      <c r="S4591" s="9"/>
      <c r="T4591" s="9"/>
      <c r="U4591" s="9"/>
      <c r="V4591" s="9"/>
      <c r="W4591" s="9"/>
      <c r="X4591" s="9"/>
      <c r="Y4591" s="9"/>
      <c r="Z4591" s="9"/>
      <c r="AA4591" s="9"/>
      <c r="AB4591" s="9"/>
      <c r="AC4591" s="9"/>
    </row>
    <row r="4592" ht="15.75" customHeight="1">
      <c r="A4592" s="10">
        <v>4591.0</v>
      </c>
      <c r="B4592" s="20" t="s">
        <v>15</v>
      </c>
      <c r="C4592" s="10" t="str">
        <f>VLOOKUP($E4592,'Определяем вид'!$A$2:$B$16,2,0)</f>
        <v>Услуга</v>
      </c>
      <c r="D4592" s="20" t="s">
        <v>19</v>
      </c>
      <c r="E4592" s="10" t="s">
        <v>21</v>
      </c>
      <c r="F4592" s="11">
        <v>45820.0</v>
      </c>
      <c r="G4592" s="12">
        <f t="shared" si="1"/>
        <v>6</v>
      </c>
      <c r="H4592" s="10"/>
      <c r="I4592" s="10" t="str">
        <f>IFNA(VLOOKUP($H4592,'Промокоды'!$A$2:$B$115,2,0),"")</f>
        <v/>
      </c>
      <c r="J4592" s="10" t="str">
        <f>IFNA(VLOOKUP($I4592,'Промокоды'!$E$2:$F$8,2,0),"")</f>
        <v/>
      </c>
      <c r="K4592" s="10" t="str">
        <f>IFNA(VLOOKUP($H4592,'Промокоды'!$A$2:$C$115,3,0),"")</f>
        <v/>
      </c>
      <c r="L4592" s="13">
        <f t="shared" si="2"/>
        <v>0</v>
      </c>
      <c r="M4592" s="14">
        <v>5500.0</v>
      </c>
      <c r="N4592" s="14">
        <f t="shared" si="3"/>
        <v>5500</v>
      </c>
      <c r="O4592" s="9"/>
      <c r="P4592" s="9"/>
      <c r="Q4592" s="9"/>
      <c r="R4592" s="9"/>
      <c r="S4592" s="9"/>
      <c r="T4592" s="9"/>
      <c r="U4592" s="9"/>
      <c r="V4592" s="9"/>
      <c r="W4592" s="9"/>
      <c r="X4592" s="9"/>
      <c r="Y4592" s="9"/>
      <c r="Z4592" s="9"/>
      <c r="AA4592" s="9"/>
      <c r="AB4592" s="9"/>
      <c r="AC4592" s="9"/>
    </row>
    <row r="4593" ht="15.75" customHeight="1">
      <c r="A4593" s="10">
        <v>4592.0</v>
      </c>
      <c r="B4593" s="20" t="s">
        <v>15</v>
      </c>
      <c r="C4593" s="10" t="str">
        <f>VLOOKUP($E4593,'Определяем вид'!$A$2:$B$16,2,0)</f>
        <v>Услуга</v>
      </c>
      <c r="D4593" s="20" t="s">
        <v>16</v>
      </c>
      <c r="E4593" s="10" t="s">
        <v>21</v>
      </c>
      <c r="F4593" s="11">
        <v>45820.0</v>
      </c>
      <c r="G4593" s="12">
        <f t="shared" si="1"/>
        <v>6</v>
      </c>
      <c r="H4593" s="10"/>
      <c r="I4593" s="10" t="str">
        <f>IFNA(VLOOKUP($H4593,'Промокоды'!$A$2:$B$115,2,0),"")</f>
        <v/>
      </c>
      <c r="J4593" s="10" t="str">
        <f>IFNA(VLOOKUP($I4593,'Промокоды'!$E$2:$F$8,2,0),"")</f>
        <v/>
      </c>
      <c r="K4593" s="10" t="str">
        <f>IFNA(VLOOKUP($H4593,'Промокоды'!$A$2:$C$115,3,0),"")</f>
        <v/>
      </c>
      <c r="L4593" s="13">
        <f t="shared" si="2"/>
        <v>0</v>
      </c>
      <c r="M4593" s="14">
        <v>5500.0</v>
      </c>
      <c r="N4593" s="14">
        <f t="shared" si="3"/>
        <v>5500</v>
      </c>
      <c r="O4593" s="9"/>
      <c r="P4593" s="9"/>
      <c r="Q4593" s="9"/>
      <c r="R4593" s="9"/>
      <c r="S4593" s="9"/>
      <c r="T4593" s="9"/>
      <c r="U4593" s="9"/>
      <c r="V4593" s="9"/>
      <c r="W4593" s="9"/>
      <c r="X4593" s="9"/>
      <c r="Y4593" s="9"/>
      <c r="Z4593" s="9"/>
      <c r="AA4593" s="9"/>
      <c r="AB4593" s="9"/>
      <c r="AC4593" s="9"/>
    </row>
    <row r="4594" ht="15.75" customHeight="1">
      <c r="A4594" s="10">
        <v>4593.0</v>
      </c>
      <c r="B4594" s="20" t="s">
        <v>15</v>
      </c>
      <c r="C4594" s="10" t="str">
        <f>VLOOKUP($E4594,'Определяем вид'!$A$2:$B$16,2,0)</f>
        <v>Услуга</v>
      </c>
      <c r="D4594" s="20" t="s">
        <v>16</v>
      </c>
      <c r="E4594" s="10" t="s">
        <v>17</v>
      </c>
      <c r="F4594" s="11">
        <v>45820.0</v>
      </c>
      <c r="G4594" s="12">
        <f t="shared" si="1"/>
        <v>6</v>
      </c>
      <c r="H4594" s="10"/>
      <c r="I4594" s="10" t="str">
        <f>IFNA(VLOOKUP($H4594,'Промокоды'!$A$2:$B$115,2,0),"")</f>
        <v/>
      </c>
      <c r="J4594" s="10" t="str">
        <f>IFNA(VLOOKUP($I4594,'Промокоды'!$E$2:$F$8,2,0),"")</f>
        <v/>
      </c>
      <c r="K4594" s="10" t="str">
        <f>IFNA(VLOOKUP($H4594,'Промокоды'!$A$2:$C$115,3,0),"")</f>
        <v/>
      </c>
      <c r="L4594" s="13">
        <f t="shared" si="2"/>
        <v>0</v>
      </c>
      <c r="M4594" s="14">
        <v>4500.0</v>
      </c>
      <c r="N4594" s="14">
        <f t="shared" si="3"/>
        <v>4500</v>
      </c>
      <c r="O4594" s="9"/>
      <c r="P4594" s="9"/>
      <c r="Q4594" s="9"/>
      <c r="R4594" s="9"/>
      <c r="S4594" s="9"/>
      <c r="T4594" s="9"/>
      <c r="U4594" s="9"/>
      <c r="V4594" s="9"/>
      <c r="W4594" s="9"/>
      <c r="X4594" s="9"/>
      <c r="Y4594" s="9"/>
      <c r="Z4594" s="9"/>
      <c r="AA4594" s="9"/>
      <c r="AB4594" s="9"/>
      <c r="AC4594" s="9"/>
    </row>
    <row r="4595" ht="15.75" customHeight="1">
      <c r="A4595" s="10">
        <v>4594.0</v>
      </c>
      <c r="B4595" s="20" t="s">
        <v>15</v>
      </c>
      <c r="C4595" s="10" t="str">
        <f>VLOOKUP($E4595,'Определяем вид'!$A$2:$B$16,2,0)</f>
        <v>Услуга</v>
      </c>
      <c r="D4595" s="20" t="s">
        <v>16</v>
      </c>
      <c r="E4595" s="10" t="s">
        <v>18</v>
      </c>
      <c r="F4595" s="11">
        <v>45820.0</v>
      </c>
      <c r="G4595" s="12">
        <f t="shared" si="1"/>
        <v>6</v>
      </c>
      <c r="H4595" s="10"/>
      <c r="I4595" s="10" t="str">
        <f>IFNA(VLOOKUP($H4595,'Промокоды'!$A$2:$B$115,2,0),"")</f>
        <v/>
      </c>
      <c r="J4595" s="10" t="str">
        <f>IFNA(VLOOKUP($I4595,'Промокоды'!$E$2:$F$8,2,0),"")</f>
        <v/>
      </c>
      <c r="K4595" s="10" t="str">
        <f>IFNA(VLOOKUP($H4595,'Промокоды'!$A$2:$C$115,3,0),"")</f>
        <v/>
      </c>
      <c r="L4595" s="13">
        <f t="shared" si="2"/>
        <v>0</v>
      </c>
      <c r="M4595" s="14">
        <v>3500.0</v>
      </c>
      <c r="N4595" s="14">
        <f t="shared" si="3"/>
        <v>3500</v>
      </c>
      <c r="O4595" s="9"/>
      <c r="P4595" s="9"/>
      <c r="Q4595" s="9"/>
      <c r="R4595" s="9"/>
      <c r="S4595" s="9"/>
      <c r="T4595" s="9"/>
      <c r="U4595" s="9"/>
      <c r="V4595" s="9"/>
      <c r="W4595" s="9"/>
      <c r="X4595" s="9"/>
      <c r="Y4595" s="9"/>
      <c r="Z4595" s="9"/>
      <c r="AA4595" s="9"/>
      <c r="AB4595" s="9"/>
      <c r="AC4595" s="9"/>
    </row>
    <row r="4596" ht="15.75" customHeight="1">
      <c r="A4596" s="10">
        <v>4595.0</v>
      </c>
      <c r="B4596" s="20" t="s">
        <v>15</v>
      </c>
      <c r="C4596" s="10" t="str">
        <f>VLOOKUP($E4596,'Определяем вид'!$A$2:$B$16,2,0)</f>
        <v>Услуга</v>
      </c>
      <c r="D4596" s="20" t="s">
        <v>16</v>
      </c>
      <c r="E4596" s="10" t="s">
        <v>17</v>
      </c>
      <c r="F4596" s="11">
        <v>45820.0</v>
      </c>
      <c r="G4596" s="12">
        <f t="shared" si="1"/>
        <v>6</v>
      </c>
      <c r="H4596" s="10"/>
      <c r="I4596" s="10" t="str">
        <f>IFNA(VLOOKUP($H4596,'Промокоды'!$A$2:$B$115,2,0),"")</f>
        <v/>
      </c>
      <c r="J4596" s="10" t="str">
        <f>IFNA(VLOOKUP($I4596,'Промокоды'!$E$2:$F$8,2,0),"")</f>
        <v/>
      </c>
      <c r="K4596" s="10" t="str">
        <f>IFNA(VLOOKUP($H4596,'Промокоды'!$A$2:$C$115,3,0),"")</f>
        <v/>
      </c>
      <c r="L4596" s="13">
        <f t="shared" si="2"/>
        <v>0</v>
      </c>
      <c r="M4596" s="14">
        <v>4500.0</v>
      </c>
      <c r="N4596" s="14">
        <f t="shared" si="3"/>
        <v>4500</v>
      </c>
      <c r="O4596" s="9"/>
      <c r="P4596" s="9"/>
      <c r="Q4596" s="9"/>
      <c r="R4596" s="9"/>
      <c r="S4596" s="9"/>
      <c r="T4596" s="9"/>
      <c r="U4596" s="9"/>
      <c r="V4596" s="9"/>
      <c r="W4596" s="9"/>
      <c r="X4596" s="9"/>
      <c r="Y4596" s="9"/>
      <c r="Z4596" s="9"/>
      <c r="AA4596" s="9"/>
      <c r="AB4596" s="9"/>
      <c r="AC4596" s="9"/>
    </row>
    <row r="4597" ht="15.75" customHeight="1">
      <c r="A4597" s="10">
        <v>4596.0</v>
      </c>
      <c r="B4597" s="20" t="s">
        <v>15</v>
      </c>
      <c r="C4597" s="10" t="str">
        <f>VLOOKUP($E4597,'Определяем вид'!$A$2:$B$16,2,0)</f>
        <v>Услуга</v>
      </c>
      <c r="D4597" s="20" t="s">
        <v>19</v>
      </c>
      <c r="E4597" s="10" t="s">
        <v>18</v>
      </c>
      <c r="F4597" s="11">
        <v>45820.0</v>
      </c>
      <c r="G4597" s="12">
        <f t="shared" si="1"/>
        <v>6</v>
      </c>
      <c r="H4597" s="10"/>
      <c r="I4597" s="10" t="str">
        <f>IFNA(VLOOKUP($H4597,'Промокоды'!$A$2:$B$115,2,0),"")</f>
        <v/>
      </c>
      <c r="J4597" s="10" t="str">
        <f>IFNA(VLOOKUP($I4597,'Промокоды'!$E$2:$F$8,2,0),"")</f>
        <v/>
      </c>
      <c r="K4597" s="10" t="str">
        <f>IFNA(VLOOKUP($H4597,'Промокоды'!$A$2:$C$115,3,0),"")</f>
        <v/>
      </c>
      <c r="L4597" s="13">
        <f t="shared" si="2"/>
        <v>0</v>
      </c>
      <c r="M4597" s="14">
        <v>3500.0</v>
      </c>
      <c r="N4597" s="14">
        <f t="shared" si="3"/>
        <v>3500</v>
      </c>
      <c r="O4597" s="9"/>
      <c r="P4597" s="9"/>
      <c r="Q4597" s="9"/>
      <c r="R4597" s="9"/>
      <c r="S4597" s="9"/>
      <c r="T4597" s="9"/>
      <c r="U4597" s="9"/>
      <c r="V4597" s="9"/>
      <c r="W4597" s="9"/>
      <c r="X4597" s="9"/>
      <c r="Y4597" s="9"/>
      <c r="Z4597" s="9"/>
      <c r="AA4597" s="9"/>
      <c r="AB4597" s="9"/>
      <c r="AC4597" s="9"/>
    </row>
    <row r="4598" ht="15.75" customHeight="1">
      <c r="A4598" s="10">
        <v>4597.0</v>
      </c>
      <c r="B4598" s="20" t="s">
        <v>15</v>
      </c>
      <c r="C4598" s="10" t="str">
        <f>VLOOKUP($E4598,'Определяем вид'!$A$2:$B$16,2,0)</f>
        <v>Услуга</v>
      </c>
      <c r="D4598" s="20" t="s">
        <v>16</v>
      </c>
      <c r="E4598" s="10" t="s">
        <v>21</v>
      </c>
      <c r="F4598" s="11">
        <v>45820.0</v>
      </c>
      <c r="G4598" s="12">
        <f t="shared" si="1"/>
        <v>6</v>
      </c>
      <c r="H4598" s="10"/>
      <c r="I4598" s="10" t="str">
        <f>IFNA(VLOOKUP($H4598,'Промокоды'!$A$2:$B$115,2,0),"")</f>
        <v/>
      </c>
      <c r="J4598" s="10" t="str">
        <f>IFNA(VLOOKUP($I4598,'Промокоды'!$E$2:$F$8,2,0),"")</f>
        <v/>
      </c>
      <c r="K4598" s="10" t="str">
        <f>IFNA(VLOOKUP($H4598,'Промокоды'!$A$2:$C$115,3,0),"")</f>
        <v/>
      </c>
      <c r="L4598" s="13">
        <f t="shared" si="2"/>
        <v>0</v>
      </c>
      <c r="M4598" s="14">
        <v>5500.0</v>
      </c>
      <c r="N4598" s="14">
        <f t="shared" si="3"/>
        <v>5500</v>
      </c>
      <c r="O4598" s="9"/>
      <c r="P4598" s="9"/>
      <c r="Q4598" s="9"/>
      <c r="R4598" s="9"/>
      <c r="S4598" s="9"/>
      <c r="T4598" s="9"/>
      <c r="U4598" s="9"/>
      <c r="V4598" s="9"/>
      <c r="W4598" s="9"/>
      <c r="X4598" s="9"/>
      <c r="Y4598" s="9"/>
      <c r="Z4598" s="9"/>
      <c r="AA4598" s="9"/>
      <c r="AB4598" s="9"/>
      <c r="AC4598" s="9"/>
    </row>
    <row r="4599" ht="15.75" customHeight="1">
      <c r="A4599" s="10">
        <v>4598.0</v>
      </c>
      <c r="B4599" s="20" t="s">
        <v>15</v>
      </c>
      <c r="C4599" s="10" t="str">
        <f>VLOOKUP($E4599,'Определяем вид'!$A$2:$B$16,2,0)</f>
        <v>Услуга</v>
      </c>
      <c r="D4599" s="20" t="s">
        <v>16</v>
      </c>
      <c r="E4599" s="10" t="s">
        <v>21</v>
      </c>
      <c r="F4599" s="11">
        <v>45820.0</v>
      </c>
      <c r="G4599" s="12">
        <f t="shared" si="1"/>
        <v>6</v>
      </c>
      <c r="H4599" s="20" t="s">
        <v>62</v>
      </c>
      <c r="I4599" s="10">
        <f>IFNA(VLOOKUP($H4599,'Промокоды'!$A$2:$B$115,2,0),"")</f>
        <v>4</v>
      </c>
      <c r="J4599" s="10" t="str">
        <f>IFNA(VLOOKUP($I4599,'Промокоды'!$E$2:$F$8,2,0),"")</f>
        <v>Посты в Telegram</v>
      </c>
      <c r="K4599" s="10">
        <f>IFNA(VLOOKUP($H4599,'Промокоды'!$A$2:$C$115,3,0),"")</f>
        <v>0.5</v>
      </c>
      <c r="L4599" s="13">
        <f t="shared" si="2"/>
        <v>2750</v>
      </c>
      <c r="M4599" s="14">
        <v>5500.0</v>
      </c>
      <c r="N4599" s="14">
        <f t="shared" si="3"/>
        <v>2750</v>
      </c>
      <c r="O4599" s="9"/>
      <c r="P4599" s="9"/>
      <c r="Q4599" s="9"/>
      <c r="R4599" s="9"/>
      <c r="S4599" s="9"/>
      <c r="T4599" s="9"/>
      <c r="U4599" s="9"/>
      <c r="V4599" s="9"/>
      <c r="W4599" s="9"/>
      <c r="X4599" s="9"/>
      <c r="Y4599" s="9"/>
      <c r="Z4599" s="9"/>
      <c r="AA4599" s="9"/>
      <c r="AB4599" s="9"/>
      <c r="AC4599" s="9"/>
    </row>
    <row r="4600" ht="15.75" customHeight="1">
      <c r="A4600" s="10">
        <v>4599.0</v>
      </c>
      <c r="B4600" s="20" t="s">
        <v>15</v>
      </c>
      <c r="C4600" s="10" t="str">
        <f>VLOOKUP($E4600,'Определяем вид'!$A$2:$B$16,2,0)</f>
        <v>Товар</v>
      </c>
      <c r="D4600" s="20" t="s">
        <v>16</v>
      </c>
      <c r="E4600" s="10" t="s">
        <v>23</v>
      </c>
      <c r="F4600" s="11">
        <v>45820.0</v>
      </c>
      <c r="G4600" s="12">
        <f t="shared" si="1"/>
        <v>6</v>
      </c>
      <c r="H4600" s="10"/>
      <c r="I4600" s="10" t="str">
        <f>IFNA(VLOOKUP($H4600,'Промокоды'!$A$2:$B$115,2,0),"")</f>
        <v/>
      </c>
      <c r="J4600" s="10" t="str">
        <f>IFNA(VLOOKUP($I4600,'Промокоды'!$E$2:$F$8,2,0),"")</f>
        <v/>
      </c>
      <c r="K4600" s="10" t="str">
        <f>IFNA(VLOOKUP($H4600,'Промокоды'!$A$2:$C$115,3,0),"")</f>
        <v/>
      </c>
      <c r="L4600" s="13">
        <f t="shared" si="2"/>
        <v>0</v>
      </c>
      <c r="M4600" s="14">
        <v>1000.0</v>
      </c>
      <c r="N4600" s="14">
        <f t="shared" si="3"/>
        <v>1000</v>
      </c>
      <c r="O4600" s="9"/>
      <c r="P4600" s="9"/>
      <c r="Q4600" s="9"/>
      <c r="R4600" s="9"/>
      <c r="S4600" s="9"/>
      <c r="T4600" s="9"/>
      <c r="U4600" s="9"/>
      <c r="V4600" s="9"/>
      <c r="W4600" s="9"/>
      <c r="X4600" s="9"/>
      <c r="Y4600" s="9"/>
      <c r="Z4600" s="9"/>
      <c r="AA4600" s="9"/>
      <c r="AB4600" s="9"/>
      <c r="AC4600" s="9"/>
    </row>
    <row r="4601" ht="15.75" customHeight="1">
      <c r="A4601" s="10">
        <v>4600.0</v>
      </c>
      <c r="B4601" s="20" t="s">
        <v>15</v>
      </c>
      <c r="C4601" s="10" t="str">
        <f>VLOOKUP($E4601,'Определяем вид'!$A$2:$B$16,2,0)</f>
        <v>Услуга</v>
      </c>
      <c r="D4601" s="20" t="s">
        <v>19</v>
      </c>
      <c r="E4601" s="10" t="s">
        <v>17</v>
      </c>
      <c r="F4601" s="11">
        <v>45820.0</v>
      </c>
      <c r="G4601" s="12">
        <f t="shared" si="1"/>
        <v>6</v>
      </c>
      <c r="H4601" s="10"/>
      <c r="I4601" s="10" t="str">
        <f>IFNA(VLOOKUP($H4601,'Промокоды'!$A$2:$B$115,2,0),"")</f>
        <v/>
      </c>
      <c r="J4601" s="10" t="str">
        <f>IFNA(VLOOKUP($I4601,'Промокоды'!$E$2:$F$8,2,0),"")</f>
        <v/>
      </c>
      <c r="K4601" s="10" t="str">
        <f>IFNA(VLOOKUP($H4601,'Промокоды'!$A$2:$C$115,3,0),"")</f>
        <v/>
      </c>
      <c r="L4601" s="13">
        <f t="shared" si="2"/>
        <v>0</v>
      </c>
      <c r="M4601" s="14">
        <v>4500.0</v>
      </c>
      <c r="N4601" s="14">
        <f t="shared" si="3"/>
        <v>4500</v>
      </c>
      <c r="O4601" s="9"/>
      <c r="P4601" s="9"/>
      <c r="Q4601" s="9"/>
      <c r="R4601" s="9"/>
      <c r="S4601" s="9"/>
      <c r="T4601" s="9"/>
      <c r="U4601" s="9"/>
      <c r="V4601" s="9"/>
      <c r="W4601" s="9"/>
      <c r="X4601" s="9"/>
      <c r="Y4601" s="9"/>
      <c r="Z4601" s="9"/>
      <c r="AA4601" s="9"/>
      <c r="AB4601" s="9"/>
      <c r="AC4601" s="9"/>
    </row>
    <row r="4602" ht="15.75" customHeight="1">
      <c r="A4602" s="10">
        <v>4601.0</v>
      </c>
      <c r="B4602" s="20" t="s">
        <v>15</v>
      </c>
      <c r="C4602" s="10" t="str">
        <f>VLOOKUP($E4602,'Определяем вид'!$A$2:$B$16,2,0)</f>
        <v>Услуга</v>
      </c>
      <c r="D4602" s="20" t="s">
        <v>16</v>
      </c>
      <c r="E4602" s="10" t="s">
        <v>21</v>
      </c>
      <c r="F4602" s="11">
        <v>45820.0</v>
      </c>
      <c r="G4602" s="12">
        <f t="shared" si="1"/>
        <v>6</v>
      </c>
      <c r="H4602" s="10"/>
      <c r="I4602" s="10" t="str">
        <f>IFNA(VLOOKUP($H4602,'Промокоды'!$A$2:$B$115,2,0),"")</f>
        <v/>
      </c>
      <c r="J4602" s="10" t="str">
        <f>IFNA(VLOOKUP($I4602,'Промокоды'!$E$2:$F$8,2,0),"")</f>
        <v/>
      </c>
      <c r="K4602" s="10" t="str">
        <f>IFNA(VLOOKUP($H4602,'Промокоды'!$A$2:$C$115,3,0),"")</f>
        <v/>
      </c>
      <c r="L4602" s="13">
        <f t="shared" si="2"/>
        <v>0</v>
      </c>
      <c r="M4602" s="14">
        <v>5500.0</v>
      </c>
      <c r="N4602" s="14">
        <f t="shared" si="3"/>
        <v>5500</v>
      </c>
      <c r="O4602" s="9"/>
      <c r="P4602" s="9"/>
      <c r="Q4602" s="9"/>
      <c r="R4602" s="9"/>
      <c r="S4602" s="9"/>
      <c r="T4602" s="9"/>
      <c r="U4602" s="9"/>
      <c r="V4602" s="9"/>
      <c r="W4602" s="9"/>
      <c r="X4602" s="9"/>
      <c r="Y4602" s="9"/>
      <c r="Z4602" s="9"/>
      <c r="AA4602" s="9"/>
      <c r="AB4602" s="9"/>
      <c r="AC4602" s="9"/>
    </row>
    <row r="4603" ht="15.75" customHeight="1">
      <c r="A4603" s="10">
        <v>4602.0</v>
      </c>
      <c r="B4603" s="20" t="s">
        <v>25</v>
      </c>
      <c r="C4603" s="10" t="str">
        <f>VLOOKUP($E4603,'Определяем вид'!$A$2:$B$16,2,0)</f>
        <v>Товар</v>
      </c>
      <c r="D4603" s="20" t="s">
        <v>19</v>
      </c>
      <c r="E4603" s="10" t="s">
        <v>35</v>
      </c>
      <c r="F4603" s="11">
        <v>45820.0</v>
      </c>
      <c r="G4603" s="12">
        <f t="shared" si="1"/>
        <v>6</v>
      </c>
      <c r="H4603" s="10"/>
      <c r="I4603" s="10" t="str">
        <f>IFNA(VLOOKUP($H4603,'Промокоды'!$A$2:$B$115,2,0),"")</f>
        <v/>
      </c>
      <c r="J4603" s="10" t="str">
        <f>IFNA(VLOOKUP($I4603,'Промокоды'!$E$2:$F$8,2,0),"")</f>
        <v/>
      </c>
      <c r="K4603" s="10" t="str">
        <f>IFNA(VLOOKUP($H4603,'Промокоды'!$A$2:$C$115,3,0),"")</f>
        <v/>
      </c>
      <c r="L4603" s="13">
        <f t="shared" si="2"/>
        <v>0</v>
      </c>
      <c r="M4603" s="14">
        <v>500.0</v>
      </c>
      <c r="N4603" s="14">
        <f t="shared" si="3"/>
        <v>500</v>
      </c>
      <c r="O4603" s="9"/>
      <c r="P4603" s="9"/>
      <c r="Q4603" s="9"/>
      <c r="R4603" s="9"/>
      <c r="S4603" s="9"/>
      <c r="T4603" s="9"/>
      <c r="U4603" s="9"/>
      <c r="V4603" s="9"/>
      <c r="W4603" s="9"/>
      <c r="X4603" s="9"/>
      <c r="Y4603" s="9"/>
      <c r="Z4603" s="9"/>
      <c r="AA4603" s="9"/>
      <c r="AB4603" s="9"/>
      <c r="AC4603" s="9"/>
    </row>
    <row r="4604" ht="15.75" customHeight="1">
      <c r="A4604" s="10">
        <v>4603.0</v>
      </c>
      <c r="B4604" s="20" t="s">
        <v>25</v>
      </c>
      <c r="C4604" s="10" t="str">
        <f>VLOOKUP($E4604,'Определяем вид'!$A$2:$B$16,2,0)</f>
        <v>Товар</v>
      </c>
      <c r="D4604" s="20" t="s">
        <v>16</v>
      </c>
      <c r="E4604" s="10" t="s">
        <v>33</v>
      </c>
      <c r="F4604" s="11">
        <v>45820.0</v>
      </c>
      <c r="G4604" s="12">
        <f t="shared" si="1"/>
        <v>6</v>
      </c>
      <c r="H4604" s="10"/>
      <c r="I4604" s="10" t="str">
        <f>IFNA(VLOOKUP($H4604,'Промокоды'!$A$2:$B$115,2,0),"")</f>
        <v/>
      </c>
      <c r="J4604" s="10" t="str">
        <f>IFNA(VLOOKUP($I4604,'Промокоды'!$E$2:$F$8,2,0),"")</f>
        <v/>
      </c>
      <c r="K4604" s="10" t="str">
        <f>IFNA(VLOOKUP($H4604,'Промокоды'!$A$2:$C$115,3,0),"")</f>
        <v/>
      </c>
      <c r="L4604" s="13">
        <f t="shared" si="2"/>
        <v>0</v>
      </c>
      <c r="M4604" s="14">
        <v>1000.0</v>
      </c>
      <c r="N4604" s="14">
        <f t="shared" si="3"/>
        <v>1000</v>
      </c>
      <c r="O4604" s="9"/>
      <c r="P4604" s="9"/>
      <c r="Q4604" s="9"/>
      <c r="R4604" s="9"/>
      <c r="S4604" s="9"/>
      <c r="T4604" s="9"/>
      <c r="U4604" s="9"/>
      <c r="V4604" s="9"/>
      <c r="W4604" s="9"/>
      <c r="X4604" s="9"/>
      <c r="Y4604" s="9"/>
      <c r="Z4604" s="9"/>
      <c r="AA4604" s="9"/>
      <c r="AB4604" s="9"/>
      <c r="AC4604" s="9"/>
    </row>
    <row r="4605" ht="15.75" customHeight="1">
      <c r="A4605" s="10">
        <v>4604.0</v>
      </c>
      <c r="B4605" s="20" t="s">
        <v>15</v>
      </c>
      <c r="C4605" s="10" t="str">
        <f>VLOOKUP($E4605,'Определяем вид'!$A$2:$B$16,2,0)</f>
        <v>Услуга</v>
      </c>
      <c r="D4605" s="20" t="s">
        <v>16</v>
      </c>
      <c r="E4605" s="10" t="s">
        <v>21</v>
      </c>
      <c r="F4605" s="11">
        <v>45820.0</v>
      </c>
      <c r="G4605" s="12">
        <f t="shared" si="1"/>
        <v>6</v>
      </c>
      <c r="H4605" s="10"/>
      <c r="I4605" s="10" t="str">
        <f>IFNA(VLOOKUP($H4605,'Промокоды'!$A$2:$B$115,2,0),"")</f>
        <v/>
      </c>
      <c r="J4605" s="10" t="str">
        <f>IFNA(VLOOKUP($I4605,'Промокоды'!$E$2:$F$8,2,0),"")</f>
        <v/>
      </c>
      <c r="K4605" s="10" t="str">
        <f>IFNA(VLOOKUP($H4605,'Промокоды'!$A$2:$C$115,3,0),"")</f>
        <v/>
      </c>
      <c r="L4605" s="13">
        <f t="shared" si="2"/>
        <v>0</v>
      </c>
      <c r="M4605" s="14">
        <v>5500.0</v>
      </c>
      <c r="N4605" s="14">
        <f t="shared" si="3"/>
        <v>5500</v>
      </c>
      <c r="O4605" s="9"/>
      <c r="P4605" s="9"/>
      <c r="Q4605" s="9"/>
      <c r="R4605" s="9"/>
      <c r="S4605" s="9"/>
      <c r="T4605" s="9"/>
      <c r="U4605" s="9"/>
      <c r="V4605" s="9"/>
      <c r="W4605" s="9"/>
      <c r="X4605" s="9"/>
      <c r="Y4605" s="9"/>
      <c r="Z4605" s="9"/>
      <c r="AA4605" s="9"/>
      <c r="AB4605" s="9"/>
      <c r="AC4605" s="9"/>
    </row>
    <row r="4606" ht="15.75" customHeight="1">
      <c r="A4606" s="10">
        <v>4605.0</v>
      </c>
      <c r="B4606" s="20" t="s">
        <v>25</v>
      </c>
      <c r="C4606" s="10" t="str">
        <f>VLOOKUP($E4606,'Определяем вид'!$A$2:$B$16,2,0)</f>
        <v>Товар</v>
      </c>
      <c r="D4606" s="20" t="s">
        <v>16</v>
      </c>
      <c r="E4606" s="10" t="s">
        <v>30</v>
      </c>
      <c r="F4606" s="11">
        <v>45820.0</v>
      </c>
      <c r="G4606" s="12">
        <f t="shared" si="1"/>
        <v>6</v>
      </c>
      <c r="H4606" s="10"/>
      <c r="I4606" s="10" t="str">
        <f>IFNA(VLOOKUP($H4606,'Промокоды'!$A$2:$B$115,2,0),"")</f>
        <v/>
      </c>
      <c r="J4606" s="10" t="str">
        <f>IFNA(VLOOKUP($I4606,'Промокоды'!$E$2:$F$8,2,0),"")</f>
        <v/>
      </c>
      <c r="K4606" s="10" t="str">
        <f>IFNA(VLOOKUP($H4606,'Промокоды'!$A$2:$C$115,3,0),"")</f>
        <v/>
      </c>
      <c r="L4606" s="13">
        <f t="shared" si="2"/>
        <v>0</v>
      </c>
      <c r="M4606" s="14">
        <v>300.0</v>
      </c>
      <c r="N4606" s="14">
        <f t="shared" si="3"/>
        <v>300</v>
      </c>
      <c r="O4606" s="9"/>
      <c r="P4606" s="9"/>
      <c r="Q4606" s="9"/>
      <c r="R4606" s="9"/>
      <c r="S4606" s="9"/>
      <c r="T4606" s="9"/>
      <c r="U4606" s="9"/>
      <c r="V4606" s="9"/>
      <c r="W4606" s="9"/>
      <c r="X4606" s="9"/>
      <c r="Y4606" s="9"/>
      <c r="Z4606" s="9"/>
      <c r="AA4606" s="9"/>
      <c r="AB4606" s="9"/>
      <c r="AC4606" s="9"/>
    </row>
    <row r="4607" ht="15.75" customHeight="1">
      <c r="A4607" s="10">
        <v>4606.0</v>
      </c>
      <c r="B4607" s="20" t="s">
        <v>15</v>
      </c>
      <c r="C4607" s="10" t="str">
        <f>VLOOKUP($E4607,'Определяем вид'!$A$2:$B$16,2,0)</f>
        <v>Услуга</v>
      </c>
      <c r="D4607" s="20" t="s">
        <v>16</v>
      </c>
      <c r="E4607" s="10" t="s">
        <v>21</v>
      </c>
      <c r="F4607" s="11">
        <v>45820.0</v>
      </c>
      <c r="G4607" s="12">
        <f t="shared" si="1"/>
        <v>6</v>
      </c>
      <c r="H4607" s="10"/>
      <c r="I4607" s="10" t="str">
        <f>IFNA(VLOOKUP($H4607,'Промокоды'!$A$2:$B$115,2,0),"")</f>
        <v/>
      </c>
      <c r="J4607" s="10" t="str">
        <f>IFNA(VLOOKUP($I4607,'Промокоды'!$E$2:$F$8,2,0),"")</f>
        <v/>
      </c>
      <c r="K4607" s="10" t="str">
        <f>IFNA(VLOOKUP($H4607,'Промокоды'!$A$2:$C$115,3,0),"")</f>
        <v/>
      </c>
      <c r="L4607" s="13">
        <f t="shared" si="2"/>
        <v>0</v>
      </c>
      <c r="M4607" s="14">
        <v>5500.0</v>
      </c>
      <c r="N4607" s="14">
        <f t="shared" si="3"/>
        <v>5500</v>
      </c>
      <c r="O4607" s="9"/>
      <c r="P4607" s="9"/>
      <c r="Q4607" s="9"/>
      <c r="R4607" s="9"/>
      <c r="S4607" s="9"/>
      <c r="T4607" s="9"/>
      <c r="U4607" s="9"/>
      <c r="V4607" s="9"/>
      <c r="W4607" s="9"/>
      <c r="X4607" s="9"/>
      <c r="Y4607" s="9"/>
      <c r="Z4607" s="9"/>
      <c r="AA4607" s="9"/>
      <c r="AB4607" s="9"/>
      <c r="AC4607" s="9"/>
    </row>
    <row r="4608" ht="15.75" customHeight="1">
      <c r="A4608" s="10">
        <v>4607.0</v>
      </c>
      <c r="B4608" s="20" t="s">
        <v>15</v>
      </c>
      <c r="C4608" s="10" t="str">
        <f>VLOOKUP($E4608,'Определяем вид'!$A$2:$B$16,2,0)</f>
        <v>Услуга</v>
      </c>
      <c r="D4608" s="20" t="s">
        <v>16</v>
      </c>
      <c r="E4608" s="10" t="s">
        <v>18</v>
      </c>
      <c r="F4608" s="11">
        <v>45820.0</v>
      </c>
      <c r="G4608" s="12">
        <f t="shared" si="1"/>
        <v>6</v>
      </c>
      <c r="H4608" s="10"/>
      <c r="I4608" s="10" t="str">
        <f>IFNA(VLOOKUP($H4608,'Промокоды'!$A$2:$B$115,2,0),"")</f>
        <v/>
      </c>
      <c r="J4608" s="10" t="str">
        <f>IFNA(VLOOKUP($I4608,'Промокоды'!$E$2:$F$8,2,0),"")</f>
        <v/>
      </c>
      <c r="K4608" s="10" t="str">
        <f>IFNA(VLOOKUP($H4608,'Промокоды'!$A$2:$C$115,3,0),"")</f>
        <v/>
      </c>
      <c r="L4608" s="13">
        <f t="shared" si="2"/>
        <v>0</v>
      </c>
      <c r="M4608" s="14">
        <v>3500.0</v>
      </c>
      <c r="N4608" s="14">
        <f t="shared" si="3"/>
        <v>3500</v>
      </c>
      <c r="O4608" s="9"/>
      <c r="P4608" s="9"/>
      <c r="Q4608" s="9"/>
      <c r="R4608" s="9"/>
      <c r="S4608" s="9"/>
      <c r="T4608" s="9"/>
      <c r="U4608" s="9"/>
      <c r="V4608" s="9"/>
      <c r="W4608" s="9"/>
      <c r="X4608" s="9"/>
      <c r="Y4608" s="9"/>
      <c r="Z4608" s="9"/>
      <c r="AA4608" s="9"/>
      <c r="AB4608" s="9"/>
      <c r="AC4608" s="9"/>
    </row>
    <row r="4609" ht="15.75" customHeight="1">
      <c r="A4609" s="10">
        <v>4608.0</v>
      </c>
      <c r="B4609" s="20" t="s">
        <v>15</v>
      </c>
      <c r="C4609" s="10" t="str">
        <f>VLOOKUP($E4609,'Определяем вид'!$A$2:$B$16,2,0)</f>
        <v>Услуга</v>
      </c>
      <c r="D4609" s="20" t="s">
        <v>16</v>
      </c>
      <c r="E4609" s="10" t="s">
        <v>17</v>
      </c>
      <c r="F4609" s="11">
        <v>45820.0</v>
      </c>
      <c r="G4609" s="12">
        <f t="shared" si="1"/>
        <v>6</v>
      </c>
      <c r="H4609" s="10"/>
      <c r="I4609" s="10" t="str">
        <f>IFNA(VLOOKUP($H4609,'Промокоды'!$A$2:$B$115,2,0),"")</f>
        <v/>
      </c>
      <c r="J4609" s="10" t="str">
        <f>IFNA(VLOOKUP($I4609,'Промокоды'!$E$2:$F$8,2,0),"")</f>
        <v/>
      </c>
      <c r="K4609" s="10" t="str">
        <f>IFNA(VLOOKUP($H4609,'Промокоды'!$A$2:$C$115,3,0),"")</f>
        <v/>
      </c>
      <c r="L4609" s="13">
        <f t="shared" si="2"/>
        <v>0</v>
      </c>
      <c r="M4609" s="14">
        <v>4500.0</v>
      </c>
      <c r="N4609" s="14">
        <f t="shared" si="3"/>
        <v>4500</v>
      </c>
      <c r="O4609" s="9"/>
      <c r="P4609" s="9"/>
      <c r="Q4609" s="9"/>
      <c r="R4609" s="9"/>
      <c r="S4609" s="9"/>
      <c r="T4609" s="9"/>
      <c r="U4609" s="9"/>
      <c r="V4609" s="9"/>
      <c r="W4609" s="9"/>
      <c r="X4609" s="9"/>
      <c r="Y4609" s="9"/>
      <c r="Z4609" s="9"/>
      <c r="AA4609" s="9"/>
      <c r="AB4609" s="9"/>
      <c r="AC4609" s="9"/>
    </row>
    <row r="4610" ht="15.75" customHeight="1">
      <c r="A4610" s="10">
        <v>4609.0</v>
      </c>
      <c r="B4610" s="20" t="s">
        <v>15</v>
      </c>
      <c r="C4610" s="10" t="str">
        <f>VLOOKUP($E4610,'Определяем вид'!$A$2:$B$16,2,0)</f>
        <v>Услуга</v>
      </c>
      <c r="D4610" s="20" t="s">
        <v>16</v>
      </c>
      <c r="E4610" s="10" t="s">
        <v>17</v>
      </c>
      <c r="F4610" s="11">
        <v>45820.0</v>
      </c>
      <c r="G4610" s="12">
        <f t="shared" si="1"/>
        <v>6</v>
      </c>
      <c r="H4610" s="20" t="s">
        <v>63</v>
      </c>
      <c r="I4610" s="10">
        <f>IFNA(VLOOKUP($H4610,'Промокоды'!$A$2:$B$115,2,0),"")</f>
        <v>2</v>
      </c>
      <c r="J4610" s="10" t="str">
        <f>IFNA(VLOOKUP($I4610,'Промокоды'!$E$2:$F$8,2,0),"")</f>
        <v>Поисковые запросы в Гугле</v>
      </c>
      <c r="K4610" s="10">
        <f>IFNA(VLOOKUP($H4610,'Промокоды'!$A$2:$C$115,3,0),"")</f>
        <v>0.1</v>
      </c>
      <c r="L4610" s="13">
        <f t="shared" si="2"/>
        <v>450</v>
      </c>
      <c r="M4610" s="14">
        <v>4500.0</v>
      </c>
      <c r="N4610" s="14">
        <f t="shared" si="3"/>
        <v>4050</v>
      </c>
      <c r="O4610" s="9"/>
      <c r="P4610" s="9"/>
      <c r="Q4610" s="9"/>
      <c r="R4610" s="9"/>
      <c r="S4610" s="9"/>
      <c r="T4610" s="9"/>
      <c r="U4610" s="9"/>
      <c r="V4610" s="9"/>
      <c r="W4610" s="9"/>
      <c r="X4610" s="9"/>
      <c r="Y4610" s="9"/>
      <c r="Z4610" s="9"/>
      <c r="AA4610" s="9"/>
      <c r="AB4610" s="9"/>
      <c r="AC4610" s="9"/>
    </row>
    <row r="4611" ht="15.75" customHeight="1">
      <c r="A4611" s="10">
        <v>4610.0</v>
      </c>
      <c r="B4611" s="20" t="s">
        <v>25</v>
      </c>
      <c r="C4611" s="10" t="str">
        <f>VLOOKUP($E4611,'Определяем вид'!$A$2:$B$16,2,0)</f>
        <v>Товар</v>
      </c>
      <c r="D4611" s="20" t="s">
        <v>16</v>
      </c>
      <c r="E4611" s="10" t="s">
        <v>33</v>
      </c>
      <c r="F4611" s="11">
        <v>45820.0</v>
      </c>
      <c r="G4611" s="12">
        <f t="shared" si="1"/>
        <v>6</v>
      </c>
      <c r="H4611" s="10"/>
      <c r="I4611" s="10" t="str">
        <f>IFNA(VLOOKUP($H4611,'Промокоды'!$A$2:$B$115,2,0),"")</f>
        <v/>
      </c>
      <c r="J4611" s="10" t="str">
        <f>IFNA(VLOOKUP($I4611,'Промокоды'!$E$2:$F$8,2,0),"")</f>
        <v/>
      </c>
      <c r="K4611" s="10" t="str">
        <f>IFNA(VLOOKUP($H4611,'Промокоды'!$A$2:$C$115,3,0),"")</f>
        <v/>
      </c>
      <c r="L4611" s="13">
        <f t="shared" si="2"/>
        <v>0</v>
      </c>
      <c r="M4611" s="14">
        <v>1000.0</v>
      </c>
      <c r="N4611" s="14">
        <f t="shared" si="3"/>
        <v>1000</v>
      </c>
      <c r="O4611" s="9"/>
      <c r="P4611" s="9"/>
      <c r="Q4611" s="9"/>
      <c r="R4611" s="9"/>
      <c r="S4611" s="9"/>
      <c r="T4611" s="9"/>
      <c r="U4611" s="9"/>
      <c r="V4611" s="9"/>
      <c r="W4611" s="9"/>
      <c r="X4611" s="9"/>
      <c r="Y4611" s="9"/>
      <c r="Z4611" s="9"/>
      <c r="AA4611" s="9"/>
      <c r="AB4611" s="9"/>
      <c r="AC4611" s="9"/>
    </row>
    <row r="4612" ht="15.75" customHeight="1">
      <c r="A4612" s="10">
        <v>4611.0</v>
      </c>
      <c r="B4612" s="20" t="s">
        <v>15</v>
      </c>
      <c r="C4612" s="10" t="str">
        <f>VLOOKUP($E4612,'Определяем вид'!$A$2:$B$16,2,0)</f>
        <v>Товар</v>
      </c>
      <c r="D4612" s="20" t="s">
        <v>16</v>
      </c>
      <c r="E4612" s="10" t="s">
        <v>23</v>
      </c>
      <c r="F4612" s="11">
        <v>45820.0</v>
      </c>
      <c r="G4612" s="12">
        <f t="shared" si="1"/>
        <v>6</v>
      </c>
      <c r="H4612" s="10"/>
      <c r="I4612" s="10" t="str">
        <f>IFNA(VLOOKUP($H4612,'Промокоды'!$A$2:$B$115,2,0),"")</f>
        <v/>
      </c>
      <c r="J4612" s="10" t="str">
        <f>IFNA(VLOOKUP($I4612,'Промокоды'!$E$2:$F$8,2,0),"")</f>
        <v/>
      </c>
      <c r="K4612" s="10" t="str">
        <f>IFNA(VLOOKUP($H4612,'Промокоды'!$A$2:$C$115,3,0),"")</f>
        <v/>
      </c>
      <c r="L4612" s="13">
        <f t="shared" si="2"/>
        <v>0</v>
      </c>
      <c r="M4612" s="14">
        <v>1000.0</v>
      </c>
      <c r="N4612" s="14">
        <f t="shared" si="3"/>
        <v>1000</v>
      </c>
      <c r="O4612" s="9"/>
      <c r="P4612" s="9"/>
      <c r="Q4612" s="9"/>
      <c r="R4612" s="9"/>
      <c r="S4612" s="9"/>
      <c r="T4612" s="9"/>
      <c r="U4612" s="9"/>
      <c r="V4612" s="9"/>
      <c r="W4612" s="9"/>
      <c r="X4612" s="9"/>
      <c r="Y4612" s="9"/>
      <c r="Z4612" s="9"/>
      <c r="AA4612" s="9"/>
      <c r="AB4612" s="9"/>
      <c r="AC4612" s="9"/>
    </row>
    <row r="4613" ht="15.75" customHeight="1">
      <c r="A4613" s="10">
        <v>4612.0</v>
      </c>
      <c r="B4613" s="20" t="s">
        <v>25</v>
      </c>
      <c r="C4613" s="10" t="str">
        <f>VLOOKUP($E4613,'Определяем вид'!$A$2:$B$16,2,0)</f>
        <v>Товар</v>
      </c>
      <c r="D4613" s="20" t="s">
        <v>16</v>
      </c>
      <c r="E4613" s="10" t="s">
        <v>35</v>
      </c>
      <c r="F4613" s="11">
        <v>45820.0</v>
      </c>
      <c r="G4613" s="12">
        <f t="shared" si="1"/>
        <v>6</v>
      </c>
      <c r="H4613" s="10"/>
      <c r="I4613" s="10" t="str">
        <f>IFNA(VLOOKUP($H4613,'Промокоды'!$A$2:$B$115,2,0),"")</f>
        <v/>
      </c>
      <c r="J4613" s="10" t="str">
        <f>IFNA(VLOOKUP($I4613,'Промокоды'!$E$2:$F$8,2,0),"")</f>
        <v/>
      </c>
      <c r="K4613" s="10" t="str">
        <f>IFNA(VLOOKUP($H4613,'Промокоды'!$A$2:$C$115,3,0),"")</f>
        <v/>
      </c>
      <c r="L4613" s="13">
        <f t="shared" si="2"/>
        <v>0</v>
      </c>
      <c r="M4613" s="14">
        <v>500.0</v>
      </c>
      <c r="N4613" s="14">
        <f t="shared" si="3"/>
        <v>500</v>
      </c>
      <c r="O4613" s="9"/>
      <c r="P4613" s="9"/>
      <c r="Q4613" s="9"/>
      <c r="R4613" s="9"/>
      <c r="S4613" s="9"/>
      <c r="T4613" s="9"/>
      <c r="U4613" s="9"/>
      <c r="V4613" s="9"/>
      <c r="W4613" s="9"/>
      <c r="X4613" s="9"/>
      <c r="Y4613" s="9"/>
      <c r="Z4613" s="9"/>
      <c r="AA4613" s="9"/>
      <c r="AB4613" s="9"/>
      <c r="AC4613" s="9"/>
    </row>
    <row r="4614" ht="15.75" customHeight="1">
      <c r="A4614" s="10">
        <v>4613.0</v>
      </c>
      <c r="B4614" s="20" t="s">
        <v>15</v>
      </c>
      <c r="C4614" s="10" t="str">
        <f>VLOOKUP($E4614,'Определяем вид'!$A$2:$B$16,2,0)</f>
        <v>Услуга</v>
      </c>
      <c r="D4614" s="20" t="s">
        <v>16</v>
      </c>
      <c r="E4614" s="10" t="s">
        <v>18</v>
      </c>
      <c r="F4614" s="11">
        <v>45820.0</v>
      </c>
      <c r="G4614" s="12">
        <f t="shared" si="1"/>
        <v>6</v>
      </c>
      <c r="H4614" s="10"/>
      <c r="I4614" s="10" t="str">
        <f>IFNA(VLOOKUP($H4614,'Промокоды'!$A$2:$B$115,2,0),"")</f>
        <v/>
      </c>
      <c r="J4614" s="10" t="str">
        <f>IFNA(VLOOKUP($I4614,'Промокоды'!$E$2:$F$8,2,0),"")</f>
        <v/>
      </c>
      <c r="K4614" s="10" t="str">
        <f>IFNA(VLOOKUP($H4614,'Промокоды'!$A$2:$C$115,3,0),"")</f>
        <v/>
      </c>
      <c r="L4614" s="13">
        <f t="shared" si="2"/>
        <v>0</v>
      </c>
      <c r="M4614" s="14">
        <v>3500.0</v>
      </c>
      <c r="N4614" s="14">
        <f t="shared" si="3"/>
        <v>3500</v>
      </c>
      <c r="O4614" s="9"/>
      <c r="P4614" s="9"/>
      <c r="Q4614" s="9"/>
      <c r="R4614" s="9"/>
      <c r="S4614" s="9"/>
      <c r="T4614" s="9"/>
      <c r="U4614" s="9"/>
      <c r="V4614" s="9"/>
      <c r="W4614" s="9"/>
      <c r="X4614" s="9"/>
      <c r="Y4614" s="9"/>
      <c r="Z4614" s="9"/>
      <c r="AA4614" s="9"/>
      <c r="AB4614" s="9"/>
      <c r="AC4614" s="9"/>
    </row>
    <row r="4615" ht="15.75" customHeight="1">
      <c r="A4615" s="10">
        <v>4614.0</v>
      </c>
      <c r="B4615" s="20" t="s">
        <v>15</v>
      </c>
      <c r="C4615" s="10" t="str">
        <f>VLOOKUP($E4615,'Определяем вид'!$A$2:$B$16,2,0)</f>
        <v>Услуга</v>
      </c>
      <c r="D4615" s="20" t="s">
        <v>19</v>
      </c>
      <c r="E4615" s="10" t="s">
        <v>21</v>
      </c>
      <c r="F4615" s="11">
        <v>45820.0</v>
      </c>
      <c r="G4615" s="12">
        <f t="shared" si="1"/>
        <v>6</v>
      </c>
      <c r="H4615" s="10"/>
      <c r="I4615" s="10" t="str">
        <f>IFNA(VLOOKUP($H4615,'Промокоды'!$A$2:$B$115,2,0),"")</f>
        <v/>
      </c>
      <c r="J4615" s="10" t="str">
        <f>IFNA(VLOOKUP($I4615,'Промокоды'!$E$2:$F$8,2,0),"")</f>
        <v/>
      </c>
      <c r="K4615" s="10" t="str">
        <f>IFNA(VLOOKUP($H4615,'Промокоды'!$A$2:$C$115,3,0),"")</f>
        <v/>
      </c>
      <c r="L4615" s="13">
        <f t="shared" si="2"/>
        <v>0</v>
      </c>
      <c r="M4615" s="14">
        <v>5500.0</v>
      </c>
      <c r="N4615" s="14">
        <f t="shared" si="3"/>
        <v>5500</v>
      </c>
      <c r="O4615" s="9"/>
      <c r="P4615" s="9"/>
      <c r="Q4615" s="9"/>
      <c r="R4615" s="9"/>
      <c r="S4615" s="9"/>
      <c r="T4615" s="9"/>
      <c r="U4615" s="9"/>
      <c r="V4615" s="9"/>
      <c r="W4615" s="9"/>
      <c r="X4615" s="9"/>
      <c r="Y4615" s="9"/>
      <c r="Z4615" s="9"/>
      <c r="AA4615" s="9"/>
      <c r="AB4615" s="9"/>
      <c r="AC4615" s="9"/>
    </row>
    <row r="4616" ht="15.75" customHeight="1">
      <c r="A4616" s="10">
        <v>4615.0</v>
      </c>
      <c r="B4616" s="20" t="s">
        <v>15</v>
      </c>
      <c r="C4616" s="10" t="str">
        <f>VLOOKUP($E4616,'Определяем вид'!$A$2:$B$16,2,0)</f>
        <v>Услуга</v>
      </c>
      <c r="D4616" s="20" t="s">
        <v>16</v>
      </c>
      <c r="E4616" s="10" t="s">
        <v>21</v>
      </c>
      <c r="F4616" s="11">
        <v>45820.0</v>
      </c>
      <c r="G4616" s="12">
        <f t="shared" si="1"/>
        <v>6</v>
      </c>
      <c r="H4616" s="10"/>
      <c r="I4616" s="10" t="str">
        <f>IFNA(VLOOKUP($H4616,'Промокоды'!$A$2:$B$115,2,0),"")</f>
        <v/>
      </c>
      <c r="J4616" s="10" t="str">
        <f>IFNA(VLOOKUP($I4616,'Промокоды'!$E$2:$F$8,2,0),"")</f>
        <v/>
      </c>
      <c r="K4616" s="10" t="str">
        <f>IFNA(VLOOKUP($H4616,'Промокоды'!$A$2:$C$115,3,0),"")</f>
        <v/>
      </c>
      <c r="L4616" s="13">
        <f t="shared" si="2"/>
        <v>0</v>
      </c>
      <c r="M4616" s="14">
        <v>5500.0</v>
      </c>
      <c r="N4616" s="14">
        <f t="shared" si="3"/>
        <v>5500</v>
      </c>
      <c r="O4616" s="9"/>
      <c r="P4616" s="9"/>
      <c r="Q4616" s="9"/>
      <c r="R4616" s="9"/>
      <c r="S4616" s="9"/>
      <c r="T4616" s="9"/>
      <c r="U4616" s="9"/>
      <c r="V4616" s="9"/>
      <c r="W4616" s="9"/>
      <c r="X4616" s="9"/>
      <c r="Y4616" s="9"/>
      <c r="Z4616" s="9"/>
      <c r="AA4616" s="9"/>
      <c r="AB4616" s="9"/>
      <c r="AC4616" s="9"/>
    </row>
    <row r="4617" ht="15.75" customHeight="1">
      <c r="A4617" s="10">
        <v>4616.0</v>
      </c>
      <c r="B4617" s="20" t="s">
        <v>15</v>
      </c>
      <c r="C4617" s="10" t="str">
        <f>VLOOKUP($E4617,'Определяем вид'!$A$2:$B$16,2,0)</f>
        <v>Услуга</v>
      </c>
      <c r="D4617" s="20" t="s">
        <v>16</v>
      </c>
      <c r="E4617" s="10" t="s">
        <v>21</v>
      </c>
      <c r="F4617" s="11">
        <v>45820.0</v>
      </c>
      <c r="G4617" s="12">
        <f t="shared" si="1"/>
        <v>6</v>
      </c>
      <c r="H4617" s="10"/>
      <c r="I4617" s="10" t="str">
        <f>IFNA(VLOOKUP($H4617,'Промокоды'!$A$2:$B$115,2,0),"")</f>
        <v/>
      </c>
      <c r="J4617" s="10" t="str">
        <f>IFNA(VLOOKUP($I4617,'Промокоды'!$E$2:$F$8,2,0),"")</f>
        <v/>
      </c>
      <c r="K4617" s="10" t="str">
        <f>IFNA(VLOOKUP($H4617,'Промокоды'!$A$2:$C$115,3,0),"")</f>
        <v/>
      </c>
      <c r="L4617" s="13">
        <f t="shared" si="2"/>
        <v>0</v>
      </c>
      <c r="M4617" s="14">
        <v>5500.0</v>
      </c>
      <c r="N4617" s="14">
        <f t="shared" si="3"/>
        <v>5500</v>
      </c>
      <c r="O4617" s="9"/>
      <c r="P4617" s="9"/>
      <c r="Q4617" s="9"/>
      <c r="R4617" s="9"/>
      <c r="S4617" s="9"/>
      <c r="T4617" s="9"/>
      <c r="U4617" s="9"/>
      <c r="V4617" s="9"/>
      <c r="W4617" s="9"/>
      <c r="X4617" s="9"/>
      <c r="Y4617" s="9"/>
      <c r="Z4617" s="9"/>
      <c r="AA4617" s="9"/>
      <c r="AB4617" s="9"/>
      <c r="AC4617" s="9"/>
    </row>
    <row r="4618" ht="15.75" customHeight="1">
      <c r="A4618" s="10">
        <v>4617.0</v>
      </c>
      <c r="B4618" s="20" t="s">
        <v>15</v>
      </c>
      <c r="C4618" s="10" t="str">
        <f>VLOOKUP($E4618,'Определяем вид'!$A$2:$B$16,2,0)</f>
        <v>Услуга</v>
      </c>
      <c r="D4618" s="20" t="s">
        <v>16</v>
      </c>
      <c r="E4618" s="10" t="s">
        <v>17</v>
      </c>
      <c r="F4618" s="11">
        <v>45820.0</v>
      </c>
      <c r="G4618" s="12">
        <f t="shared" si="1"/>
        <v>6</v>
      </c>
      <c r="H4618" s="10"/>
      <c r="I4618" s="10" t="str">
        <f>IFNA(VLOOKUP($H4618,'Промокоды'!$A$2:$B$115,2,0),"")</f>
        <v/>
      </c>
      <c r="J4618" s="10" t="str">
        <f>IFNA(VLOOKUP($I4618,'Промокоды'!$E$2:$F$8,2,0),"")</f>
        <v/>
      </c>
      <c r="K4618" s="10" t="str">
        <f>IFNA(VLOOKUP($H4618,'Промокоды'!$A$2:$C$115,3,0),"")</f>
        <v/>
      </c>
      <c r="L4618" s="13">
        <f t="shared" si="2"/>
        <v>0</v>
      </c>
      <c r="M4618" s="14">
        <v>4500.0</v>
      </c>
      <c r="N4618" s="14">
        <f t="shared" si="3"/>
        <v>4500</v>
      </c>
      <c r="O4618" s="9"/>
      <c r="P4618" s="9"/>
      <c r="Q4618" s="9"/>
      <c r="R4618" s="9"/>
      <c r="S4618" s="9"/>
      <c r="T4618" s="9"/>
      <c r="U4618" s="9"/>
      <c r="V4618" s="9"/>
      <c r="W4618" s="9"/>
      <c r="X4618" s="9"/>
      <c r="Y4618" s="9"/>
      <c r="Z4618" s="9"/>
      <c r="AA4618" s="9"/>
      <c r="AB4618" s="9"/>
      <c r="AC4618" s="9"/>
    </row>
    <row r="4619" ht="15.75" customHeight="1">
      <c r="A4619" s="10">
        <v>4618.0</v>
      </c>
      <c r="B4619" s="20" t="s">
        <v>15</v>
      </c>
      <c r="C4619" s="10" t="str">
        <f>VLOOKUP($E4619,'Определяем вид'!$A$2:$B$16,2,0)</f>
        <v>Товар</v>
      </c>
      <c r="D4619" s="20" t="s">
        <v>16</v>
      </c>
      <c r="E4619" s="10" t="s">
        <v>20</v>
      </c>
      <c r="F4619" s="11">
        <v>45820.0</v>
      </c>
      <c r="G4619" s="12">
        <f t="shared" si="1"/>
        <v>6</v>
      </c>
      <c r="H4619" s="10"/>
      <c r="I4619" s="10" t="str">
        <f>IFNA(VLOOKUP($H4619,'Промокоды'!$A$2:$B$115,2,0),"")</f>
        <v/>
      </c>
      <c r="J4619" s="10" t="str">
        <f>IFNA(VLOOKUP($I4619,'Промокоды'!$E$2:$F$8,2,0),"")</f>
        <v/>
      </c>
      <c r="K4619" s="10" t="str">
        <f>IFNA(VLOOKUP($H4619,'Промокоды'!$A$2:$C$115,3,0),"")</f>
        <v/>
      </c>
      <c r="L4619" s="13">
        <f t="shared" si="2"/>
        <v>0</v>
      </c>
      <c r="M4619" s="14">
        <v>500.0</v>
      </c>
      <c r="N4619" s="14">
        <f t="shared" si="3"/>
        <v>500</v>
      </c>
      <c r="O4619" s="9"/>
      <c r="P4619" s="9"/>
      <c r="Q4619" s="9"/>
      <c r="R4619" s="9"/>
      <c r="S4619" s="9"/>
      <c r="T4619" s="9"/>
      <c r="U4619" s="9"/>
      <c r="V4619" s="9"/>
      <c r="W4619" s="9"/>
      <c r="X4619" s="9"/>
      <c r="Y4619" s="9"/>
      <c r="Z4619" s="9"/>
      <c r="AA4619" s="9"/>
      <c r="AB4619" s="9"/>
      <c r="AC4619" s="9"/>
    </row>
    <row r="4620" ht="15.75" customHeight="1">
      <c r="A4620" s="10">
        <v>4619.0</v>
      </c>
      <c r="B4620" s="20" t="s">
        <v>15</v>
      </c>
      <c r="C4620" s="10" t="str">
        <f>VLOOKUP($E4620,'Определяем вид'!$A$2:$B$16,2,0)</f>
        <v>Услуга</v>
      </c>
      <c r="D4620" s="20" t="s">
        <v>16</v>
      </c>
      <c r="E4620" s="10" t="s">
        <v>17</v>
      </c>
      <c r="F4620" s="11">
        <v>45820.0</v>
      </c>
      <c r="G4620" s="12">
        <f t="shared" si="1"/>
        <v>6</v>
      </c>
      <c r="H4620" s="10"/>
      <c r="I4620" s="10" t="str">
        <f>IFNA(VLOOKUP($H4620,'Промокоды'!$A$2:$B$115,2,0),"")</f>
        <v/>
      </c>
      <c r="J4620" s="10" t="str">
        <f>IFNA(VLOOKUP($I4620,'Промокоды'!$E$2:$F$8,2,0),"")</f>
        <v/>
      </c>
      <c r="K4620" s="10" t="str">
        <f>IFNA(VLOOKUP($H4620,'Промокоды'!$A$2:$C$115,3,0),"")</f>
        <v/>
      </c>
      <c r="L4620" s="13">
        <f t="shared" si="2"/>
        <v>0</v>
      </c>
      <c r="M4620" s="14">
        <v>4500.0</v>
      </c>
      <c r="N4620" s="14">
        <f t="shared" si="3"/>
        <v>4500</v>
      </c>
      <c r="O4620" s="9"/>
      <c r="P4620" s="9"/>
      <c r="Q4620" s="9"/>
      <c r="R4620" s="9"/>
      <c r="S4620" s="9"/>
      <c r="T4620" s="9"/>
      <c r="U4620" s="9"/>
      <c r="V4620" s="9"/>
      <c r="W4620" s="9"/>
      <c r="X4620" s="9"/>
      <c r="Y4620" s="9"/>
      <c r="Z4620" s="9"/>
      <c r="AA4620" s="9"/>
      <c r="AB4620" s="9"/>
      <c r="AC4620" s="9"/>
    </row>
    <row r="4621" ht="15.75" customHeight="1">
      <c r="A4621" s="10">
        <v>4620.0</v>
      </c>
      <c r="B4621" s="20" t="s">
        <v>15</v>
      </c>
      <c r="C4621" s="10" t="str">
        <f>VLOOKUP($E4621,'Определяем вид'!$A$2:$B$16,2,0)</f>
        <v>Услуга</v>
      </c>
      <c r="D4621" s="20" t="s">
        <v>16</v>
      </c>
      <c r="E4621" s="10" t="s">
        <v>21</v>
      </c>
      <c r="F4621" s="11">
        <v>45821.0</v>
      </c>
      <c r="G4621" s="12">
        <f t="shared" si="1"/>
        <v>6</v>
      </c>
      <c r="H4621" s="10"/>
      <c r="I4621" s="10" t="str">
        <f>IFNA(VLOOKUP($H4621,'Промокоды'!$A$2:$B$115,2,0),"")</f>
        <v/>
      </c>
      <c r="J4621" s="10" t="str">
        <f>IFNA(VLOOKUP($I4621,'Промокоды'!$E$2:$F$8,2,0),"")</f>
        <v/>
      </c>
      <c r="K4621" s="10" t="str">
        <f>IFNA(VLOOKUP($H4621,'Промокоды'!$A$2:$C$115,3,0),"")</f>
        <v/>
      </c>
      <c r="L4621" s="13">
        <f t="shared" si="2"/>
        <v>0</v>
      </c>
      <c r="M4621" s="14">
        <v>5500.0</v>
      </c>
      <c r="N4621" s="14">
        <f t="shared" si="3"/>
        <v>5500</v>
      </c>
      <c r="O4621" s="9"/>
      <c r="P4621" s="9"/>
      <c r="Q4621" s="9"/>
      <c r="R4621" s="9"/>
      <c r="S4621" s="9"/>
      <c r="T4621" s="9"/>
      <c r="U4621" s="9"/>
      <c r="V4621" s="9"/>
      <c r="W4621" s="9"/>
      <c r="X4621" s="9"/>
      <c r="Y4621" s="9"/>
      <c r="Z4621" s="9"/>
      <c r="AA4621" s="9"/>
      <c r="AB4621" s="9"/>
      <c r="AC4621" s="9"/>
    </row>
    <row r="4622" ht="15.75" customHeight="1">
      <c r="A4622" s="10">
        <v>4621.0</v>
      </c>
      <c r="B4622" s="20" t="s">
        <v>15</v>
      </c>
      <c r="C4622" s="10" t="str">
        <f>VLOOKUP($E4622,'Определяем вид'!$A$2:$B$16,2,0)</f>
        <v>Товар</v>
      </c>
      <c r="D4622" s="20" t="s">
        <v>16</v>
      </c>
      <c r="E4622" s="10" t="s">
        <v>20</v>
      </c>
      <c r="F4622" s="11">
        <v>45821.0</v>
      </c>
      <c r="G4622" s="12">
        <f t="shared" si="1"/>
        <v>6</v>
      </c>
      <c r="H4622" s="10"/>
      <c r="I4622" s="10" t="str">
        <f>IFNA(VLOOKUP($H4622,'Промокоды'!$A$2:$B$115,2,0),"")</f>
        <v/>
      </c>
      <c r="J4622" s="10" t="str">
        <f>IFNA(VLOOKUP($I4622,'Промокоды'!$E$2:$F$8,2,0),"")</f>
        <v/>
      </c>
      <c r="K4622" s="10" t="str">
        <f>IFNA(VLOOKUP($H4622,'Промокоды'!$A$2:$C$115,3,0),"")</f>
        <v/>
      </c>
      <c r="L4622" s="13">
        <f t="shared" si="2"/>
        <v>0</v>
      </c>
      <c r="M4622" s="14">
        <v>500.0</v>
      </c>
      <c r="N4622" s="14">
        <f t="shared" si="3"/>
        <v>500</v>
      </c>
      <c r="O4622" s="9"/>
      <c r="P4622" s="9"/>
      <c r="Q4622" s="9"/>
      <c r="R4622" s="9"/>
      <c r="S4622" s="9"/>
      <c r="T4622" s="9"/>
      <c r="U4622" s="9"/>
      <c r="V4622" s="9"/>
      <c r="W4622" s="9"/>
      <c r="X4622" s="9"/>
      <c r="Y4622" s="9"/>
      <c r="Z4622" s="9"/>
      <c r="AA4622" s="9"/>
      <c r="AB4622" s="9"/>
      <c r="AC4622" s="9"/>
    </row>
    <row r="4623" ht="15.75" customHeight="1">
      <c r="A4623" s="10">
        <v>4622.0</v>
      </c>
      <c r="B4623" s="20" t="s">
        <v>15</v>
      </c>
      <c r="C4623" s="10" t="str">
        <f>VLOOKUP($E4623,'Определяем вид'!$A$2:$B$16,2,0)</f>
        <v>Услуга</v>
      </c>
      <c r="D4623" s="20" t="s">
        <v>16</v>
      </c>
      <c r="E4623" s="10" t="s">
        <v>18</v>
      </c>
      <c r="F4623" s="11">
        <v>45821.0</v>
      </c>
      <c r="G4623" s="12">
        <f t="shared" si="1"/>
        <v>6</v>
      </c>
      <c r="H4623" s="10"/>
      <c r="I4623" s="10" t="str">
        <f>IFNA(VLOOKUP($H4623,'Промокоды'!$A$2:$B$115,2,0),"")</f>
        <v/>
      </c>
      <c r="J4623" s="10" t="str">
        <f>IFNA(VLOOKUP($I4623,'Промокоды'!$E$2:$F$8,2,0),"")</f>
        <v/>
      </c>
      <c r="K4623" s="10" t="str">
        <f>IFNA(VLOOKUP($H4623,'Промокоды'!$A$2:$C$115,3,0),"")</f>
        <v/>
      </c>
      <c r="L4623" s="13">
        <f t="shared" si="2"/>
        <v>0</v>
      </c>
      <c r="M4623" s="14">
        <v>3500.0</v>
      </c>
      <c r="N4623" s="14">
        <f t="shared" si="3"/>
        <v>3500</v>
      </c>
      <c r="O4623" s="9"/>
      <c r="P4623" s="9"/>
      <c r="Q4623" s="9"/>
      <c r="R4623" s="9"/>
      <c r="S4623" s="9"/>
      <c r="T4623" s="9"/>
      <c r="U4623" s="9"/>
      <c r="V4623" s="9"/>
      <c r="W4623" s="9"/>
      <c r="X4623" s="9"/>
      <c r="Y4623" s="9"/>
      <c r="Z4623" s="9"/>
      <c r="AA4623" s="9"/>
      <c r="AB4623" s="9"/>
      <c r="AC4623" s="9"/>
    </row>
    <row r="4624" ht="15.75" customHeight="1">
      <c r="A4624" s="10">
        <v>4623.0</v>
      </c>
      <c r="B4624" s="20" t="s">
        <v>15</v>
      </c>
      <c r="C4624" s="10" t="str">
        <f>VLOOKUP($E4624,'Определяем вид'!$A$2:$B$16,2,0)</f>
        <v>Услуга</v>
      </c>
      <c r="D4624" s="20" t="s">
        <v>16</v>
      </c>
      <c r="E4624" s="10" t="s">
        <v>21</v>
      </c>
      <c r="F4624" s="11">
        <v>45821.0</v>
      </c>
      <c r="G4624" s="12">
        <f t="shared" si="1"/>
        <v>6</v>
      </c>
      <c r="H4624" s="10"/>
      <c r="I4624" s="10" t="str">
        <f>IFNA(VLOOKUP($H4624,'Промокоды'!$A$2:$B$115,2,0),"")</f>
        <v/>
      </c>
      <c r="J4624" s="10" t="str">
        <f>IFNA(VLOOKUP($I4624,'Промокоды'!$E$2:$F$8,2,0),"")</f>
        <v/>
      </c>
      <c r="K4624" s="10" t="str">
        <f>IFNA(VLOOKUP($H4624,'Промокоды'!$A$2:$C$115,3,0),"")</f>
        <v/>
      </c>
      <c r="L4624" s="13">
        <f t="shared" si="2"/>
        <v>0</v>
      </c>
      <c r="M4624" s="14">
        <v>5500.0</v>
      </c>
      <c r="N4624" s="14">
        <f t="shared" si="3"/>
        <v>5500</v>
      </c>
      <c r="O4624" s="9"/>
      <c r="P4624" s="9"/>
      <c r="Q4624" s="9"/>
      <c r="R4624" s="9"/>
      <c r="S4624" s="9"/>
      <c r="T4624" s="9"/>
      <c r="U4624" s="9"/>
      <c r="V4624" s="9"/>
      <c r="W4624" s="9"/>
      <c r="X4624" s="9"/>
      <c r="Y4624" s="9"/>
      <c r="Z4624" s="9"/>
      <c r="AA4624" s="9"/>
      <c r="AB4624" s="9"/>
      <c r="AC4624" s="9"/>
    </row>
    <row r="4625" ht="15.75" customHeight="1">
      <c r="A4625" s="10">
        <v>4624.0</v>
      </c>
      <c r="B4625" s="20" t="s">
        <v>25</v>
      </c>
      <c r="C4625" s="10" t="str">
        <f>VLOOKUP($E4625,'Определяем вид'!$A$2:$B$16,2,0)</f>
        <v>Товар</v>
      </c>
      <c r="D4625" s="20" t="s">
        <v>16</v>
      </c>
      <c r="E4625" s="10" t="s">
        <v>35</v>
      </c>
      <c r="F4625" s="11">
        <v>45821.0</v>
      </c>
      <c r="G4625" s="12">
        <f t="shared" si="1"/>
        <v>6</v>
      </c>
      <c r="H4625" s="10"/>
      <c r="I4625" s="10" t="str">
        <f>IFNA(VLOOKUP($H4625,'Промокоды'!$A$2:$B$115,2,0),"")</f>
        <v/>
      </c>
      <c r="J4625" s="10" t="str">
        <f>IFNA(VLOOKUP($I4625,'Промокоды'!$E$2:$F$8,2,0),"")</f>
        <v/>
      </c>
      <c r="K4625" s="10" t="str">
        <f>IFNA(VLOOKUP($H4625,'Промокоды'!$A$2:$C$115,3,0),"")</f>
        <v/>
      </c>
      <c r="L4625" s="13">
        <f t="shared" si="2"/>
        <v>0</v>
      </c>
      <c r="M4625" s="14">
        <v>500.0</v>
      </c>
      <c r="N4625" s="14">
        <f t="shared" si="3"/>
        <v>500</v>
      </c>
      <c r="O4625" s="9"/>
      <c r="P4625" s="9"/>
      <c r="Q4625" s="9"/>
      <c r="R4625" s="9"/>
      <c r="S4625" s="9"/>
      <c r="T4625" s="9"/>
      <c r="U4625" s="9"/>
      <c r="V4625" s="9"/>
      <c r="W4625" s="9"/>
      <c r="X4625" s="9"/>
      <c r="Y4625" s="9"/>
      <c r="Z4625" s="9"/>
      <c r="AA4625" s="9"/>
      <c r="AB4625" s="9"/>
      <c r="AC4625" s="9"/>
    </row>
    <row r="4626" ht="15.75" customHeight="1">
      <c r="A4626" s="10">
        <v>4625.0</v>
      </c>
      <c r="B4626" s="20" t="s">
        <v>15</v>
      </c>
      <c r="C4626" s="10" t="str">
        <f>VLOOKUP($E4626,'Определяем вид'!$A$2:$B$16,2,0)</f>
        <v>Услуга</v>
      </c>
      <c r="D4626" s="20" t="s">
        <v>16</v>
      </c>
      <c r="E4626" s="10" t="s">
        <v>18</v>
      </c>
      <c r="F4626" s="11">
        <v>45821.0</v>
      </c>
      <c r="G4626" s="12">
        <f t="shared" si="1"/>
        <v>6</v>
      </c>
      <c r="H4626" s="10"/>
      <c r="I4626" s="10" t="str">
        <f>IFNA(VLOOKUP($H4626,'Промокоды'!$A$2:$B$115,2,0),"")</f>
        <v/>
      </c>
      <c r="J4626" s="10" t="str">
        <f>IFNA(VLOOKUP($I4626,'Промокоды'!$E$2:$F$8,2,0),"")</f>
        <v/>
      </c>
      <c r="K4626" s="10" t="str">
        <f>IFNA(VLOOKUP($H4626,'Промокоды'!$A$2:$C$115,3,0),"")</f>
        <v/>
      </c>
      <c r="L4626" s="13">
        <f t="shared" si="2"/>
        <v>0</v>
      </c>
      <c r="M4626" s="14">
        <v>3500.0</v>
      </c>
      <c r="N4626" s="14">
        <f t="shared" si="3"/>
        <v>3500</v>
      </c>
      <c r="O4626" s="9"/>
      <c r="P4626" s="9"/>
      <c r="Q4626" s="9"/>
      <c r="R4626" s="9"/>
      <c r="S4626" s="9"/>
      <c r="T4626" s="9"/>
      <c r="U4626" s="9"/>
      <c r="V4626" s="9"/>
      <c r="W4626" s="9"/>
      <c r="X4626" s="9"/>
      <c r="Y4626" s="9"/>
      <c r="Z4626" s="9"/>
      <c r="AA4626" s="9"/>
      <c r="AB4626" s="9"/>
      <c r="AC4626" s="9"/>
    </row>
    <row r="4627" ht="15.75" customHeight="1">
      <c r="A4627" s="10">
        <v>4626.0</v>
      </c>
      <c r="B4627" s="20" t="s">
        <v>15</v>
      </c>
      <c r="C4627" s="10" t="str">
        <f>VLOOKUP($E4627,'Определяем вид'!$A$2:$B$16,2,0)</f>
        <v>Услуга</v>
      </c>
      <c r="D4627" s="20" t="s">
        <v>16</v>
      </c>
      <c r="E4627" s="10" t="s">
        <v>17</v>
      </c>
      <c r="F4627" s="11">
        <v>45821.0</v>
      </c>
      <c r="G4627" s="12">
        <f t="shared" si="1"/>
        <v>6</v>
      </c>
      <c r="H4627" s="10"/>
      <c r="I4627" s="10" t="str">
        <f>IFNA(VLOOKUP($H4627,'Промокоды'!$A$2:$B$115,2,0),"")</f>
        <v/>
      </c>
      <c r="J4627" s="10" t="str">
        <f>IFNA(VLOOKUP($I4627,'Промокоды'!$E$2:$F$8,2,0),"")</f>
        <v/>
      </c>
      <c r="K4627" s="10" t="str">
        <f>IFNA(VLOOKUP($H4627,'Промокоды'!$A$2:$C$115,3,0),"")</f>
        <v/>
      </c>
      <c r="L4627" s="13">
        <f t="shared" si="2"/>
        <v>0</v>
      </c>
      <c r="M4627" s="14">
        <v>4500.0</v>
      </c>
      <c r="N4627" s="14">
        <f t="shared" si="3"/>
        <v>4500</v>
      </c>
      <c r="O4627" s="9"/>
      <c r="P4627" s="9"/>
      <c r="Q4627" s="9"/>
      <c r="R4627" s="9"/>
      <c r="S4627" s="9"/>
      <c r="T4627" s="9"/>
      <c r="U4627" s="9"/>
      <c r="V4627" s="9"/>
      <c r="W4627" s="9"/>
      <c r="X4627" s="9"/>
      <c r="Y4627" s="9"/>
      <c r="Z4627" s="9"/>
      <c r="AA4627" s="9"/>
      <c r="AB4627" s="9"/>
      <c r="AC4627" s="9"/>
    </row>
    <row r="4628" ht="15.75" customHeight="1">
      <c r="A4628" s="10">
        <v>4627.0</v>
      </c>
      <c r="B4628" s="20" t="s">
        <v>15</v>
      </c>
      <c r="C4628" s="10" t="str">
        <f>VLOOKUP($E4628,'Определяем вид'!$A$2:$B$16,2,0)</f>
        <v>Услуга</v>
      </c>
      <c r="D4628" s="20" t="s">
        <v>16</v>
      </c>
      <c r="E4628" s="10" t="s">
        <v>21</v>
      </c>
      <c r="F4628" s="11">
        <v>45821.0</v>
      </c>
      <c r="G4628" s="12">
        <f t="shared" si="1"/>
        <v>6</v>
      </c>
      <c r="H4628" s="10"/>
      <c r="I4628" s="10" t="str">
        <f>IFNA(VLOOKUP($H4628,'Промокоды'!$A$2:$B$115,2,0),"")</f>
        <v/>
      </c>
      <c r="J4628" s="10" t="str">
        <f>IFNA(VLOOKUP($I4628,'Промокоды'!$E$2:$F$8,2,0),"")</f>
        <v/>
      </c>
      <c r="K4628" s="10" t="str">
        <f>IFNA(VLOOKUP($H4628,'Промокоды'!$A$2:$C$115,3,0),"")</f>
        <v/>
      </c>
      <c r="L4628" s="13">
        <f t="shared" si="2"/>
        <v>0</v>
      </c>
      <c r="M4628" s="14">
        <v>5500.0</v>
      </c>
      <c r="N4628" s="14">
        <f t="shared" si="3"/>
        <v>5500</v>
      </c>
      <c r="O4628" s="9"/>
      <c r="P4628" s="9"/>
      <c r="Q4628" s="9"/>
      <c r="R4628" s="9"/>
      <c r="S4628" s="9"/>
      <c r="T4628" s="9"/>
      <c r="U4628" s="9"/>
      <c r="V4628" s="9"/>
      <c r="W4628" s="9"/>
      <c r="X4628" s="9"/>
      <c r="Y4628" s="9"/>
      <c r="Z4628" s="9"/>
      <c r="AA4628" s="9"/>
      <c r="AB4628" s="9"/>
      <c r="AC4628" s="9"/>
    </row>
    <row r="4629" ht="15.75" customHeight="1">
      <c r="A4629" s="10">
        <v>4628.0</v>
      </c>
      <c r="B4629" s="20" t="s">
        <v>15</v>
      </c>
      <c r="C4629" s="10" t="str">
        <f>VLOOKUP($E4629,'Определяем вид'!$A$2:$B$16,2,0)</f>
        <v>Товар</v>
      </c>
      <c r="D4629" s="20" t="s">
        <v>16</v>
      </c>
      <c r="E4629" s="10" t="s">
        <v>20</v>
      </c>
      <c r="F4629" s="11">
        <v>45821.0</v>
      </c>
      <c r="G4629" s="12">
        <f t="shared" si="1"/>
        <v>6</v>
      </c>
      <c r="H4629" s="10"/>
      <c r="I4629" s="10" t="str">
        <f>IFNA(VLOOKUP($H4629,'Промокоды'!$A$2:$B$115,2,0),"")</f>
        <v/>
      </c>
      <c r="J4629" s="10" t="str">
        <f>IFNA(VLOOKUP($I4629,'Промокоды'!$E$2:$F$8,2,0),"")</f>
        <v/>
      </c>
      <c r="K4629" s="10" t="str">
        <f>IFNA(VLOOKUP($H4629,'Промокоды'!$A$2:$C$115,3,0),"")</f>
        <v/>
      </c>
      <c r="L4629" s="13">
        <f t="shared" si="2"/>
        <v>0</v>
      </c>
      <c r="M4629" s="14">
        <v>500.0</v>
      </c>
      <c r="N4629" s="14">
        <f t="shared" si="3"/>
        <v>500</v>
      </c>
      <c r="O4629" s="9"/>
      <c r="P4629" s="9"/>
      <c r="Q4629" s="9"/>
      <c r="R4629" s="9"/>
      <c r="S4629" s="9"/>
      <c r="T4629" s="9"/>
      <c r="U4629" s="9"/>
      <c r="V4629" s="9"/>
      <c r="W4629" s="9"/>
      <c r="X4629" s="9"/>
      <c r="Y4629" s="9"/>
      <c r="Z4629" s="9"/>
      <c r="AA4629" s="9"/>
      <c r="AB4629" s="9"/>
      <c r="AC4629" s="9"/>
    </row>
    <row r="4630" ht="15.75" customHeight="1">
      <c r="A4630" s="10">
        <v>4629.0</v>
      </c>
      <c r="B4630" s="20" t="s">
        <v>25</v>
      </c>
      <c r="C4630" s="10" t="str">
        <f>VLOOKUP($E4630,'Определяем вид'!$A$2:$B$16,2,0)</f>
        <v>Товар</v>
      </c>
      <c r="D4630" s="20" t="s">
        <v>16</v>
      </c>
      <c r="E4630" s="10" t="s">
        <v>33</v>
      </c>
      <c r="F4630" s="11">
        <v>45821.0</v>
      </c>
      <c r="G4630" s="12">
        <f t="shared" si="1"/>
        <v>6</v>
      </c>
      <c r="H4630" s="10"/>
      <c r="I4630" s="10" t="str">
        <f>IFNA(VLOOKUP($H4630,'Промокоды'!$A$2:$B$115,2,0),"")</f>
        <v/>
      </c>
      <c r="J4630" s="10" t="str">
        <f>IFNA(VLOOKUP($I4630,'Промокоды'!$E$2:$F$8,2,0),"")</f>
        <v/>
      </c>
      <c r="K4630" s="10" t="str">
        <f>IFNA(VLOOKUP($H4630,'Промокоды'!$A$2:$C$115,3,0),"")</f>
        <v/>
      </c>
      <c r="L4630" s="13">
        <f t="shared" si="2"/>
        <v>0</v>
      </c>
      <c r="M4630" s="14">
        <v>1000.0</v>
      </c>
      <c r="N4630" s="14">
        <f t="shared" si="3"/>
        <v>1000</v>
      </c>
      <c r="O4630" s="9"/>
      <c r="P4630" s="9"/>
      <c r="Q4630" s="9"/>
      <c r="R4630" s="9"/>
      <c r="S4630" s="9"/>
      <c r="T4630" s="9"/>
      <c r="U4630" s="9"/>
      <c r="V4630" s="9"/>
      <c r="W4630" s="9"/>
      <c r="X4630" s="9"/>
      <c r="Y4630" s="9"/>
      <c r="Z4630" s="9"/>
      <c r="AA4630" s="9"/>
      <c r="AB4630" s="9"/>
      <c r="AC4630" s="9"/>
    </row>
    <row r="4631" ht="15.75" customHeight="1">
      <c r="A4631" s="10">
        <v>4630.0</v>
      </c>
      <c r="B4631" s="20" t="s">
        <v>15</v>
      </c>
      <c r="C4631" s="10" t="str">
        <f>VLOOKUP($E4631,'Определяем вид'!$A$2:$B$16,2,0)</f>
        <v>Услуга</v>
      </c>
      <c r="D4631" s="20" t="s">
        <v>16</v>
      </c>
      <c r="E4631" s="10" t="s">
        <v>18</v>
      </c>
      <c r="F4631" s="11">
        <v>45821.0</v>
      </c>
      <c r="G4631" s="12">
        <f t="shared" si="1"/>
        <v>6</v>
      </c>
      <c r="H4631" s="10"/>
      <c r="I4631" s="10" t="str">
        <f>IFNA(VLOOKUP($H4631,'Промокоды'!$A$2:$B$115,2,0),"")</f>
        <v/>
      </c>
      <c r="J4631" s="10" t="str">
        <f>IFNA(VLOOKUP($I4631,'Промокоды'!$E$2:$F$8,2,0),"")</f>
        <v/>
      </c>
      <c r="K4631" s="10" t="str">
        <f>IFNA(VLOOKUP($H4631,'Промокоды'!$A$2:$C$115,3,0),"")</f>
        <v/>
      </c>
      <c r="L4631" s="13">
        <f t="shared" si="2"/>
        <v>0</v>
      </c>
      <c r="M4631" s="14">
        <v>3500.0</v>
      </c>
      <c r="N4631" s="14">
        <f t="shared" si="3"/>
        <v>3500</v>
      </c>
      <c r="O4631" s="9"/>
      <c r="P4631" s="9"/>
      <c r="Q4631" s="9"/>
      <c r="R4631" s="9"/>
      <c r="S4631" s="9"/>
      <c r="T4631" s="9"/>
      <c r="U4631" s="9"/>
      <c r="V4631" s="9"/>
      <c r="W4631" s="9"/>
      <c r="X4631" s="9"/>
      <c r="Y4631" s="9"/>
      <c r="Z4631" s="9"/>
      <c r="AA4631" s="9"/>
      <c r="AB4631" s="9"/>
      <c r="AC4631" s="9"/>
    </row>
    <row r="4632" ht="15.75" customHeight="1">
      <c r="A4632" s="10">
        <v>4631.0</v>
      </c>
      <c r="B4632" s="20" t="s">
        <v>15</v>
      </c>
      <c r="C4632" s="10" t="str">
        <f>VLOOKUP($E4632,'Определяем вид'!$A$2:$B$16,2,0)</f>
        <v>Услуга</v>
      </c>
      <c r="D4632" s="20" t="s">
        <v>16</v>
      </c>
      <c r="E4632" s="10" t="s">
        <v>17</v>
      </c>
      <c r="F4632" s="11">
        <v>45821.0</v>
      </c>
      <c r="G4632" s="12">
        <f t="shared" si="1"/>
        <v>6</v>
      </c>
      <c r="H4632" s="10"/>
      <c r="I4632" s="10" t="str">
        <f>IFNA(VLOOKUP($H4632,'Промокоды'!$A$2:$B$115,2,0),"")</f>
        <v/>
      </c>
      <c r="J4632" s="10" t="str">
        <f>IFNA(VLOOKUP($I4632,'Промокоды'!$E$2:$F$8,2,0),"")</f>
        <v/>
      </c>
      <c r="K4632" s="10" t="str">
        <f>IFNA(VLOOKUP($H4632,'Промокоды'!$A$2:$C$115,3,0),"")</f>
        <v/>
      </c>
      <c r="L4632" s="13">
        <f t="shared" si="2"/>
        <v>0</v>
      </c>
      <c r="M4632" s="14">
        <v>4500.0</v>
      </c>
      <c r="N4632" s="14">
        <f t="shared" si="3"/>
        <v>4500</v>
      </c>
      <c r="O4632" s="9"/>
      <c r="P4632" s="9"/>
      <c r="Q4632" s="9"/>
      <c r="R4632" s="9"/>
      <c r="S4632" s="9"/>
      <c r="T4632" s="9"/>
      <c r="U4632" s="9"/>
      <c r="V4632" s="9"/>
      <c r="W4632" s="9"/>
      <c r="X4632" s="9"/>
      <c r="Y4632" s="9"/>
      <c r="Z4632" s="9"/>
      <c r="AA4632" s="9"/>
      <c r="AB4632" s="9"/>
      <c r="AC4632" s="9"/>
    </row>
    <row r="4633" ht="15.75" customHeight="1">
      <c r="A4633" s="10">
        <v>4632.0</v>
      </c>
      <c r="B4633" s="20" t="s">
        <v>15</v>
      </c>
      <c r="C4633" s="10" t="str">
        <f>VLOOKUP($E4633,'Определяем вид'!$A$2:$B$16,2,0)</f>
        <v>Товар</v>
      </c>
      <c r="D4633" s="20" t="s">
        <v>16</v>
      </c>
      <c r="E4633" s="10" t="s">
        <v>28</v>
      </c>
      <c r="F4633" s="11">
        <v>45821.0</v>
      </c>
      <c r="G4633" s="12">
        <f t="shared" si="1"/>
        <v>6</v>
      </c>
      <c r="H4633" s="10"/>
      <c r="I4633" s="10" t="str">
        <f>IFNA(VLOOKUP($H4633,'Промокоды'!$A$2:$B$115,2,0),"")</f>
        <v/>
      </c>
      <c r="J4633" s="10" t="str">
        <f>IFNA(VLOOKUP($I4633,'Промокоды'!$E$2:$F$8,2,0),"")</f>
        <v/>
      </c>
      <c r="K4633" s="10" t="str">
        <f>IFNA(VLOOKUP($H4633,'Промокоды'!$A$2:$C$115,3,0),"")</f>
        <v/>
      </c>
      <c r="L4633" s="13">
        <f t="shared" si="2"/>
        <v>0</v>
      </c>
      <c r="M4633" s="14">
        <v>300.0</v>
      </c>
      <c r="N4633" s="14">
        <f t="shared" si="3"/>
        <v>300</v>
      </c>
      <c r="O4633" s="9"/>
      <c r="P4633" s="9"/>
      <c r="Q4633" s="9"/>
      <c r="R4633" s="9"/>
      <c r="S4633" s="9"/>
      <c r="T4633" s="9"/>
      <c r="U4633" s="9"/>
      <c r="V4633" s="9"/>
      <c r="W4633" s="9"/>
      <c r="X4633" s="9"/>
      <c r="Y4633" s="9"/>
      <c r="Z4633" s="9"/>
      <c r="AA4633" s="9"/>
      <c r="AB4633" s="9"/>
      <c r="AC4633" s="9"/>
    </row>
    <row r="4634" ht="15.75" customHeight="1">
      <c r="A4634" s="10">
        <v>4633.0</v>
      </c>
      <c r="B4634" s="20" t="s">
        <v>15</v>
      </c>
      <c r="C4634" s="10" t="str">
        <f>VLOOKUP($E4634,'Определяем вид'!$A$2:$B$16,2,0)</f>
        <v>Товар</v>
      </c>
      <c r="D4634" s="20" t="s">
        <v>16</v>
      </c>
      <c r="E4634" s="10" t="s">
        <v>23</v>
      </c>
      <c r="F4634" s="11">
        <v>45821.0</v>
      </c>
      <c r="G4634" s="12">
        <f t="shared" si="1"/>
        <v>6</v>
      </c>
      <c r="H4634" s="10"/>
      <c r="I4634" s="10" t="str">
        <f>IFNA(VLOOKUP($H4634,'Промокоды'!$A$2:$B$115,2,0),"")</f>
        <v/>
      </c>
      <c r="J4634" s="10" t="str">
        <f>IFNA(VLOOKUP($I4634,'Промокоды'!$E$2:$F$8,2,0),"")</f>
        <v/>
      </c>
      <c r="K4634" s="10" t="str">
        <f>IFNA(VLOOKUP($H4634,'Промокоды'!$A$2:$C$115,3,0),"")</f>
        <v/>
      </c>
      <c r="L4634" s="13">
        <f t="shared" si="2"/>
        <v>0</v>
      </c>
      <c r="M4634" s="14">
        <v>1000.0</v>
      </c>
      <c r="N4634" s="14">
        <f t="shared" si="3"/>
        <v>1000</v>
      </c>
      <c r="O4634" s="9"/>
      <c r="P4634" s="9"/>
      <c r="Q4634" s="9"/>
      <c r="R4634" s="9"/>
      <c r="S4634" s="9"/>
      <c r="T4634" s="9"/>
      <c r="U4634" s="9"/>
      <c r="V4634" s="9"/>
      <c r="W4634" s="9"/>
      <c r="X4634" s="9"/>
      <c r="Y4634" s="9"/>
      <c r="Z4634" s="9"/>
      <c r="AA4634" s="9"/>
      <c r="AB4634" s="9"/>
      <c r="AC4634" s="9"/>
    </row>
    <row r="4635" ht="15.75" customHeight="1">
      <c r="A4635" s="10">
        <v>4634.0</v>
      </c>
      <c r="B4635" s="20" t="s">
        <v>15</v>
      </c>
      <c r="C4635" s="10" t="str">
        <f>VLOOKUP($E4635,'Определяем вид'!$A$2:$B$16,2,0)</f>
        <v>Услуга</v>
      </c>
      <c r="D4635" s="20" t="s">
        <v>16</v>
      </c>
      <c r="E4635" s="10" t="s">
        <v>18</v>
      </c>
      <c r="F4635" s="11">
        <v>45821.0</v>
      </c>
      <c r="G4635" s="12">
        <f t="shared" si="1"/>
        <v>6</v>
      </c>
      <c r="H4635" s="10"/>
      <c r="I4635" s="10" t="str">
        <f>IFNA(VLOOKUP($H4635,'Промокоды'!$A$2:$B$115,2,0),"")</f>
        <v/>
      </c>
      <c r="J4635" s="10" t="str">
        <f>IFNA(VLOOKUP($I4635,'Промокоды'!$E$2:$F$8,2,0),"")</f>
        <v/>
      </c>
      <c r="K4635" s="10" t="str">
        <f>IFNA(VLOOKUP($H4635,'Промокоды'!$A$2:$C$115,3,0),"")</f>
        <v/>
      </c>
      <c r="L4635" s="13">
        <f t="shared" si="2"/>
        <v>0</v>
      </c>
      <c r="M4635" s="14">
        <v>3500.0</v>
      </c>
      <c r="N4635" s="14">
        <f t="shared" si="3"/>
        <v>3500</v>
      </c>
      <c r="O4635" s="9"/>
      <c r="P4635" s="9"/>
      <c r="Q4635" s="9"/>
      <c r="R4635" s="9"/>
      <c r="S4635" s="9"/>
      <c r="T4635" s="9"/>
      <c r="U4635" s="9"/>
      <c r="V4635" s="9"/>
      <c r="W4635" s="9"/>
      <c r="X4635" s="9"/>
      <c r="Y4635" s="9"/>
      <c r="Z4635" s="9"/>
      <c r="AA4635" s="9"/>
      <c r="AB4635" s="9"/>
      <c r="AC4635" s="9"/>
    </row>
    <row r="4636" ht="15.75" customHeight="1">
      <c r="A4636" s="10">
        <v>4635.0</v>
      </c>
      <c r="B4636" s="20" t="s">
        <v>15</v>
      </c>
      <c r="C4636" s="10" t="str">
        <f>VLOOKUP($E4636,'Определяем вид'!$A$2:$B$16,2,0)</f>
        <v>Услуга</v>
      </c>
      <c r="D4636" s="20" t="s">
        <v>16</v>
      </c>
      <c r="E4636" s="10" t="s">
        <v>21</v>
      </c>
      <c r="F4636" s="11">
        <v>45821.0</v>
      </c>
      <c r="G4636" s="12">
        <f t="shared" si="1"/>
        <v>6</v>
      </c>
      <c r="H4636" s="10"/>
      <c r="I4636" s="10" t="str">
        <f>IFNA(VLOOKUP($H4636,'Промокоды'!$A$2:$B$115,2,0),"")</f>
        <v/>
      </c>
      <c r="J4636" s="10" t="str">
        <f>IFNA(VLOOKUP($I4636,'Промокоды'!$E$2:$F$8,2,0),"")</f>
        <v/>
      </c>
      <c r="K4636" s="10" t="str">
        <f>IFNA(VLOOKUP($H4636,'Промокоды'!$A$2:$C$115,3,0),"")</f>
        <v/>
      </c>
      <c r="L4636" s="13">
        <f t="shared" si="2"/>
        <v>0</v>
      </c>
      <c r="M4636" s="14">
        <v>5500.0</v>
      </c>
      <c r="N4636" s="14">
        <f t="shared" si="3"/>
        <v>5500</v>
      </c>
      <c r="O4636" s="9"/>
      <c r="P4636" s="9"/>
      <c r="Q4636" s="9"/>
      <c r="R4636" s="9"/>
      <c r="S4636" s="9"/>
      <c r="T4636" s="9"/>
      <c r="U4636" s="9"/>
      <c r="V4636" s="9"/>
      <c r="W4636" s="9"/>
      <c r="X4636" s="9"/>
      <c r="Y4636" s="9"/>
      <c r="Z4636" s="9"/>
      <c r="AA4636" s="9"/>
      <c r="AB4636" s="9"/>
      <c r="AC4636" s="9"/>
    </row>
    <row r="4637" ht="15.75" customHeight="1">
      <c r="A4637" s="10">
        <v>4636.0</v>
      </c>
      <c r="B4637" s="20" t="s">
        <v>15</v>
      </c>
      <c r="C4637" s="10" t="str">
        <f>VLOOKUP($E4637,'Определяем вид'!$A$2:$B$16,2,0)</f>
        <v>Услуга</v>
      </c>
      <c r="D4637" s="20" t="s">
        <v>16</v>
      </c>
      <c r="E4637" s="10" t="s">
        <v>17</v>
      </c>
      <c r="F4637" s="11">
        <v>45821.0</v>
      </c>
      <c r="G4637" s="12">
        <f t="shared" si="1"/>
        <v>6</v>
      </c>
      <c r="H4637" s="10"/>
      <c r="I4637" s="10" t="str">
        <f>IFNA(VLOOKUP($H4637,'Промокоды'!$A$2:$B$115,2,0),"")</f>
        <v/>
      </c>
      <c r="J4637" s="10" t="str">
        <f>IFNA(VLOOKUP($I4637,'Промокоды'!$E$2:$F$8,2,0),"")</f>
        <v/>
      </c>
      <c r="K4637" s="10" t="str">
        <f>IFNA(VLOOKUP($H4637,'Промокоды'!$A$2:$C$115,3,0),"")</f>
        <v/>
      </c>
      <c r="L4637" s="13">
        <f t="shared" si="2"/>
        <v>0</v>
      </c>
      <c r="M4637" s="14">
        <v>4500.0</v>
      </c>
      <c r="N4637" s="14">
        <f t="shared" si="3"/>
        <v>4500</v>
      </c>
      <c r="O4637" s="9"/>
      <c r="P4637" s="9"/>
      <c r="Q4637" s="9"/>
      <c r="R4637" s="9"/>
      <c r="S4637" s="9"/>
      <c r="T4637" s="9"/>
      <c r="U4637" s="9"/>
      <c r="V4637" s="9"/>
      <c r="W4637" s="9"/>
      <c r="X4637" s="9"/>
      <c r="Y4637" s="9"/>
      <c r="Z4637" s="9"/>
      <c r="AA4637" s="9"/>
      <c r="AB4637" s="9"/>
      <c r="AC4637" s="9"/>
    </row>
    <row r="4638" ht="15.75" customHeight="1">
      <c r="A4638" s="10">
        <v>4637.0</v>
      </c>
      <c r="B4638" s="20" t="s">
        <v>25</v>
      </c>
      <c r="C4638" s="10" t="str">
        <f>VLOOKUP($E4638,'Определяем вид'!$A$2:$B$16,2,0)</f>
        <v>Товар</v>
      </c>
      <c r="D4638" s="20" t="s">
        <v>19</v>
      </c>
      <c r="E4638" s="10" t="s">
        <v>30</v>
      </c>
      <c r="F4638" s="11">
        <v>45821.0</v>
      </c>
      <c r="G4638" s="12">
        <f t="shared" si="1"/>
        <v>6</v>
      </c>
      <c r="H4638" s="10"/>
      <c r="I4638" s="10" t="str">
        <f>IFNA(VLOOKUP($H4638,'Промокоды'!$A$2:$B$115,2,0),"")</f>
        <v/>
      </c>
      <c r="J4638" s="10" t="str">
        <f>IFNA(VLOOKUP($I4638,'Промокоды'!$E$2:$F$8,2,0),"")</f>
        <v/>
      </c>
      <c r="K4638" s="10" t="str">
        <f>IFNA(VLOOKUP($H4638,'Промокоды'!$A$2:$C$115,3,0),"")</f>
        <v/>
      </c>
      <c r="L4638" s="13">
        <f t="shared" si="2"/>
        <v>0</v>
      </c>
      <c r="M4638" s="14">
        <v>300.0</v>
      </c>
      <c r="N4638" s="14">
        <f t="shared" si="3"/>
        <v>300</v>
      </c>
      <c r="O4638" s="9"/>
      <c r="P4638" s="9"/>
      <c r="Q4638" s="9"/>
      <c r="R4638" s="9"/>
      <c r="S4638" s="9"/>
      <c r="T4638" s="9"/>
      <c r="U4638" s="9"/>
      <c r="V4638" s="9"/>
      <c r="W4638" s="9"/>
      <c r="X4638" s="9"/>
      <c r="Y4638" s="9"/>
      <c r="Z4638" s="9"/>
      <c r="AA4638" s="9"/>
      <c r="AB4638" s="9"/>
      <c r="AC4638" s="9"/>
    </row>
    <row r="4639" ht="15.75" customHeight="1">
      <c r="A4639" s="10">
        <v>4638.0</v>
      </c>
      <c r="B4639" s="20" t="s">
        <v>15</v>
      </c>
      <c r="C4639" s="10" t="str">
        <f>VLOOKUP($E4639,'Определяем вид'!$A$2:$B$16,2,0)</f>
        <v>Услуга</v>
      </c>
      <c r="D4639" s="20" t="s">
        <v>16</v>
      </c>
      <c r="E4639" s="10" t="s">
        <v>21</v>
      </c>
      <c r="F4639" s="11">
        <v>45821.0</v>
      </c>
      <c r="G4639" s="12">
        <f t="shared" si="1"/>
        <v>6</v>
      </c>
      <c r="H4639" s="10"/>
      <c r="I4639" s="10" t="str">
        <f>IFNA(VLOOKUP($H4639,'Промокоды'!$A$2:$B$115,2,0),"")</f>
        <v/>
      </c>
      <c r="J4639" s="10" t="str">
        <f>IFNA(VLOOKUP($I4639,'Промокоды'!$E$2:$F$8,2,0),"")</f>
        <v/>
      </c>
      <c r="K4639" s="10" t="str">
        <f>IFNA(VLOOKUP($H4639,'Промокоды'!$A$2:$C$115,3,0),"")</f>
        <v/>
      </c>
      <c r="L4639" s="13">
        <f t="shared" si="2"/>
        <v>0</v>
      </c>
      <c r="M4639" s="14">
        <v>5500.0</v>
      </c>
      <c r="N4639" s="14">
        <f t="shared" si="3"/>
        <v>5500</v>
      </c>
      <c r="O4639" s="9"/>
      <c r="P4639" s="9"/>
      <c r="Q4639" s="9"/>
      <c r="R4639" s="9"/>
      <c r="S4639" s="9"/>
      <c r="T4639" s="9"/>
      <c r="U4639" s="9"/>
      <c r="V4639" s="9"/>
      <c r="W4639" s="9"/>
      <c r="X4639" s="9"/>
      <c r="Y4639" s="9"/>
      <c r="Z4639" s="9"/>
      <c r="AA4639" s="9"/>
      <c r="AB4639" s="9"/>
      <c r="AC4639" s="9"/>
    </row>
    <row r="4640" ht="15.75" customHeight="1">
      <c r="A4640" s="10">
        <v>4639.0</v>
      </c>
      <c r="B4640" s="20" t="s">
        <v>15</v>
      </c>
      <c r="C4640" s="10" t="str">
        <f>VLOOKUP($E4640,'Определяем вид'!$A$2:$B$16,2,0)</f>
        <v>Услуга</v>
      </c>
      <c r="D4640" s="20" t="s">
        <v>16</v>
      </c>
      <c r="E4640" s="10" t="s">
        <v>21</v>
      </c>
      <c r="F4640" s="11">
        <v>45821.0</v>
      </c>
      <c r="G4640" s="12">
        <f t="shared" si="1"/>
        <v>6</v>
      </c>
      <c r="H4640" s="20" t="s">
        <v>64</v>
      </c>
      <c r="I4640" s="10">
        <f>IFNA(VLOOKUP($H4640,'Промокоды'!$A$2:$B$115,2,0),"")</f>
        <v>5</v>
      </c>
      <c r="J4640" s="10" t="str">
        <f>IFNA(VLOOKUP($I4640,'Промокоды'!$E$2:$F$8,2,0),"")</f>
        <v>Посты в VK</v>
      </c>
      <c r="K4640" s="10">
        <f>IFNA(VLOOKUP($H4640,'Промокоды'!$A$2:$C$115,3,0),"")</f>
        <v>0.15</v>
      </c>
      <c r="L4640" s="13">
        <f t="shared" si="2"/>
        <v>825</v>
      </c>
      <c r="M4640" s="14">
        <v>5500.0</v>
      </c>
      <c r="N4640" s="14">
        <f t="shared" si="3"/>
        <v>4675</v>
      </c>
      <c r="O4640" s="9"/>
      <c r="P4640" s="9"/>
      <c r="Q4640" s="9"/>
      <c r="R4640" s="9"/>
      <c r="S4640" s="9"/>
      <c r="T4640" s="9"/>
      <c r="U4640" s="9"/>
      <c r="V4640" s="9"/>
      <c r="W4640" s="9"/>
      <c r="X4640" s="9"/>
      <c r="Y4640" s="9"/>
      <c r="Z4640" s="9"/>
      <c r="AA4640" s="9"/>
      <c r="AB4640" s="9"/>
      <c r="AC4640" s="9"/>
    </row>
    <row r="4641" ht="15.75" customHeight="1">
      <c r="A4641" s="10">
        <v>4640.0</v>
      </c>
      <c r="B4641" s="20" t="s">
        <v>15</v>
      </c>
      <c r="C4641" s="10" t="str">
        <f>VLOOKUP($E4641,'Определяем вид'!$A$2:$B$16,2,0)</f>
        <v>Услуга</v>
      </c>
      <c r="D4641" s="20" t="s">
        <v>19</v>
      </c>
      <c r="E4641" s="10" t="s">
        <v>18</v>
      </c>
      <c r="F4641" s="11">
        <v>45821.0</v>
      </c>
      <c r="G4641" s="12">
        <f t="shared" si="1"/>
        <v>6</v>
      </c>
      <c r="H4641" s="10"/>
      <c r="I4641" s="10" t="str">
        <f>IFNA(VLOOKUP($H4641,'Промокоды'!$A$2:$B$115,2,0),"")</f>
        <v/>
      </c>
      <c r="J4641" s="10" t="str">
        <f>IFNA(VLOOKUP($I4641,'Промокоды'!$E$2:$F$8,2,0),"")</f>
        <v/>
      </c>
      <c r="K4641" s="10" t="str">
        <f>IFNA(VLOOKUP($H4641,'Промокоды'!$A$2:$C$115,3,0),"")</f>
        <v/>
      </c>
      <c r="L4641" s="13">
        <f t="shared" si="2"/>
        <v>0</v>
      </c>
      <c r="M4641" s="14">
        <v>3500.0</v>
      </c>
      <c r="N4641" s="14">
        <f t="shared" si="3"/>
        <v>3500</v>
      </c>
      <c r="O4641" s="9"/>
      <c r="P4641" s="9"/>
      <c r="Q4641" s="9"/>
      <c r="R4641" s="9"/>
      <c r="S4641" s="9"/>
      <c r="T4641" s="9"/>
      <c r="U4641" s="9"/>
      <c r="V4641" s="9"/>
      <c r="W4641" s="9"/>
      <c r="X4641" s="9"/>
      <c r="Y4641" s="9"/>
      <c r="Z4641" s="9"/>
      <c r="AA4641" s="9"/>
      <c r="AB4641" s="9"/>
      <c r="AC4641" s="9"/>
    </row>
    <row r="4642" ht="15.75" customHeight="1">
      <c r="A4642" s="10">
        <v>4641.0</v>
      </c>
      <c r="B4642" s="20" t="s">
        <v>15</v>
      </c>
      <c r="C4642" s="10" t="str">
        <f>VLOOKUP($E4642,'Определяем вид'!$A$2:$B$16,2,0)</f>
        <v>Услуга</v>
      </c>
      <c r="D4642" s="20" t="s">
        <v>19</v>
      </c>
      <c r="E4642" s="10" t="s">
        <v>21</v>
      </c>
      <c r="F4642" s="11">
        <v>45821.0</v>
      </c>
      <c r="G4642" s="12">
        <f t="shared" si="1"/>
        <v>6</v>
      </c>
      <c r="H4642" s="10"/>
      <c r="I4642" s="10" t="str">
        <f>IFNA(VLOOKUP($H4642,'Промокоды'!$A$2:$B$115,2,0),"")</f>
        <v/>
      </c>
      <c r="J4642" s="10" t="str">
        <f>IFNA(VLOOKUP($I4642,'Промокоды'!$E$2:$F$8,2,0),"")</f>
        <v/>
      </c>
      <c r="K4642" s="10" t="str">
        <f>IFNA(VLOOKUP($H4642,'Промокоды'!$A$2:$C$115,3,0),"")</f>
        <v/>
      </c>
      <c r="L4642" s="13">
        <f t="shared" si="2"/>
        <v>0</v>
      </c>
      <c r="M4642" s="14">
        <v>5500.0</v>
      </c>
      <c r="N4642" s="14">
        <f t="shared" si="3"/>
        <v>5500</v>
      </c>
      <c r="O4642" s="9"/>
      <c r="P4642" s="9"/>
      <c r="Q4642" s="9"/>
      <c r="R4642" s="9"/>
      <c r="S4642" s="9"/>
      <c r="T4642" s="9"/>
      <c r="U4642" s="9"/>
      <c r="V4642" s="9"/>
      <c r="W4642" s="9"/>
      <c r="X4642" s="9"/>
      <c r="Y4642" s="9"/>
      <c r="Z4642" s="9"/>
      <c r="AA4642" s="9"/>
      <c r="AB4642" s="9"/>
      <c r="AC4642" s="9"/>
    </row>
    <row r="4643" ht="15.75" customHeight="1">
      <c r="A4643" s="10">
        <v>4642.0</v>
      </c>
      <c r="B4643" s="20" t="s">
        <v>15</v>
      </c>
      <c r="C4643" s="10" t="str">
        <f>VLOOKUP($E4643,'Определяем вид'!$A$2:$B$16,2,0)</f>
        <v>Товар</v>
      </c>
      <c r="D4643" s="20" t="s">
        <v>16</v>
      </c>
      <c r="E4643" s="10" t="s">
        <v>28</v>
      </c>
      <c r="F4643" s="11">
        <v>45821.0</v>
      </c>
      <c r="G4643" s="12">
        <f t="shared" si="1"/>
        <v>6</v>
      </c>
      <c r="H4643" s="10"/>
      <c r="I4643" s="10" t="str">
        <f>IFNA(VLOOKUP($H4643,'Промокоды'!$A$2:$B$115,2,0),"")</f>
        <v/>
      </c>
      <c r="J4643" s="10" t="str">
        <f>IFNA(VLOOKUP($I4643,'Промокоды'!$E$2:$F$8,2,0),"")</f>
        <v/>
      </c>
      <c r="K4643" s="10" t="str">
        <f>IFNA(VLOOKUP($H4643,'Промокоды'!$A$2:$C$115,3,0),"")</f>
        <v/>
      </c>
      <c r="L4643" s="13">
        <f t="shared" si="2"/>
        <v>0</v>
      </c>
      <c r="M4643" s="14">
        <v>300.0</v>
      </c>
      <c r="N4643" s="14">
        <f t="shared" si="3"/>
        <v>300</v>
      </c>
      <c r="O4643" s="9"/>
      <c r="P4643" s="9"/>
      <c r="Q4643" s="9"/>
      <c r="R4643" s="9"/>
      <c r="S4643" s="9"/>
      <c r="T4643" s="9"/>
      <c r="U4643" s="9"/>
      <c r="V4643" s="9"/>
      <c r="W4643" s="9"/>
      <c r="X4643" s="9"/>
      <c r="Y4643" s="9"/>
      <c r="Z4643" s="9"/>
      <c r="AA4643" s="9"/>
      <c r="AB4643" s="9"/>
      <c r="AC4643" s="9"/>
    </row>
    <row r="4644" ht="15.75" customHeight="1">
      <c r="A4644" s="10">
        <v>4643.0</v>
      </c>
      <c r="B4644" s="20" t="s">
        <v>25</v>
      </c>
      <c r="C4644" s="10" t="str">
        <f>VLOOKUP($E4644,'Определяем вид'!$A$2:$B$16,2,0)</f>
        <v>Товар</v>
      </c>
      <c r="D4644" s="20" t="s">
        <v>19</v>
      </c>
      <c r="E4644" s="10" t="s">
        <v>33</v>
      </c>
      <c r="F4644" s="11">
        <v>45821.0</v>
      </c>
      <c r="G4644" s="12">
        <f t="shared" si="1"/>
        <v>6</v>
      </c>
      <c r="H4644" s="10"/>
      <c r="I4644" s="10" t="str">
        <f>IFNA(VLOOKUP($H4644,'Промокоды'!$A$2:$B$115,2,0),"")</f>
        <v/>
      </c>
      <c r="J4644" s="10" t="str">
        <f>IFNA(VLOOKUP($I4644,'Промокоды'!$E$2:$F$8,2,0),"")</f>
        <v/>
      </c>
      <c r="K4644" s="10" t="str">
        <f>IFNA(VLOOKUP($H4644,'Промокоды'!$A$2:$C$115,3,0),"")</f>
        <v/>
      </c>
      <c r="L4644" s="13">
        <f t="shared" si="2"/>
        <v>0</v>
      </c>
      <c r="M4644" s="14">
        <v>1000.0</v>
      </c>
      <c r="N4644" s="14">
        <f t="shared" si="3"/>
        <v>1000</v>
      </c>
      <c r="O4644" s="9"/>
      <c r="P4644" s="9"/>
      <c r="Q4644" s="9"/>
      <c r="R4644" s="9"/>
      <c r="S4644" s="9"/>
      <c r="T4644" s="9"/>
      <c r="U4644" s="9"/>
      <c r="V4644" s="9"/>
      <c r="W4644" s="9"/>
      <c r="X4644" s="9"/>
      <c r="Y4644" s="9"/>
      <c r="Z4644" s="9"/>
      <c r="AA4644" s="9"/>
      <c r="AB4644" s="9"/>
      <c r="AC4644" s="9"/>
    </row>
    <row r="4645" ht="15.75" customHeight="1">
      <c r="A4645" s="10">
        <v>4644.0</v>
      </c>
      <c r="B4645" s="20" t="s">
        <v>15</v>
      </c>
      <c r="C4645" s="10" t="str">
        <f>VLOOKUP($E4645,'Определяем вид'!$A$2:$B$16,2,0)</f>
        <v>Услуга</v>
      </c>
      <c r="D4645" s="20" t="s">
        <v>16</v>
      </c>
      <c r="E4645" s="10" t="s">
        <v>17</v>
      </c>
      <c r="F4645" s="11">
        <v>45821.0</v>
      </c>
      <c r="G4645" s="12">
        <f t="shared" si="1"/>
        <v>6</v>
      </c>
      <c r="H4645" s="10"/>
      <c r="I4645" s="10" t="str">
        <f>IFNA(VLOOKUP($H4645,'Промокоды'!$A$2:$B$115,2,0),"")</f>
        <v/>
      </c>
      <c r="J4645" s="10" t="str">
        <f>IFNA(VLOOKUP($I4645,'Промокоды'!$E$2:$F$8,2,0),"")</f>
        <v/>
      </c>
      <c r="K4645" s="10" t="str">
        <f>IFNA(VLOOKUP($H4645,'Промокоды'!$A$2:$C$115,3,0),"")</f>
        <v/>
      </c>
      <c r="L4645" s="13">
        <f t="shared" si="2"/>
        <v>0</v>
      </c>
      <c r="M4645" s="14">
        <v>4500.0</v>
      </c>
      <c r="N4645" s="14">
        <f t="shared" si="3"/>
        <v>4500</v>
      </c>
      <c r="O4645" s="9"/>
      <c r="P4645" s="9"/>
      <c r="Q4645" s="9"/>
      <c r="R4645" s="9"/>
      <c r="S4645" s="9"/>
      <c r="T4645" s="9"/>
      <c r="U4645" s="9"/>
      <c r="V4645" s="9"/>
      <c r="W4645" s="9"/>
      <c r="X4645" s="9"/>
      <c r="Y4645" s="9"/>
      <c r="Z4645" s="9"/>
      <c r="AA4645" s="9"/>
      <c r="AB4645" s="9"/>
      <c r="AC4645" s="9"/>
    </row>
    <row r="4646" ht="15.75" customHeight="1">
      <c r="A4646" s="10">
        <v>4645.0</v>
      </c>
      <c r="B4646" s="20" t="s">
        <v>15</v>
      </c>
      <c r="C4646" s="10" t="str">
        <f>VLOOKUP($E4646,'Определяем вид'!$A$2:$B$16,2,0)</f>
        <v>Услуга</v>
      </c>
      <c r="D4646" s="20" t="s">
        <v>19</v>
      </c>
      <c r="E4646" s="10" t="s">
        <v>21</v>
      </c>
      <c r="F4646" s="11">
        <v>45821.0</v>
      </c>
      <c r="G4646" s="12">
        <f t="shared" si="1"/>
        <v>6</v>
      </c>
      <c r="H4646" s="10"/>
      <c r="I4646" s="10" t="str">
        <f>IFNA(VLOOKUP($H4646,'Промокоды'!$A$2:$B$115,2,0),"")</f>
        <v/>
      </c>
      <c r="J4646" s="10" t="str">
        <f>IFNA(VLOOKUP($I4646,'Промокоды'!$E$2:$F$8,2,0),"")</f>
        <v/>
      </c>
      <c r="K4646" s="10" t="str">
        <f>IFNA(VLOOKUP($H4646,'Промокоды'!$A$2:$C$115,3,0),"")</f>
        <v/>
      </c>
      <c r="L4646" s="13">
        <f t="shared" si="2"/>
        <v>0</v>
      </c>
      <c r="M4646" s="14">
        <v>5500.0</v>
      </c>
      <c r="N4646" s="14">
        <f t="shared" si="3"/>
        <v>5500</v>
      </c>
      <c r="O4646" s="9"/>
      <c r="P4646" s="9"/>
      <c r="Q4646" s="9"/>
      <c r="R4646" s="9"/>
      <c r="S4646" s="9"/>
      <c r="T4646" s="9"/>
      <c r="U4646" s="9"/>
      <c r="V4646" s="9"/>
      <c r="W4646" s="9"/>
      <c r="X4646" s="9"/>
      <c r="Y4646" s="9"/>
      <c r="Z4646" s="9"/>
      <c r="AA4646" s="9"/>
      <c r="AB4646" s="9"/>
      <c r="AC4646" s="9"/>
    </row>
    <row r="4647" ht="15.75" customHeight="1">
      <c r="A4647" s="10">
        <v>4646.0</v>
      </c>
      <c r="B4647" s="20" t="s">
        <v>15</v>
      </c>
      <c r="C4647" s="10" t="str">
        <f>VLOOKUP($E4647,'Определяем вид'!$A$2:$B$16,2,0)</f>
        <v>Услуга</v>
      </c>
      <c r="D4647" s="20" t="s">
        <v>19</v>
      </c>
      <c r="E4647" s="10" t="s">
        <v>17</v>
      </c>
      <c r="F4647" s="11">
        <v>45821.0</v>
      </c>
      <c r="G4647" s="12">
        <f t="shared" si="1"/>
        <v>6</v>
      </c>
      <c r="H4647" s="10"/>
      <c r="I4647" s="10" t="str">
        <f>IFNA(VLOOKUP($H4647,'Промокоды'!$A$2:$B$115,2,0),"")</f>
        <v/>
      </c>
      <c r="J4647" s="10" t="str">
        <f>IFNA(VLOOKUP($I4647,'Промокоды'!$E$2:$F$8,2,0),"")</f>
        <v/>
      </c>
      <c r="K4647" s="10" t="str">
        <f>IFNA(VLOOKUP($H4647,'Промокоды'!$A$2:$C$115,3,0),"")</f>
        <v/>
      </c>
      <c r="L4647" s="13">
        <f t="shared" si="2"/>
        <v>0</v>
      </c>
      <c r="M4647" s="14">
        <v>4500.0</v>
      </c>
      <c r="N4647" s="14">
        <f t="shared" si="3"/>
        <v>4500</v>
      </c>
      <c r="O4647" s="9"/>
      <c r="P4647" s="9"/>
      <c r="Q4647" s="9"/>
      <c r="R4647" s="9"/>
      <c r="S4647" s="9"/>
      <c r="T4647" s="9"/>
      <c r="U4647" s="9"/>
      <c r="V4647" s="9"/>
      <c r="W4647" s="9"/>
      <c r="X4647" s="9"/>
      <c r="Y4647" s="9"/>
      <c r="Z4647" s="9"/>
      <c r="AA4647" s="9"/>
      <c r="AB4647" s="9"/>
      <c r="AC4647" s="9"/>
    </row>
    <row r="4648" ht="15.75" customHeight="1">
      <c r="A4648" s="10">
        <v>4647.0</v>
      </c>
      <c r="B4648" s="20" t="s">
        <v>25</v>
      </c>
      <c r="C4648" s="10" t="str">
        <f>VLOOKUP($E4648,'Определяем вид'!$A$2:$B$16,2,0)</f>
        <v>Товар</v>
      </c>
      <c r="D4648" s="20" t="s">
        <v>16</v>
      </c>
      <c r="E4648" s="10" t="s">
        <v>30</v>
      </c>
      <c r="F4648" s="11">
        <v>45821.0</v>
      </c>
      <c r="G4648" s="12">
        <f t="shared" si="1"/>
        <v>6</v>
      </c>
      <c r="H4648" s="10"/>
      <c r="I4648" s="10" t="str">
        <f>IFNA(VLOOKUP($H4648,'Промокоды'!$A$2:$B$115,2,0),"")</f>
        <v/>
      </c>
      <c r="J4648" s="10" t="str">
        <f>IFNA(VLOOKUP($I4648,'Промокоды'!$E$2:$F$8,2,0),"")</f>
        <v/>
      </c>
      <c r="K4648" s="10" t="str">
        <f>IFNA(VLOOKUP($H4648,'Промокоды'!$A$2:$C$115,3,0),"")</f>
        <v/>
      </c>
      <c r="L4648" s="13">
        <f t="shared" si="2"/>
        <v>0</v>
      </c>
      <c r="M4648" s="14">
        <v>300.0</v>
      </c>
      <c r="N4648" s="14">
        <f t="shared" si="3"/>
        <v>300</v>
      </c>
      <c r="O4648" s="9"/>
      <c r="P4648" s="9"/>
      <c r="Q4648" s="9"/>
      <c r="R4648" s="9"/>
      <c r="S4648" s="9"/>
      <c r="T4648" s="9"/>
      <c r="U4648" s="9"/>
      <c r="V4648" s="9"/>
      <c r="W4648" s="9"/>
      <c r="X4648" s="9"/>
      <c r="Y4648" s="9"/>
      <c r="Z4648" s="9"/>
      <c r="AA4648" s="9"/>
      <c r="AB4648" s="9"/>
      <c r="AC4648" s="9"/>
    </row>
    <row r="4649" ht="15.75" customHeight="1">
      <c r="A4649" s="10">
        <v>4648.0</v>
      </c>
      <c r="B4649" s="20" t="s">
        <v>25</v>
      </c>
      <c r="C4649" s="10" t="str">
        <f>VLOOKUP($E4649,'Определяем вид'!$A$2:$B$16,2,0)</f>
        <v>Товар</v>
      </c>
      <c r="D4649" s="20" t="s">
        <v>16</v>
      </c>
      <c r="E4649" s="10" t="s">
        <v>30</v>
      </c>
      <c r="F4649" s="11">
        <v>45821.0</v>
      </c>
      <c r="G4649" s="12">
        <f t="shared" si="1"/>
        <v>6</v>
      </c>
      <c r="H4649" s="10"/>
      <c r="I4649" s="10" t="str">
        <f>IFNA(VLOOKUP($H4649,'Промокоды'!$A$2:$B$115,2,0),"")</f>
        <v/>
      </c>
      <c r="J4649" s="10" t="str">
        <f>IFNA(VLOOKUP($I4649,'Промокоды'!$E$2:$F$8,2,0),"")</f>
        <v/>
      </c>
      <c r="K4649" s="10" t="str">
        <f>IFNA(VLOOKUP($H4649,'Промокоды'!$A$2:$C$115,3,0),"")</f>
        <v/>
      </c>
      <c r="L4649" s="13">
        <f t="shared" si="2"/>
        <v>0</v>
      </c>
      <c r="M4649" s="14">
        <v>300.0</v>
      </c>
      <c r="N4649" s="14">
        <f t="shared" si="3"/>
        <v>300</v>
      </c>
      <c r="O4649" s="9"/>
      <c r="P4649" s="9"/>
      <c r="Q4649" s="9"/>
      <c r="R4649" s="9"/>
      <c r="S4649" s="9"/>
      <c r="T4649" s="9"/>
      <c r="U4649" s="9"/>
      <c r="V4649" s="9"/>
      <c r="W4649" s="9"/>
      <c r="X4649" s="9"/>
      <c r="Y4649" s="9"/>
      <c r="Z4649" s="9"/>
      <c r="AA4649" s="9"/>
      <c r="AB4649" s="9"/>
      <c r="AC4649" s="9"/>
    </row>
    <row r="4650" ht="15.75" customHeight="1">
      <c r="A4650" s="10">
        <v>4649.0</v>
      </c>
      <c r="B4650" s="20" t="s">
        <v>15</v>
      </c>
      <c r="C4650" s="10" t="str">
        <f>VLOOKUP($E4650,'Определяем вид'!$A$2:$B$16,2,0)</f>
        <v>Услуга</v>
      </c>
      <c r="D4650" s="20" t="s">
        <v>16</v>
      </c>
      <c r="E4650" s="10" t="s">
        <v>17</v>
      </c>
      <c r="F4650" s="11">
        <v>45821.0</v>
      </c>
      <c r="G4650" s="12">
        <f t="shared" si="1"/>
        <v>6</v>
      </c>
      <c r="H4650" s="10"/>
      <c r="I4650" s="10" t="str">
        <f>IFNA(VLOOKUP($H4650,'Промокоды'!$A$2:$B$115,2,0),"")</f>
        <v/>
      </c>
      <c r="J4650" s="10" t="str">
        <f>IFNA(VLOOKUP($I4650,'Промокоды'!$E$2:$F$8,2,0),"")</f>
        <v/>
      </c>
      <c r="K4650" s="10" t="str">
        <f>IFNA(VLOOKUP($H4650,'Промокоды'!$A$2:$C$115,3,0),"")</f>
        <v/>
      </c>
      <c r="L4650" s="13">
        <f t="shared" si="2"/>
        <v>0</v>
      </c>
      <c r="M4650" s="14">
        <v>4500.0</v>
      </c>
      <c r="N4650" s="14">
        <f t="shared" si="3"/>
        <v>4500</v>
      </c>
      <c r="O4650" s="9"/>
      <c r="P4650" s="9"/>
      <c r="Q4650" s="9"/>
      <c r="R4650" s="9"/>
      <c r="S4650" s="9"/>
      <c r="T4650" s="9"/>
      <c r="U4650" s="9"/>
      <c r="V4650" s="9"/>
      <c r="W4650" s="9"/>
      <c r="X4650" s="9"/>
      <c r="Y4650" s="9"/>
      <c r="Z4650" s="9"/>
      <c r="AA4650" s="9"/>
      <c r="AB4650" s="9"/>
      <c r="AC4650" s="9"/>
    </row>
    <row r="4651" ht="15.75" customHeight="1">
      <c r="A4651" s="10">
        <v>4650.0</v>
      </c>
      <c r="B4651" s="20" t="s">
        <v>15</v>
      </c>
      <c r="C4651" s="10" t="str">
        <f>VLOOKUP($E4651,'Определяем вид'!$A$2:$B$16,2,0)</f>
        <v>Услуга</v>
      </c>
      <c r="D4651" s="20" t="s">
        <v>16</v>
      </c>
      <c r="E4651" s="10" t="s">
        <v>18</v>
      </c>
      <c r="F4651" s="11">
        <v>45822.0</v>
      </c>
      <c r="G4651" s="12">
        <f t="shared" si="1"/>
        <v>6</v>
      </c>
      <c r="H4651" s="10"/>
      <c r="I4651" s="10" t="str">
        <f>IFNA(VLOOKUP($H4651,'Промокоды'!$A$2:$B$115,2,0),"")</f>
        <v/>
      </c>
      <c r="J4651" s="10" t="str">
        <f>IFNA(VLOOKUP($I4651,'Промокоды'!$E$2:$F$8,2,0),"")</f>
        <v/>
      </c>
      <c r="K4651" s="10" t="str">
        <f>IFNA(VLOOKUP($H4651,'Промокоды'!$A$2:$C$115,3,0),"")</f>
        <v/>
      </c>
      <c r="L4651" s="13">
        <f t="shared" si="2"/>
        <v>0</v>
      </c>
      <c r="M4651" s="14">
        <v>3500.0</v>
      </c>
      <c r="N4651" s="14">
        <f t="shared" si="3"/>
        <v>3500</v>
      </c>
      <c r="O4651" s="9"/>
      <c r="P4651" s="9"/>
      <c r="Q4651" s="9"/>
      <c r="R4651" s="9"/>
      <c r="S4651" s="9"/>
      <c r="T4651" s="9"/>
      <c r="U4651" s="9"/>
      <c r="V4651" s="9"/>
      <c r="W4651" s="9"/>
      <c r="X4651" s="9"/>
      <c r="Y4651" s="9"/>
      <c r="Z4651" s="9"/>
      <c r="AA4651" s="9"/>
      <c r="AB4651" s="9"/>
      <c r="AC4651" s="9"/>
    </row>
    <row r="4652" ht="15.75" customHeight="1">
      <c r="A4652" s="10">
        <v>4651.0</v>
      </c>
      <c r="B4652" s="20" t="s">
        <v>15</v>
      </c>
      <c r="C4652" s="10" t="str">
        <f>VLOOKUP($E4652,'Определяем вид'!$A$2:$B$16,2,0)</f>
        <v>Услуга</v>
      </c>
      <c r="D4652" s="20" t="s">
        <v>16</v>
      </c>
      <c r="E4652" s="10" t="s">
        <v>17</v>
      </c>
      <c r="F4652" s="11">
        <v>45822.0</v>
      </c>
      <c r="G4652" s="12">
        <f t="shared" si="1"/>
        <v>6</v>
      </c>
      <c r="H4652" s="10"/>
      <c r="I4652" s="10" t="str">
        <f>IFNA(VLOOKUP($H4652,'Промокоды'!$A$2:$B$115,2,0),"")</f>
        <v/>
      </c>
      <c r="J4652" s="10" t="str">
        <f>IFNA(VLOOKUP($I4652,'Промокоды'!$E$2:$F$8,2,0),"")</f>
        <v/>
      </c>
      <c r="K4652" s="10" t="str">
        <f>IFNA(VLOOKUP($H4652,'Промокоды'!$A$2:$C$115,3,0),"")</f>
        <v/>
      </c>
      <c r="L4652" s="13">
        <f t="shared" si="2"/>
        <v>0</v>
      </c>
      <c r="M4652" s="14">
        <v>4500.0</v>
      </c>
      <c r="N4652" s="14">
        <f t="shared" si="3"/>
        <v>4500</v>
      </c>
      <c r="O4652" s="9"/>
      <c r="P4652" s="9"/>
      <c r="Q4652" s="9"/>
      <c r="R4652" s="9"/>
      <c r="S4652" s="9"/>
      <c r="T4652" s="9"/>
      <c r="U4652" s="9"/>
      <c r="V4652" s="9"/>
      <c r="W4652" s="9"/>
      <c r="X4652" s="9"/>
      <c r="Y4652" s="9"/>
      <c r="Z4652" s="9"/>
      <c r="AA4652" s="9"/>
      <c r="AB4652" s="9"/>
      <c r="AC4652" s="9"/>
    </row>
    <row r="4653" ht="15.75" customHeight="1">
      <c r="A4653" s="10">
        <v>4652.0</v>
      </c>
      <c r="B4653" s="20" t="s">
        <v>15</v>
      </c>
      <c r="C4653" s="10" t="str">
        <f>VLOOKUP($E4653,'Определяем вид'!$A$2:$B$16,2,0)</f>
        <v>Услуга</v>
      </c>
      <c r="D4653" s="20" t="s">
        <v>19</v>
      </c>
      <c r="E4653" s="10" t="s">
        <v>17</v>
      </c>
      <c r="F4653" s="11">
        <v>45822.0</v>
      </c>
      <c r="G4653" s="12">
        <f t="shared" si="1"/>
        <v>6</v>
      </c>
      <c r="H4653" s="10"/>
      <c r="I4653" s="10" t="str">
        <f>IFNA(VLOOKUP($H4653,'Промокоды'!$A$2:$B$115,2,0),"")</f>
        <v/>
      </c>
      <c r="J4653" s="10" t="str">
        <f>IFNA(VLOOKUP($I4653,'Промокоды'!$E$2:$F$8,2,0),"")</f>
        <v/>
      </c>
      <c r="K4653" s="10" t="str">
        <f>IFNA(VLOOKUP($H4653,'Промокоды'!$A$2:$C$115,3,0),"")</f>
        <v/>
      </c>
      <c r="L4653" s="13">
        <f t="shared" si="2"/>
        <v>0</v>
      </c>
      <c r="M4653" s="14">
        <v>4500.0</v>
      </c>
      <c r="N4653" s="14">
        <f t="shared" si="3"/>
        <v>4500</v>
      </c>
      <c r="O4653" s="9"/>
      <c r="P4653" s="9"/>
      <c r="Q4653" s="9"/>
      <c r="R4653" s="9"/>
      <c r="S4653" s="9"/>
      <c r="T4653" s="9"/>
      <c r="U4653" s="9"/>
      <c r="V4653" s="9"/>
      <c r="W4653" s="9"/>
      <c r="X4653" s="9"/>
      <c r="Y4653" s="9"/>
      <c r="Z4653" s="9"/>
      <c r="AA4653" s="9"/>
      <c r="AB4653" s="9"/>
      <c r="AC4653" s="9"/>
    </row>
    <row r="4654" ht="15.75" customHeight="1">
      <c r="A4654" s="10">
        <v>4653.0</v>
      </c>
      <c r="B4654" s="20" t="s">
        <v>15</v>
      </c>
      <c r="C4654" s="10" t="str">
        <f>VLOOKUP($E4654,'Определяем вид'!$A$2:$B$16,2,0)</f>
        <v>Товар</v>
      </c>
      <c r="D4654" s="20" t="s">
        <v>19</v>
      </c>
      <c r="E4654" s="10" t="s">
        <v>20</v>
      </c>
      <c r="F4654" s="11">
        <v>45822.0</v>
      </c>
      <c r="G4654" s="12">
        <f t="shared" si="1"/>
        <v>6</v>
      </c>
      <c r="H4654" s="10"/>
      <c r="I4654" s="10" t="str">
        <f>IFNA(VLOOKUP($H4654,'Промокоды'!$A$2:$B$115,2,0),"")</f>
        <v/>
      </c>
      <c r="J4654" s="10" t="str">
        <f>IFNA(VLOOKUP($I4654,'Промокоды'!$E$2:$F$8,2,0),"")</f>
        <v/>
      </c>
      <c r="K4654" s="10" t="str">
        <f>IFNA(VLOOKUP($H4654,'Промокоды'!$A$2:$C$115,3,0),"")</f>
        <v/>
      </c>
      <c r="L4654" s="13">
        <f t="shared" si="2"/>
        <v>0</v>
      </c>
      <c r="M4654" s="14">
        <v>500.0</v>
      </c>
      <c r="N4654" s="14">
        <f t="shared" si="3"/>
        <v>500</v>
      </c>
      <c r="O4654" s="9"/>
      <c r="P4654" s="9"/>
      <c r="Q4654" s="9"/>
      <c r="R4654" s="9"/>
      <c r="S4654" s="9"/>
      <c r="T4654" s="9"/>
      <c r="U4654" s="9"/>
      <c r="V4654" s="9"/>
      <c r="W4654" s="9"/>
      <c r="X4654" s="9"/>
      <c r="Y4654" s="9"/>
      <c r="Z4654" s="9"/>
      <c r="AA4654" s="9"/>
      <c r="AB4654" s="9"/>
      <c r="AC4654" s="9"/>
    </row>
    <row r="4655" ht="15.75" customHeight="1">
      <c r="A4655" s="10">
        <v>4654.0</v>
      </c>
      <c r="B4655" s="20" t="s">
        <v>15</v>
      </c>
      <c r="C4655" s="10" t="str">
        <f>VLOOKUP($E4655,'Определяем вид'!$A$2:$B$16,2,0)</f>
        <v>Услуга</v>
      </c>
      <c r="D4655" s="20" t="s">
        <v>16</v>
      </c>
      <c r="E4655" s="10" t="s">
        <v>17</v>
      </c>
      <c r="F4655" s="11">
        <v>45822.0</v>
      </c>
      <c r="G4655" s="12">
        <f t="shared" si="1"/>
        <v>6</v>
      </c>
      <c r="H4655" s="10"/>
      <c r="I4655" s="10" t="str">
        <f>IFNA(VLOOKUP($H4655,'Промокоды'!$A$2:$B$115,2,0),"")</f>
        <v/>
      </c>
      <c r="J4655" s="10" t="str">
        <f>IFNA(VLOOKUP($I4655,'Промокоды'!$E$2:$F$8,2,0),"")</f>
        <v/>
      </c>
      <c r="K4655" s="10" t="str">
        <f>IFNA(VLOOKUP($H4655,'Промокоды'!$A$2:$C$115,3,0),"")</f>
        <v/>
      </c>
      <c r="L4655" s="13">
        <f t="shared" si="2"/>
        <v>0</v>
      </c>
      <c r="M4655" s="14">
        <v>4500.0</v>
      </c>
      <c r="N4655" s="14">
        <f t="shared" si="3"/>
        <v>4500</v>
      </c>
      <c r="O4655" s="9"/>
      <c r="P4655" s="9"/>
      <c r="Q4655" s="9"/>
      <c r="R4655" s="9"/>
      <c r="S4655" s="9"/>
      <c r="T4655" s="9"/>
      <c r="U4655" s="9"/>
      <c r="V4655" s="9"/>
      <c r="W4655" s="9"/>
      <c r="X4655" s="9"/>
      <c r="Y4655" s="9"/>
      <c r="Z4655" s="9"/>
      <c r="AA4655" s="9"/>
      <c r="AB4655" s="9"/>
      <c r="AC4655" s="9"/>
    </row>
    <row r="4656" ht="15.75" customHeight="1">
      <c r="A4656" s="10">
        <v>4655.0</v>
      </c>
      <c r="B4656" s="20" t="s">
        <v>25</v>
      </c>
      <c r="C4656" s="10" t="str">
        <f>VLOOKUP($E4656,'Определяем вид'!$A$2:$B$16,2,0)</f>
        <v>Товар</v>
      </c>
      <c r="D4656" s="20" t="s">
        <v>19</v>
      </c>
      <c r="E4656" s="10" t="s">
        <v>35</v>
      </c>
      <c r="F4656" s="11">
        <v>45822.0</v>
      </c>
      <c r="G4656" s="12">
        <f t="shared" si="1"/>
        <v>6</v>
      </c>
      <c r="H4656" s="10"/>
      <c r="I4656" s="10" t="str">
        <f>IFNA(VLOOKUP($H4656,'Промокоды'!$A$2:$B$115,2,0),"")</f>
        <v/>
      </c>
      <c r="J4656" s="10" t="str">
        <f>IFNA(VLOOKUP($I4656,'Промокоды'!$E$2:$F$8,2,0),"")</f>
        <v/>
      </c>
      <c r="K4656" s="10" t="str">
        <f>IFNA(VLOOKUP($H4656,'Промокоды'!$A$2:$C$115,3,0),"")</f>
        <v/>
      </c>
      <c r="L4656" s="13">
        <f t="shared" si="2"/>
        <v>0</v>
      </c>
      <c r="M4656" s="14">
        <v>500.0</v>
      </c>
      <c r="N4656" s="14">
        <f t="shared" si="3"/>
        <v>500</v>
      </c>
      <c r="O4656" s="9"/>
      <c r="P4656" s="9"/>
      <c r="Q4656" s="9"/>
      <c r="R4656" s="9"/>
      <c r="S4656" s="9"/>
      <c r="T4656" s="9"/>
      <c r="U4656" s="9"/>
      <c r="V4656" s="9"/>
      <c r="W4656" s="9"/>
      <c r="X4656" s="9"/>
      <c r="Y4656" s="9"/>
      <c r="Z4656" s="9"/>
      <c r="AA4656" s="9"/>
      <c r="AB4656" s="9"/>
      <c r="AC4656" s="9"/>
    </row>
    <row r="4657" ht="15.75" customHeight="1">
      <c r="A4657" s="10">
        <v>4656.0</v>
      </c>
      <c r="B4657" s="20" t="s">
        <v>15</v>
      </c>
      <c r="C4657" s="10" t="str">
        <f>VLOOKUP($E4657,'Определяем вид'!$A$2:$B$16,2,0)</f>
        <v>Товар</v>
      </c>
      <c r="D4657" s="20" t="s">
        <v>16</v>
      </c>
      <c r="E4657" s="10" t="s">
        <v>28</v>
      </c>
      <c r="F4657" s="11">
        <v>45822.0</v>
      </c>
      <c r="G4657" s="12">
        <f t="shared" si="1"/>
        <v>6</v>
      </c>
      <c r="H4657" s="10"/>
      <c r="I4657" s="10" t="str">
        <f>IFNA(VLOOKUP($H4657,'Промокоды'!$A$2:$B$115,2,0),"")</f>
        <v/>
      </c>
      <c r="J4657" s="10" t="str">
        <f>IFNA(VLOOKUP($I4657,'Промокоды'!$E$2:$F$8,2,0),"")</f>
        <v/>
      </c>
      <c r="K4657" s="10" t="str">
        <f>IFNA(VLOOKUP($H4657,'Промокоды'!$A$2:$C$115,3,0),"")</f>
        <v/>
      </c>
      <c r="L4657" s="13">
        <f t="shared" si="2"/>
        <v>0</v>
      </c>
      <c r="M4657" s="14">
        <v>300.0</v>
      </c>
      <c r="N4657" s="14">
        <f t="shared" si="3"/>
        <v>300</v>
      </c>
      <c r="O4657" s="9"/>
      <c r="P4657" s="9"/>
      <c r="Q4657" s="9"/>
      <c r="R4657" s="9"/>
      <c r="S4657" s="9"/>
      <c r="T4657" s="9"/>
      <c r="U4657" s="9"/>
      <c r="V4657" s="9"/>
      <c r="W4657" s="9"/>
      <c r="X4657" s="9"/>
      <c r="Y4657" s="9"/>
      <c r="Z4657" s="9"/>
      <c r="AA4657" s="9"/>
      <c r="AB4657" s="9"/>
      <c r="AC4657" s="9"/>
    </row>
    <row r="4658" ht="15.75" customHeight="1">
      <c r="A4658" s="10">
        <v>4657.0</v>
      </c>
      <c r="B4658" s="20" t="s">
        <v>25</v>
      </c>
      <c r="C4658" s="10" t="str">
        <f>VLOOKUP($E4658,'Определяем вид'!$A$2:$B$16,2,0)</f>
        <v>Товар</v>
      </c>
      <c r="D4658" s="20" t="s">
        <v>19</v>
      </c>
      <c r="E4658" s="10" t="s">
        <v>33</v>
      </c>
      <c r="F4658" s="11">
        <v>45822.0</v>
      </c>
      <c r="G4658" s="12">
        <f t="shared" si="1"/>
        <v>6</v>
      </c>
      <c r="H4658" s="10"/>
      <c r="I4658" s="10" t="str">
        <f>IFNA(VLOOKUP($H4658,'Промокоды'!$A$2:$B$115,2,0),"")</f>
        <v/>
      </c>
      <c r="J4658" s="10" t="str">
        <f>IFNA(VLOOKUP($I4658,'Промокоды'!$E$2:$F$8,2,0),"")</f>
        <v/>
      </c>
      <c r="K4658" s="10" t="str">
        <f>IFNA(VLOOKUP($H4658,'Промокоды'!$A$2:$C$115,3,0),"")</f>
        <v/>
      </c>
      <c r="L4658" s="13">
        <f t="shared" si="2"/>
        <v>0</v>
      </c>
      <c r="M4658" s="14">
        <v>1000.0</v>
      </c>
      <c r="N4658" s="14">
        <f t="shared" si="3"/>
        <v>1000</v>
      </c>
      <c r="O4658" s="9"/>
      <c r="P4658" s="9"/>
      <c r="Q4658" s="9"/>
      <c r="R4658" s="9"/>
      <c r="S4658" s="9"/>
      <c r="T4658" s="9"/>
      <c r="U4658" s="9"/>
      <c r="V4658" s="9"/>
      <c r="W4658" s="9"/>
      <c r="X4658" s="9"/>
      <c r="Y4658" s="9"/>
      <c r="Z4658" s="9"/>
      <c r="AA4658" s="9"/>
      <c r="AB4658" s="9"/>
      <c r="AC4658" s="9"/>
    </row>
    <row r="4659" ht="15.75" customHeight="1">
      <c r="A4659" s="10">
        <v>4658.0</v>
      </c>
      <c r="B4659" s="20" t="s">
        <v>15</v>
      </c>
      <c r="C4659" s="10" t="str">
        <f>VLOOKUP($E4659,'Определяем вид'!$A$2:$B$16,2,0)</f>
        <v>Товар</v>
      </c>
      <c r="D4659" s="20" t="s">
        <v>16</v>
      </c>
      <c r="E4659" s="10" t="s">
        <v>20</v>
      </c>
      <c r="F4659" s="11">
        <v>45822.0</v>
      </c>
      <c r="G4659" s="12">
        <f t="shared" si="1"/>
        <v>6</v>
      </c>
      <c r="H4659" s="10"/>
      <c r="I4659" s="10" t="str">
        <f>IFNA(VLOOKUP($H4659,'Промокоды'!$A$2:$B$115,2,0),"")</f>
        <v/>
      </c>
      <c r="J4659" s="10" t="str">
        <f>IFNA(VLOOKUP($I4659,'Промокоды'!$E$2:$F$8,2,0),"")</f>
        <v/>
      </c>
      <c r="K4659" s="10" t="str">
        <f>IFNA(VLOOKUP($H4659,'Промокоды'!$A$2:$C$115,3,0),"")</f>
        <v/>
      </c>
      <c r="L4659" s="13">
        <f t="shared" si="2"/>
        <v>0</v>
      </c>
      <c r="M4659" s="14">
        <v>500.0</v>
      </c>
      <c r="N4659" s="14">
        <f t="shared" si="3"/>
        <v>500</v>
      </c>
      <c r="O4659" s="9"/>
      <c r="P4659" s="9"/>
      <c r="Q4659" s="9"/>
      <c r="R4659" s="9"/>
      <c r="S4659" s="9"/>
      <c r="T4659" s="9"/>
      <c r="U4659" s="9"/>
      <c r="V4659" s="9"/>
      <c r="W4659" s="9"/>
      <c r="X4659" s="9"/>
      <c r="Y4659" s="9"/>
      <c r="Z4659" s="9"/>
      <c r="AA4659" s="9"/>
      <c r="AB4659" s="9"/>
      <c r="AC4659" s="9"/>
    </row>
    <row r="4660" ht="15.75" customHeight="1">
      <c r="A4660" s="10">
        <v>4659.0</v>
      </c>
      <c r="B4660" s="20" t="s">
        <v>15</v>
      </c>
      <c r="C4660" s="10" t="str">
        <f>VLOOKUP($E4660,'Определяем вид'!$A$2:$B$16,2,0)</f>
        <v>Услуга</v>
      </c>
      <c r="D4660" s="20" t="s">
        <v>16</v>
      </c>
      <c r="E4660" s="10" t="s">
        <v>18</v>
      </c>
      <c r="F4660" s="11">
        <v>45822.0</v>
      </c>
      <c r="G4660" s="12">
        <f t="shared" si="1"/>
        <v>6</v>
      </c>
      <c r="H4660" s="10"/>
      <c r="I4660" s="10" t="str">
        <f>IFNA(VLOOKUP($H4660,'Промокоды'!$A$2:$B$115,2,0),"")</f>
        <v/>
      </c>
      <c r="J4660" s="10" t="str">
        <f>IFNA(VLOOKUP($I4660,'Промокоды'!$E$2:$F$8,2,0),"")</f>
        <v/>
      </c>
      <c r="K4660" s="10" t="str">
        <f>IFNA(VLOOKUP($H4660,'Промокоды'!$A$2:$C$115,3,0),"")</f>
        <v/>
      </c>
      <c r="L4660" s="13">
        <f t="shared" si="2"/>
        <v>0</v>
      </c>
      <c r="M4660" s="14">
        <v>3500.0</v>
      </c>
      <c r="N4660" s="14">
        <f t="shared" si="3"/>
        <v>3500</v>
      </c>
      <c r="O4660" s="9"/>
      <c r="P4660" s="9"/>
      <c r="Q4660" s="9"/>
      <c r="R4660" s="9"/>
      <c r="S4660" s="9"/>
      <c r="T4660" s="9"/>
      <c r="U4660" s="9"/>
      <c r="V4660" s="9"/>
      <c r="W4660" s="9"/>
      <c r="X4660" s="9"/>
      <c r="Y4660" s="9"/>
      <c r="Z4660" s="9"/>
      <c r="AA4660" s="9"/>
      <c r="AB4660" s="9"/>
      <c r="AC4660" s="9"/>
    </row>
    <row r="4661" ht="15.75" customHeight="1">
      <c r="A4661" s="10">
        <v>4660.0</v>
      </c>
      <c r="B4661" s="20" t="s">
        <v>15</v>
      </c>
      <c r="C4661" s="10" t="str">
        <f>VLOOKUP($E4661,'Определяем вид'!$A$2:$B$16,2,0)</f>
        <v>Услуга</v>
      </c>
      <c r="D4661" s="20" t="s">
        <v>16</v>
      </c>
      <c r="E4661" s="10" t="s">
        <v>18</v>
      </c>
      <c r="F4661" s="11">
        <v>45822.0</v>
      </c>
      <c r="G4661" s="12">
        <f t="shared" si="1"/>
        <v>6</v>
      </c>
      <c r="H4661" s="10"/>
      <c r="I4661" s="10" t="str">
        <f>IFNA(VLOOKUP($H4661,'Промокоды'!$A$2:$B$115,2,0),"")</f>
        <v/>
      </c>
      <c r="J4661" s="10" t="str">
        <f>IFNA(VLOOKUP($I4661,'Промокоды'!$E$2:$F$8,2,0),"")</f>
        <v/>
      </c>
      <c r="K4661" s="10" t="str">
        <f>IFNA(VLOOKUP($H4661,'Промокоды'!$A$2:$C$115,3,0),"")</f>
        <v/>
      </c>
      <c r="L4661" s="13">
        <f t="shared" si="2"/>
        <v>0</v>
      </c>
      <c r="M4661" s="14">
        <v>3500.0</v>
      </c>
      <c r="N4661" s="14">
        <f t="shared" si="3"/>
        <v>3500</v>
      </c>
      <c r="O4661" s="9"/>
      <c r="P4661" s="9"/>
      <c r="Q4661" s="9"/>
      <c r="R4661" s="9"/>
      <c r="S4661" s="9"/>
      <c r="T4661" s="9"/>
      <c r="U4661" s="9"/>
      <c r="V4661" s="9"/>
      <c r="W4661" s="9"/>
      <c r="X4661" s="9"/>
      <c r="Y4661" s="9"/>
      <c r="Z4661" s="9"/>
      <c r="AA4661" s="9"/>
      <c r="AB4661" s="9"/>
      <c r="AC4661" s="9"/>
    </row>
    <row r="4662" ht="15.75" customHeight="1">
      <c r="A4662" s="10">
        <v>4661.0</v>
      </c>
      <c r="B4662" s="20" t="s">
        <v>25</v>
      </c>
      <c r="C4662" s="10" t="str">
        <f>VLOOKUP($E4662,'Определяем вид'!$A$2:$B$16,2,0)</f>
        <v>Товар</v>
      </c>
      <c r="D4662" s="20" t="s">
        <v>16</v>
      </c>
      <c r="E4662" s="10" t="s">
        <v>33</v>
      </c>
      <c r="F4662" s="11">
        <v>45822.0</v>
      </c>
      <c r="G4662" s="12">
        <f t="shared" si="1"/>
        <v>6</v>
      </c>
      <c r="H4662" s="10"/>
      <c r="I4662" s="10" t="str">
        <f>IFNA(VLOOKUP($H4662,'Промокоды'!$A$2:$B$115,2,0),"")</f>
        <v/>
      </c>
      <c r="J4662" s="10" t="str">
        <f>IFNA(VLOOKUP($I4662,'Промокоды'!$E$2:$F$8,2,0),"")</f>
        <v/>
      </c>
      <c r="K4662" s="10" t="str">
        <f>IFNA(VLOOKUP($H4662,'Промокоды'!$A$2:$C$115,3,0),"")</f>
        <v/>
      </c>
      <c r="L4662" s="13">
        <f t="shared" si="2"/>
        <v>0</v>
      </c>
      <c r="M4662" s="14">
        <v>1000.0</v>
      </c>
      <c r="N4662" s="14">
        <f t="shared" si="3"/>
        <v>1000</v>
      </c>
      <c r="O4662" s="9"/>
      <c r="P4662" s="9"/>
      <c r="Q4662" s="9"/>
      <c r="R4662" s="9"/>
      <c r="S4662" s="9"/>
      <c r="T4662" s="9"/>
      <c r="U4662" s="9"/>
      <c r="V4662" s="9"/>
      <c r="W4662" s="9"/>
      <c r="X4662" s="9"/>
      <c r="Y4662" s="9"/>
      <c r="Z4662" s="9"/>
      <c r="AA4662" s="9"/>
      <c r="AB4662" s="9"/>
      <c r="AC4662" s="9"/>
    </row>
    <row r="4663" ht="15.75" customHeight="1">
      <c r="A4663" s="10">
        <v>4662.0</v>
      </c>
      <c r="B4663" s="20" t="s">
        <v>25</v>
      </c>
      <c r="C4663" s="10" t="str">
        <f>VLOOKUP($E4663,'Определяем вид'!$A$2:$B$16,2,0)</f>
        <v>Товар</v>
      </c>
      <c r="D4663" s="20" t="s">
        <v>16</v>
      </c>
      <c r="E4663" s="10" t="s">
        <v>30</v>
      </c>
      <c r="F4663" s="11">
        <v>45822.0</v>
      </c>
      <c r="G4663" s="12">
        <f t="shared" si="1"/>
        <v>6</v>
      </c>
      <c r="H4663" s="10"/>
      <c r="I4663" s="10" t="str">
        <f>IFNA(VLOOKUP($H4663,'Промокоды'!$A$2:$B$115,2,0),"")</f>
        <v/>
      </c>
      <c r="J4663" s="10" t="str">
        <f>IFNA(VLOOKUP($I4663,'Промокоды'!$E$2:$F$8,2,0),"")</f>
        <v/>
      </c>
      <c r="K4663" s="10" t="str">
        <f>IFNA(VLOOKUP($H4663,'Промокоды'!$A$2:$C$115,3,0),"")</f>
        <v/>
      </c>
      <c r="L4663" s="13">
        <f t="shared" si="2"/>
        <v>0</v>
      </c>
      <c r="M4663" s="14">
        <v>300.0</v>
      </c>
      <c r="N4663" s="14">
        <f t="shared" si="3"/>
        <v>300</v>
      </c>
      <c r="O4663" s="9"/>
      <c r="P4663" s="9"/>
      <c r="Q4663" s="9"/>
      <c r="R4663" s="9"/>
      <c r="S4663" s="9"/>
      <c r="T4663" s="9"/>
      <c r="U4663" s="9"/>
      <c r="V4663" s="9"/>
      <c r="W4663" s="9"/>
      <c r="X4663" s="9"/>
      <c r="Y4663" s="9"/>
      <c r="Z4663" s="9"/>
      <c r="AA4663" s="9"/>
      <c r="AB4663" s="9"/>
      <c r="AC4663" s="9"/>
    </row>
    <row r="4664" ht="15.75" customHeight="1">
      <c r="A4664" s="10">
        <v>4663.0</v>
      </c>
      <c r="B4664" s="20" t="s">
        <v>25</v>
      </c>
      <c r="C4664" s="10" t="str">
        <f>VLOOKUP($E4664,'Определяем вид'!$A$2:$B$16,2,0)</f>
        <v>Товар</v>
      </c>
      <c r="D4664" s="20" t="s">
        <v>16</v>
      </c>
      <c r="E4664" s="10" t="s">
        <v>35</v>
      </c>
      <c r="F4664" s="11">
        <v>45822.0</v>
      </c>
      <c r="G4664" s="12">
        <f t="shared" si="1"/>
        <v>6</v>
      </c>
      <c r="H4664" s="10"/>
      <c r="I4664" s="10" t="str">
        <f>IFNA(VLOOKUP($H4664,'Промокоды'!$A$2:$B$115,2,0),"")</f>
        <v/>
      </c>
      <c r="J4664" s="10" t="str">
        <f>IFNA(VLOOKUP($I4664,'Промокоды'!$E$2:$F$8,2,0),"")</f>
        <v/>
      </c>
      <c r="K4664" s="10" t="str">
        <f>IFNA(VLOOKUP($H4664,'Промокоды'!$A$2:$C$115,3,0),"")</f>
        <v/>
      </c>
      <c r="L4664" s="13">
        <f t="shared" si="2"/>
        <v>0</v>
      </c>
      <c r="M4664" s="14">
        <v>500.0</v>
      </c>
      <c r="N4664" s="14">
        <f t="shared" si="3"/>
        <v>500</v>
      </c>
      <c r="O4664" s="9"/>
      <c r="P4664" s="9"/>
      <c r="Q4664" s="9"/>
      <c r="R4664" s="9"/>
      <c r="S4664" s="9"/>
      <c r="T4664" s="9"/>
      <c r="U4664" s="9"/>
      <c r="V4664" s="9"/>
      <c r="W4664" s="9"/>
      <c r="X4664" s="9"/>
      <c r="Y4664" s="9"/>
      <c r="Z4664" s="9"/>
      <c r="AA4664" s="9"/>
      <c r="AB4664" s="9"/>
      <c r="AC4664" s="9"/>
    </row>
    <row r="4665" ht="15.75" customHeight="1">
      <c r="A4665" s="10">
        <v>4664.0</v>
      </c>
      <c r="B4665" s="20" t="s">
        <v>15</v>
      </c>
      <c r="C4665" s="10" t="str">
        <f>VLOOKUP($E4665,'Определяем вид'!$A$2:$B$16,2,0)</f>
        <v>Услуга</v>
      </c>
      <c r="D4665" s="20" t="s">
        <v>16</v>
      </c>
      <c r="E4665" s="10" t="s">
        <v>18</v>
      </c>
      <c r="F4665" s="11">
        <v>45822.0</v>
      </c>
      <c r="G4665" s="12">
        <f t="shared" si="1"/>
        <v>6</v>
      </c>
      <c r="H4665" s="10"/>
      <c r="I4665" s="10" t="str">
        <f>IFNA(VLOOKUP($H4665,'Промокоды'!$A$2:$B$115,2,0),"")</f>
        <v/>
      </c>
      <c r="J4665" s="10" t="str">
        <f>IFNA(VLOOKUP($I4665,'Промокоды'!$E$2:$F$8,2,0),"")</f>
        <v/>
      </c>
      <c r="K4665" s="10" t="str">
        <f>IFNA(VLOOKUP($H4665,'Промокоды'!$A$2:$C$115,3,0),"")</f>
        <v/>
      </c>
      <c r="L4665" s="13">
        <f t="shared" si="2"/>
        <v>0</v>
      </c>
      <c r="M4665" s="14">
        <v>3500.0</v>
      </c>
      <c r="N4665" s="14">
        <f t="shared" si="3"/>
        <v>3500</v>
      </c>
      <c r="O4665" s="9"/>
      <c r="P4665" s="9"/>
      <c r="Q4665" s="9"/>
      <c r="R4665" s="9"/>
      <c r="S4665" s="9"/>
      <c r="T4665" s="9"/>
      <c r="U4665" s="9"/>
      <c r="V4665" s="9"/>
      <c r="W4665" s="9"/>
      <c r="X4665" s="9"/>
      <c r="Y4665" s="9"/>
      <c r="Z4665" s="9"/>
      <c r="AA4665" s="9"/>
      <c r="AB4665" s="9"/>
      <c r="AC4665" s="9"/>
    </row>
    <row r="4666" ht="15.75" customHeight="1">
      <c r="A4666" s="10">
        <v>4665.0</v>
      </c>
      <c r="B4666" s="20" t="s">
        <v>15</v>
      </c>
      <c r="C4666" s="10" t="str">
        <f>VLOOKUP($E4666,'Определяем вид'!$A$2:$B$16,2,0)</f>
        <v>Услуга</v>
      </c>
      <c r="D4666" s="20" t="s">
        <v>16</v>
      </c>
      <c r="E4666" s="10" t="s">
        <v>17</v>
      </c>
      <c r="F4666" s="11">
        <v>45822.0</v>
      </c>
      <c r="G4666" s="12">
        <f t="shared" si="1"/>
        <v>6</v>
      </c>
      <c r="H4666" s="10"/>
      <c r="I4666" s="10" t="str">
        <f>IFNA(VLOOKUP($H4666,'Промокоды'!$A$2:$B$115,2,0),"")</f>
        <v/>
      </c>
      <c r="J4666" s="10" t="str">
        <f>IFNA(VLOOKUP($I4666,'Промокоды'!$E$2:$F$8,2,0),"")</f>
        <v/>
      </c>
      <c r="K4666" s="10" t="str">
        <f>IFNA(VLOOKUP($H4666,'Промокоды'!$A$2:$C$115,3,0),"")</f>
        <v/>
      </c>
      <c r="L4666" s="13">
        <f t="shared" si="2"/>
        <v>0</v>
      </c>
      <c r="M4666" s="14">
        <v>4500.0</v>
      </c>
      <c r="N4666" s="14">
        <f t="shared" si="3"/>
        <v>4500</v>
      </c>
      <c r="O4666" s="9"/>
      <c r="P4666" s="9"/>
      <c r="Q4666" s="9"/>
      <c r="R4666" s="9"/>
      <c r="S4666" s="9"/>
      <c r="T4666" s="9"/>
      <c r="U4666" s="9"/>
      <c r="V4666" s="9"/>
      <c r="W4666" s="9"/>
      <c r="X4666" s="9"/>
      <c r="Y4666" s="9"/>
      <c r="Z4666" s="9"/>
      <c r="AA4666" s="9"/>
      <c r="AB4666" s="9"/>
      <c r="AC4666" s="9"/>
    </row>
    <row r="4667" ht="15.75" customHeight="1">
      <c r="A4667" s="10">
        <v>4666.0</v>
      </c>
      <c r="B4667" s="20" t="s">
        <v>15</v>
      </c>
      <c r="C4667" s="10" t="str">
        <f>VLOOKUP($E4667,'Определяем вид'!$A$2:$B$16,2,0)</f>
        <v>Товар</v>
      </c>
      <c r="D4667" s="20" t="s">
        <v>19</v>
      </c>
      <c r="E4667" s="10" t="s">
        <v>20</v>
      </c>
      <c r="F4667" s="11">
        <v>45822.0</v>
      </c>
      <c r="G4667" s="12">
        <f t="shared" si="1"/>
        <v>6</v>
      </c>
      <c r="H4667" s="10"/>
      <c r="I4667" s="10" t="str">
        <f>IFNA(VLOOKUP($H4667,'Промокоды'!$A$2:$B$115,2,0),"")</f>
        <v/>
      </c>
      <c r="J4667" s="10" t="str">
        <f>IFNA(VLOOKUP($I4667,'Промокоды'!$E$2:$F$8,2,0),"")</f>
        <v/>
      </c>
      <c r="K4667" s="10" t="str">
        <f>IFNA(VLOOKUP($H4667,'Промокоды'!$A$2:$C$115,3,0),"")</f>
        <v/>
      </c>
      <c r="L4667" s="13">
        <f t="shared" si="2"/>
        <v>0</v>
      </c>
      <c r="M4667" s="14">
        <v>500.0</v>
      </c>
      <c r="N4667" s="14">
        <f t="shared" si="3"/>
        <v>500</v>
      </c>
      <c r="O4667" s="9"/>
      <c r="P4667" s="9"/>
      <c r="Q4667" s="9"/>
      <c r="R4667" s="9"/>
      <c r="S4667" s="9"/>
      <c r="T4667" s="9"/>
      <c r="U4667" s="9"/>
      <c r="V4667" s="9"/>
      <c r="W4667" s="9"/>
      <c r="X4667" s="9"/>
      <c r="Y4667" s="9"/>
      <c r="Z4667" s="9"/>
      <c r="AA4667" s="9"/>
      <c r="AB4667" s="9"/>
      <c r="AC4667" s="9"/>
    </row>
    <row r="4668" ht="15.75" customHeight="1">
      <c r="A4668" s="10">
        <v>4667.0</v>
      </c>
      <c r="B4668" s="20" t="s">
        <v>15</v>
      </c>
      <c r="C4668" s="10" t="str">
        <f>VLOOKUP($E4668,'Определяем вид'!$A$2:$B$16,2,0)</f>
        <v>Услуга</v>
      </c>
      <c r="D4668" s="20" t="s">
        <v>16</v>
      </c>
      <c r="E4668" s="10" t="s">
        <v>17</v>
      </c>
      <c r="F4668" s="11">
        <v>45822.0</v>
      </c>
      <c r="G4668" s="12">
        <f t="shared" si="1"/>
        <v>6</v>
      </c>
      <c r="H4668" s="10"/>
      <c r="I4668" s="10" t="str">
        <f>IFNA(VLOOKUP($H4668,'Промокоды'!$A$2:$B$115,2,0),"")</f>
        <v/>
      </c>
      <c r="J4668" s="10" t="str">
        <f>IFNA(VLOOKUP($I4668,'Промокоды'!$E$2:$F$8,2,0),"")</f>
        <v/>
      </c>
      <c r="K4668" s="10" t="str">
        <f>IFNA(VLOOKUP($H4668,'Промокоды'!$A$2:$C$115,3,0),"")</f>
        <v/>
      </c>
      <c r="L4668" s="13">
        <f t="shared" si="2"/>
        <v>0</v>
      </c>
      <c r="M4668" s="14">
        <v>4500.0</v>
      </c>
      <c r="N4668" s="14">
        <f t="shared" si="3"/>
        <v>4500</v>
      </c>
      <c r="O4668" s="9"/>
      <c r="P4668" s="9"/>
      <c r="Q4668" s="9"/>
      <c r="R4668" s="9"/>
      <c r="S4668" s="9"/>
      <c r="T4668" s="9"/>
      <c r="U4668" s="9"/>
      <c r="V4668" s="9"/>
      <c r="W4668" s="9"/>
      <c r="X4668" s="9"/>
      <c r="Y4668" s="9"/>
      <c r="Z4668" s="9"/>
      <c r="AA4668" s="9"/>
      <c r="AB4668" s="9"/>
      <c r="AC4668" s="9"/>
    </row>
    <row r="4669" ht="15.75" customHeight="1">
      <c r="A4669" s="10">
        <v>4668.0</v>
      </c>
      <c r="B4669" s="20" t="s">
        <v>15</v>
      </c>
      <c r="C4669" s="10" t="str">
        <f>VLOOKUP($E4669,'Определяем вид'!$A$2:$B$16,2,0)</f>
        <v>Услуга</v>
      </c>
      <c r="D4669" s="20" t="s">
        <v>16</v>
      </c>
      <c r="E4669" s="10" t="s">
        <v>17</v>
      </c>
      <c r="F4669" s="11">
        <v>45822.0</v>
      </c>
      <c r="G4669" s="12">
        <f t="shared" si="1"/>
        <v>6</v>
      </c>
      <c r="H4669" s="10"/>
      <c r="I4669" s="10" t="str">
        <f>IFNA(VLOOKUP($H4669,'Промокоды'!$A$2:$B$115,2,0),"")</f>
        <v/>
      </c>
      <c r="J4669" s="10" t="str">
        <f>IFNA(VLOOKUP($I4669,'Промокоды'!$E$2:$F$8,2,0),"")</f>
        <v/>
      </c>
      <c r="K4669" s="10" t="str">
        <f>IFNA(VLOOKUP($H4669,'Промокоды'!$A$2:$C$115,3,0),"")</f>
        <v/>
      </c>
      <c r="L4669" s="13">
        <f t="shared" si="2"/>
        <v>0</v>
      </c>
      <c r="M4669" s="14">
        <v>4500.0</v>
      </c>
      <c r="N4669" s="14">
        <f t="shared" si="3"/>
        <v>4500</v>
      </c>
      <c r="O4669" s="9"/>
      <c r="P4669" s="9"/>
      <c r="Q4669" s="9"/>
      <c r="R4669" s="9"/>
      <c r="S4669" s="9"/>
      <c r="T4669" s="9"/>
      <c r="U4669" s="9"/>
      <c r="V4669" s="9"/>
      <c r="W4669" s="9"/>
      <c r="X4669" s="9"/>
      <c r="Y4669" s="9"/>
      <c r="Z4669" s="9"/>
      <c r="AA4669" s="9"/>
      <c r="AB4669" s="9"/>
      <c r="AC4669" s="9"/>
    </row>
    <row r="4670" ht="15.75" customHeight="1">
      <c r="A4670" s="10">
        <v>4669.0</v>
      </c>
      <c r="B4670" s="20" t="s">
        <v>15</v>
      </c>
      <c r="C4670" s="10" t="str">
        <f>VLOOKUP($E4670,'Определяем вид'!$A$2:$B$16,2,0)</f>
        <v>Услуга</v>
      </c>
      <c r="D4670" s="20" t="s">
        <v>19</v>
      </c>
      <c r="E4670" s="10" t="s">
        <v>21</v>
      </c>
      <c r="F4670" s="11">
        <v>45822.0</v>
      </c>
      <c r="G4670" s="12">
        <f t="shared" si="1"/>
        <v>6</v>
      </c>
      <c r="H4670" s="10"/>
      <c r="I4670" s="10" t="str">
        <f>IFNA(VLOOKUP($H4670,'Промокоды'!$A$2:$B$115,2,0),"")</f>
        <v/>
      </c>
      <c r="J4670" s="10" t="str">
        <f>IFNA(VLOOKUP($I4670,'Промокоды'!$E$2:$F$8,2,0),"")</f>
        <v/>
      </c>
      <c r="K4670" s="10" t="str">
        <f>IFNA(VLOOKUP($H4670,'Промокоды'!$A$2:$C$115,3,0),"")</f>
        <v/>
      </c>
      <c r="L4670" s="13">
        <f t="shared" si="2"/>
        <v>0</v>
      </c>
      <c r="M4670" s="14">
        <v>5500.0</v>
      </c>
      <c r="N4670" s="14">
        <f t="shared" si="3"/>
        <v>5500</v>
      </c>
      <c r="O4670" s="9"/>
      <c r="P4670" s="9"/>
      <c r="Q4670" s="9"/>
      <c r="R4670" s="9"/>
      <c r="S4670" s="9"/>
      <c r="T4670" s="9"/>
      <c r="U4670" s="9"/>
      <c r="V4670" s="9"/>
      <c r="W4670" s="9"/>
      <c r="X4670" s="9"/>
      <c r="Y4670" s="9"/>
      <c r="Z4670" s="9"/>
      <c r="AA4670" s="9"/>
      <c r="AB4670" s="9"/>
      <c r="AC4670" s="9"/>
    </row>
    <row r="4671" ht="15.75" customHeight="1">
      <c r="A4671" s="10">
        <v>4670.0</v>
      </c>
      <c r="B4671" s="20" t="s">
        <v>15</v>
      </c>
      <c r="C4671" s="10" t="str">
        <f>VLOOKUP($E4671,'Определяем вид'!$A$2:$B$16,2,0)</f>
        <v>Услуга</v>
      </c>
      <c r="D4671" s="20" t="s">
        <v>19</v>
      </c>
      <c r="E4671" s="10" t="s">
        <v>18</v>
      </c>
      <c r="F4671" s="11">
        <v>45822.0</v>
      </c>
      <c r="G4671" s="12">
        <f t="shared" si="1"/>
        <v>6</v>
      </c>
      <c r="H4671" s="10"/>
      <c r="I4671" s="10" t="str">
        <f>IFNA(VLOOKUP($H4671,'Промокоды'!$A$2:$B$115,2,0),"")</f>
        <v/>
      </c>
      <c r="J4671" s="10" t="str">
        <f>IFNA(VLOOKUP($I4671,'Промокоды'!$E$2:$F$8,2,0),"")</f>
        <v/>
      </c>
      <c r="K4671" s="10" t="str">
        <f>IFNA(VLOOKUP($H4671,'Промокоды'!$A$2:$C$115,3,0),"")</f>
        <v/>
      </c>
      <c r="L4671" s="13">
        <f t="shared" si="2"/>
        <v>0</v>
      </c>
      <c r="M4671" s="14">
        <v>3500.0</v>
      </c>
      <c r="N4671" s="14">
        <f t="shared" si="3"/>
        <v>3500</v>
      </c>
      <c r="O4671" s="9"/>
      <c r="P4671" s="9"/>
      <c r="Q4671" s="9"/>
      <c r="R4671" s="9"/>
      <c r="S4671" s="9"/>
      <c r="T4671" s="9"/>
      <c r="U4671" s="9"/>
      <c r="V4671" s="9"/>
      <c r="W4671" s="9"/>
      <c r="X4671" s="9"/>
      <c r="Y4671" s="9"/>
      <c r="Z4671" s="9"/>
      <c r="AA4671" s="9"/>
      <c r="AB4671" s="9"/>
      <c r="AC4671" s="9"/>
    </row>
    <row r="4672" ht="15.75" customHeight="1">
      <c r="A4672" s="10">
        <v>4671.0</v>
      </c>
      <c r="B4672" s="20" t="s">
        <v>15</v>
      </c>
      <c r="C4672" s="10" t="str">
        <f>VLOOKUP($E4672,'Определяем вид'!$A$2:$B$16,2,0)</f>
        <v>Товар</v>
      </c>
      <c r="D4672" s="20" t="s">
        <v>16</v>
      </c>
      <c r="E4672" s="10" t="s">
        <v>28</v>
      </c>
      <c r="F4672" s="11">
        <v>45822.0</v>
      </c>
      <c r="G4672" s="12">
        <f t="shared" si="1"/>
        <v>6</v>
      </c>
      <c r="H4672" s="10"/>
      <c r="I4672" s="10" t="str">
        <f>IFNA(VLOOKUP($H4672,'Промокоды'!$A$2:$B$115,2,0),"")</f>
        <v/>
      </c>
      <c r="J4672" s="10" t="str">
        <f>IFNA(VLOOKUP($I4672,'Промокоды'!$E$2:$F$8,2,0),"")</f>
        <v/>
      </c>
      <c r="K4672" s="10" t="str">
        <f>IFNA(VLOOKUP($H4672,'Промокоды'!$A$2:$C$115,3,0),"")</f>
        <v/>
      </c>
      <c r="L4672" s="13">
        <f t="shared" si="2"/>
        <v>0</v>
      </c>
      <c r="M4672" s="14">
        <v>300.0</v>
      </c>
      <c r="N4672" s="14">
        <f t="shared" si="3"/>
        <v>300</v>
      </c>
      <c r="O4672" s="9"/>
      <c r="P4672" s="9"/>
      <c r="Q4672" s="9"/>
      <c r="R4672" s="9"/>
      <c r="S4672" s="9"/>
      <c r="T4672" s="9"/>
      <c r="U4672" s="9"/>
      <c r="V4672" s="9"/>
      <c r="W4672" s="9"/>
      <c r="X4672" s="9"/>
      <c r="Y4672" s="9"/>
      <c r="Z4672" s="9"/>
      <c r="AA4672" s="9"/>
      <c r="AB4672" s="9"/>
      <c r="AC4672" s="9"/>
    </row>
    <row r="4673" ht="15.75" customHeight="1">
      <c r="A4673" s="10">
        <v>4672.0</v>
      </c>
      <c r="B4673" s="20" t="s">
        <v>15</v>
      </c>
      <c r="C4673" s="10" t="str">
        <f>VLOOKUP($E4673,'Определяем вид'!$A$2:$B$16,2,0)</f>
        <v>Товар</v>
      </c>
      <c r="D4673" s="20" t="s">
        <v>16</v>
      </c>
      <c r="E4673" s="10" t="s">
        <v>23</v>
      </c>
      <c r="F4673" s="11">
        <v>45822.0</v>
      </c>
      <c r="G4673" s="12">
        <f t="shared" si="1"/>
        <v>6</v>
      </c>
      <c r="H4673" s="20" t="s">
        <v>65</v>
      </c>
      <c r="I4673" s="10">
        <f>IFNA(VLOOKUP($H4673,'Промокоды'!$A$2:$B$115,2,0),"")</f>
        <v>7</v>
      </c>
      <c r="J4673" s="10" t="str">
        <f>IFNA(VLOOKUP($I4673,'Промокоды'!$E$2:$F$8,2,0),"")</f>
        <v>Сторис в VK</v>
      </c>
      <c r="K4673" s="10">
        <f>IFNA(VLOOKUP($H4673,'Промокоды'!$A$2:$C$115,3,0),"")</f>
        <v>0.15</v>
      </c>
      <c r="L4673" s="13">
        <f t="shared" si="2"/>
        <v>150</v>
      </c>
      <c r="M4673" s="14">
        <v>1000.0</v>
      </c>
      <c r="N4673" s="14">
        <f t="shared" si="3"/>
        <v>850</v>
      </c>
      <c r="O4673" s="9"/>
      <c r="P4673" s="9"/>
      <c r="Q4673" s="9"/>
      <c r="R4673" s="9"/>
      <c r="S4673" s="9"/>
      <c r="T4673" s="9"/>
      <c r="U4673" s="9"/>
      <c r="V4673" s="9"/>
      <c r="W4673" s="9"/>
      <c r="X4673" s="9"/>
      <c r="Y4673" s="9"/>
      <c r="Z4673" s="9"/>
      <c r="AA4673" s="9"/>
      <c r="AB4673" s="9"/>
      <c r="AC4673" s="9"/>
    </row>
    <row r="4674" ht="15.75" customHeight="1">
      <c r="A4674" s="10">
        <v>4673.0</v>
      </c>
      <c r="B4674" s="20" t="s">
        <v>15</v>
      </c>
      <c r="C4674" s="10" t="str">
        <f>VLOOKUP($E4674,'Определяем вид'!$A$2:$B$16,2,0)</f>
        <v>Товар</v>
      </c>
      <c r="D4674" s="20" t="s">
        <v>16</v>
      </c>
      <c r="E4674" s="10" t="s">
        <v>28</v>
      </c>
      <c r="F4674" s="11">
        <v>45822.0</v>
      </c>
      <c r="G4674" s="12">
        <f t="shared" si="1"/>
        <v>6</v>
      </c>
      <c r="H4674" s="10"/>
      <c r="I4674" s="10" t="str">
        <f>IFNA(VLOOKUP($H4674,'Промокоды'!$A$2:$B$115,2,0),"")</f>
        <v/>
      </c>
      <c r="J4674" s="10" t="str">
        <f>IFNA(VLOOKUP($I4674,'Промокоды'!$E$2:$F$8,2,0),"")</f>
        <v/>
      </c>
      <c r="K4674" s="10" t="str">
        <f>IFNA(VLOOKUP($H4674,'Промокоды'!$A$2:$C$115,3,0),"")</f>
        <v/>
      </c>
      <c r="L4674" s="13">
        <f t="shared" si="2"/>
        <v>0</v>
      </c>
      <c r="M4674" s="14">
        <v>300.0</v>
      </c>
      <c r="N4674" s="14">
        <f t="shared" si="3"/>
        <v>300</v>
      </c>
      <c r="O4674" s="9"/>
      <c r="P4674" s="9"/>
      <c r="Q4674" s="9"/>
      <c r="R4674" s="9"/>
      <c r="S4674" s="9"/>
      <c r="T4674" s="9"/>
      <c r="U4674" s="9"/>
      <c r="V4674" s="9"/>
      <c r="W4674" s="9"/>
      <c r="X4674" s="9"/>
      <c r="Y4674" s="9"/>
      <c r="Z4674" s="9"/>
      <c r="AA4674" s="9"/>
      <c r="AB4674" s="9"/>
      <c r="AC4674" s="9"/>
    </row>
    <row r="4675" ht="15.75" customHeight="1">
      <c r="A4675" s="10">
        <v>4674.0</v>
      </c>
      <c r="B4675" s="20" t="s">
        <v>15</v>
      </c>
      <c r="C4675" s="10" t="str">
        <f>VLOOKUP($E4675,'Определяем вид'!$A$2:$B$16,2,0)</f>
        <v>Услуга</v>
      </c>
      <c r="D4675" s="20" t="s">
        <v>16</v>
      </c>
      <c r="E4675" s="10" t="s">
        <v>21</v>
      </c>
      <c r="F4675" s="11">
        <v>45822.0</v>
      </c>
      <c r="G4675" s="12">
        <f t="shared" si="1"/>
        <v>6</v>
      </c>
      <c r="H4675" s="10"/>
      <c r="I4675" s="10" t="str">
        <f>IFNA(VLOOKUP($H4675,'Промокоды'!$A$2:$B$115,2,0),"")</f>
        <v/>
      </c>
      <c r="J4675" s="10" t="str">
        <f>IFNA(VLOOKUP($I4675,'Промокоды'!$E$2:$F$8,2,0),"")</f>
        <v/>
      </c>
      <c r="K4675" s="10" t="str">
        <f>IFNA(VLOOKUP($H4675,'Промокоды'!$A$2:$C$115,3,0),"")</f>
        <v/>
      </c>
      <c r="L4675" s="13">
        <f t="shared" si="2"/>
        <v>0</v>
      </c>
      <c r="M4675" s="14">
        <v>5500.0</v>
      </c>
      <c r="N4675" s="14">
        <f t="shared" si="3"/>
        <v>5500</v>
      </c>
      <c r="O4675" s="9"/>
      <c r="P4675" s="9"/>
      <c r="Q4675" s="9"/>
      <c r="R4675" s="9"/>
      <c r="S4675" s="9"/>
      <c r="T4675" s="9"/>
      <c r="U4675" s="9"/>
      <c r="V4675" s="9"/>
      <c r="W4675" s="9"/>
      <c r="X4675" s="9"/>
      <c r="Y4675" s="9"/>
      <c r="Z4675" s="9"/>
      <c r="AA4675" s="9"/>
      <c r="AB4675" s="9"/>
      <c r="AC4675" s="9"/>
    </row>
    <row r="4676" ht="15.75" customHeight="1">
      <c r="A4676" s="10">
        <v>4675.0</v>
      </c>
      <c r="B4676" s="20" t="s">
        <v>15</v>
      </c>
      <c r="C4676" s="10" t="str">
        <f>VLOOKUP($E4676,'Определяем вид'!$A$2:$B$16,2,0)</f>
        <v>Товар</v>
      </c>
      <c r="D4676" s="20" t="s">
        <v>16</v>
      </c>
      <c r="E4676" s="10" t="s">
        <v>20</v>
      </c>
      <c r="F4676" s="11">
        <v>45822.0</v>
      </c>
      <c r="G4676" s="12">
        <f t="shared" si="1"/>
        <v>6</v>
      </c>
      <c r="H4676" s="10"/>
      <c r="I4676" s="10" t="str">
        <f>IFNA(VLOOKUP($H4676,'Промокоды'!$A$2:$B$115,2,0),"")</f>
        <v/>
      </c>
      <c r="J4676" s="10" t="str">
        <f>IFNA(VLOOKUP($I4676,'Промокоды'!$E$2:$F$8,2,0),"")</f>
        <v/>
      </c>
      <c r="K4676" s="10" t="str">
        <f>IFNA(VLOOKUP($H4676,'Промокоды'!$A$2:$C$115,3,0),"")</f>
        <v/>
      </c>
      <c r="L4676" s="13">
        <f t="shared" si="2"/>
        <v>0</v>
      </c>
      <c r="M4676" s="14">
        <v>500.0</v>
      </c>
      <c r="N4676" s="14">
        <f t="shared" si="3"/>
        <v>500</v>
      </c>
      <c r="O4676" s="9"/>
      <c r="P4676" s="9"/>
      <c r="Q4676" s="9"/>
      <c r="R4676" s="9"/>
      <c r="S4676" s="9"/>
      <c r="T4676" s="9"/>
      <c r="U4676" s="9"/>
      <c r="V4676" s="9"/>
      <c r="W4676" s="9"/>
      <c r="X4676" s="9"/>
      <c r="Y4676" s="9"/>
      <c r="Z4676" s="9"/>
      <c r="AA4676" s="9"/>
      <c r="AB4676" s="9"/>
      <c r="AC4676" s="9"/>
    </row>
    <row r="4677" ht="15.75" customHeight="1">
      <c r="A4677" s="10">
        <v>4676.0</v>
      </c>
      <c r="B4677" s="20" t="s">
        <v>25</v>
      </c>
      <c r="C4677" s="10" t="str">
        <f>VLOOKUP($E4677,'Определяем вид'!$A$2:$B$16,2,0)</f>
        <v>Товар</v>
      </c>
      <c r="D4677" s="20" t="s">
        <v>16</v>
      </c>
      <c r="E4677" s="10" t="s">
        <v>33</v>
      </c>
      <c r="F4677" s="11">
        <v>45822.0</v>
      </c>
      <c r="G4677" s="12">
        <f t="shared" si="1"/>
        <v>6</v>
      </c>
      <c r="H4677" s="10"/>
      <c r="I4677" s="10" t="str">
        <f>IFNA(VLOOKUP($H4677,'Промокоды'!$A$2:$B$115,2,0),"")</f>
        <v/>
      </c>
      <c r="J4677" s="10" t="str">
        <f>IFNA(VLOOKUP($I4677,'Промокоды'!$E$2:$F$8,2,0),"")</f>
        <v/>
      </c>
      <c r="K4677" s="10" t="str">
        <f>IFNA(VLOOKUP($H4677,'Промокоды'!$A$2:$C$115,3,0),"")</f>
        <v/>
      </c>
      <c r="L4677" s="13">
        <f t="shared" si="2"/>
        <v>0</v>
      </c>
      <c r="M4677" s="14">
        <v>1000.0</v>
      </c>
      <c r="N4677" s="14">
        <f t="shared" si="3"/>
        <v>1000</v>
      </c>
      <c r="O4677" s="9"/>
      <c r="P4677" s="9"/>
      <c r="Q4677" s="9"/>
      <c r="R4677" s="9"/>
      <c r="S4677" s="9"/>
      <c r="T4677" s="9"/>
      <c r="U4677" s="9"/>
      <c r="V4677" s="9"/>
      <c r="W4677" s="9"/>
      <c r="X4677" s="9"/>
      <c r="Y4677" s="9"/>
      <c r="Z4677" s="9"/>
      <c r="AA4677" s="9"/>
      <c r="AB4677" s="9"/>
      <c r="AC4677" s="9"/>
    </row>
    <row r="4678" ht="15.75" customHeight="1">
      <c r="A4678" s="10">
        <v>4677.0</v>
      </c>
      <c r="B4678" s="20" t="s">
        <v>15</v>
      </c>
      <c r="C4678" s="10" t="str">
        <f>VLOOKUP($E4678,'Определяем вид'!$A$2:$B$16,2,0)</f>
        <v>Товар</v>
      </c>
      <c r="D4678" s="20" t="s">
        <v>16</v>
      </c>
      <c r="E4678" s="10" t="s">
        <v>20</v>
      </c>
      <c r="F4678" s="11">
        <v>45822.0</v>
      </c>
      <c r="G4678" s="12">
        <f t="shared" si="1"/>
        <v>6</v>
      </c>
      <c r="H4678" s="10"/>
      <c r="I4678" s="10" t="str">
        <f>IFNA(VLOOKUP($H4678,'Промокоды'!$A$2:$B$115,2,0),"")</f>
        <v/>
      </c>
      <c r="J4678" s="10" t="str">
        <f>IFNA(VLOOKUP($I4678,'Промокоды'!$E$2:$F$8,2,0),"")</f>
        <v/>
      </c>
      <c r="K4678" s="10" t="str">
        <f>IFNA(VLOOKUP($H4678,'Промокоды'!$A$2:$C$115,3,0),"")</f>
        <v/>
      </c>
      <c r="L4678" s="13">
        <f t="shared" si="2"/>
        <v>0</v>
      </c>
      <c r="M4678" s="14">
        <v>500.0</v>
      </c>
      <c r="N4678" s="14">
        <f t="shared" si="3"/>
        <v>500</v>
      </c>
      <c r="O4678" s="9"/>
      <c r="P4678" s="9"/>
      <c r="Q4678" s="9"/>
      <c r="R4678" s="9"/>
      <c r="S4678" s="9"/>
      <c r="T4678" s="9"/>
      <c r="U4678" s="9"/>
      <c r="V4678" s="9"/>
      <c r="W4678" s="9"/>
      <c r="X4678" s="9"/>
      <c r="Y4678" s="9"/>
      <c r="Z4678" s="9"/>
      <c r="AA4678" s="9"/>
      <c r="AB4678" s="9"/>
      <c r="AC4678" s="9"/>
    </row>
    <row r="4679" ht="15.75" customHeight="1">
      <c r="A4679" s="10">
        <v>4678.0</v>
      </c>
      <c r="B4679" s="20" t="s">
        <v>15</v>
      </c>
      <c r="C4679" s="10" t="str">
        <f>VLOOKUP($E4679,'Определяем вид'!$A$2:$B$16,2,0)</f>
        <v>Услуга</v>
      </c>
      <c r="D4679" s="20" t="s">
        <v>16</v>
      </c>
      <c r="E4679" s="10" t="s">
        <v>18</v>
      </c>
      <c r="F4679" s="11">
        <v>45822.0</v>
      </c>
      <c r="G4679" s="12">
        <f t="shared" si="1"/>
        <v>6</v>
      </c>
      <c r="H4679" s="10"/>
      <c r="I4679" s="10" t="str">
        <f>IFNA(VLOOKUP($H4679,'Промокоды'!$A$2:$B$115,2,0),"")</f>
        <v/>
      </c>
      <c r="J4679" s="10" t="str">
        <f>IFNA(VLOOKUP($I4679,'Промокоды'!$E$2:$F$8,2,0),"")</f>
        <v/>
      </c>
      <c r="K4679" s="10" t="str">
        <f>IFNA(VLOOKUP($H4679,'Промокоды'!$A$2:$C$115,3,0),"")</f>
        <v/>
      </c>
      <c r="L4679" s="13">
        <f t="shared" si="2"/>
        <v>0</v>
      </c>
      <c r="M4679" s="14">
        <v>3500.0</v>
      </c>
      <c r="N4679" s="14">
        <f t="shared" si="3"/>
        <v>3500</v>
      </c>
      <c r="O4679" s="9"/>
      <c r="P4679" s="9"/>
      <c r="Q4679" s="9"/>
      <c r="R4679" s="9"/>
      <c r="S4679" s="9"/>
      <c r="T4679" s="9"/>
      <c r="U4679" s="9"/>
      <c r="V4679" s="9"/>
      <c r="W4679" s="9"/>
      <c r="X4679" s="9"/>
      <c r="Y4679" s="9"/>
      <c r="Z4679" s="9"/>
      <c r="AA4679" s="9"/>
      <c r="AB4679" s="9"/>
      <c r="AC4679" s="9"/>
    </row>
    <row r="4680" ht="15.75" customHeight="1">
      <c r="A4680" s="10">
        <v>4679.0</v>
      </c>
      <c r="B4680" s="20" t="s">
        <v>25</v>
      </c>
      <c r="C4680" s="10" t="str">
        <f>VLOOKUP($E4680,'Определяем вид'!$A$2:$B$16,2,0)</f>
        <v>Товар</v>
      </c>
      <c r="D4680" s="20" t="s">
        <v>16</v>
      </c>
      <c r="E4680" s="10" t="s">
        <v>33</v>
      </c>
      <c r="F4680" s="11">
        <v>45822.0</v>
      </c>
      <c r="G4680" s="12">
        <f t="shared" si="1"/>
        <v>6</v>
      </c>
      <c r="H4680" s="10"/>
      <c r="I4680" s="10" t="str">
        <f>IFNA(VLOOKUP($H4680,'Промокоды'!$A$2:$B$115,2,0),"")</f>
        <v/>
      </c>
      <c r="J4680" s="10" t="str">
        <f>IFNA(VLOOKUP($I4680,'Промокоды'!$E$2:$F$8,2,0),"")</f>
        <v/>
      </c>
      <c r="K4680" s="10" t="str">
        <f>IFNA(VLOOKUP($H4680,'Промокоды'!$A$2:$C$115,3,0),"")</f>
        <v/>
      </c>
      <c r="L4680" s="13">
        <f t="shared" si="2"/>
        <v>0</v>
      </c>
      <c r="M4680" s="14">
        <v>1000.0</v>
      </c>
      <c r="N4680" s="14">
        <f t="shared" si="3"/>
        <v>1000</v>
      </c>
      <c r="O4680" s="9"/>
      <c r="P4680" s="9"/>
      <c r="Q4680" s="9"/>
      <c r="R4680" s="9"/>
      <c r="S4680" s="9"/>
      <c r="T4680" s="9"/>
      <c r="U4680" s="9"/>
      <c r="V4680" s="9"/>
      <c r="W4680" s="9"/>
      <c r="X4680" s="9"/>
      <c r="Y4680" s="9"/>
      <c r="Z4680" s="9"/>
      <c r="AA4680" s="9"/>
      <c r="AB4680" s="9"/>
      <c r="AC4680" s="9"/>
    </row>
    <row r="4681" ht="15.75" customHeight="1">
      <c r="A4681" s="10">
        <v>4680.0</v>
      </c>
      <c r="B4681" s="20" t="s">
        <v>15</v>
      </c>
      <c r="C4681" s="10" t="str">
        <f>VLOOKUP($E4681,'Определяем вид'!$A$2:$B$16,2,0)</f>
        <v>Услуга</v>
      </c>
      <c r="D4681" s="20" t="s">
        <v>16</v>
      </c>
      <c r="E4681" s="10" t="s">
        <v>21</v>
      </c>
      <c r="F4681" s="11">
        <v>45823.0</v>
      </c>
      <c r="G4681" s="12">
        <f t="shared" si="1"/>
        <v>6</v>
      </c>
      <c r="H4681" s="10"/>
      <c r="I4681" s="10" t="str">
        <f>IFNA(VLOOKUP($H4681,'Промокоды'!$A$2:$B$115,2,0),"")</f>
        <v/>
      </c>
      <c r="J4681" s="10" t="str">
        <f>IFNA(VLOOKUP($I4681,'Промокоды'!$E$2:$F$8,2,0),"")</f>
        <v/>
      </c>
      <c r="K4681" s="10" t="str">
        <f>IFNA(VLOOKUP($H4681,'Промокоды'!$A$2:$C$115,3,0),"")</f>
        <v/>
      </c>
      <c r="L4681" s="13">
        <f t="shared" si="2"/>
        <v>0</v>
      </c>
      <c r="M4681" s="14">
        <v>5500.0</v>
      </c>
      <c r="N4681" s="14">
        <f t="shared" si="3"/>
        <v>5500</v>
      </c>
      <c r="O4681" s="9"/>
      <c r="P4681" s="9"/>
      <c r="Q4681" s="9"/>
      <c r="R4681" s="9"/>
      <c r="S4681" s="9"/>
      <c r="T4681" s="9"/>
      <c r="U4681" s="9"/>
      <c r="V4681" s="9"/>
      <c r="W4681" s="9"/>
      <c r="X4681" s="9"/>
      <c r="Y4681" s="9"/>
      <c r="Z4681" s="9"/>
      <c r="AA4681" s="9"/>
      <c r="AB4681" s="9"/>
      <c r="AC4681" s="9"/>
    </row>
    <row r="4682" ht="15.75" customHeight="1">
      <c r="A4682" s="10">
        <v>4681.0</v>
      </c>
      <c r="B4682" s="20" t="s">
        <v>15</v>
      </c>
      <c r="C4682" s="10" t="str">
        <f>VLOOKUP($E4682,'Определяем вид'!$A$2:$B$16,2,0)</f>
        <v>Услуга</v>
      </c>
      <c r="D4682" s="20" t="s">
        <v>16</v>
      </c>
      <c r="E4682" s="10" t="s">
        <v>18</v>
      </c>
      <c r="F4682" s="11">
        <v>45823.0</v>
      </c>
      <c r="G4682" s="12">
        <f t="shared" si="1"/>
        <v>6</v>
      </c>
      <c r="H4682" s="10"/>
      <c r="I4682" s="10" t="str">
        <f>IFNA(VLOOKUP($H4682,'Промокоды'!$A$2:$B$115,2,0),"")</f>
        <v/>
      </c>
      <c r="J4682" s="10" t="str">
        <f>IFNA(VLOOKUP($I4682,'Промокоды'!$E$2:$F$8,2,0),"")</f>
        <v/>
      </c>
      <c r="K4682" s="10" t="str">
        <f>IFNA(VLOOKUP($H4682,'Промокоды'!$A$2:$C$115,3,0),"")</f>
        <v/>
      </c>
      <c r="L4682" s="13">
        <f t="shared" si="2"/>
        <v>0</v>
      </c>
      <c r="M4682" s="14">
        <v>3500.0</v>
      </c>
      <c r="N4682" s="14">
        <f t="shared" si="3"/>
        <v>3500</v>
      </c>
      <c r="O4682" s="9"/>
      <c r="P4682" s="9"/>
      <c r="Q4682" s="9"/>
      <c r="R4682" s="9"/>
      <c r="S4682" s="9"/>
      <c r="T4682" s="9"/>
      <c r="U4682" s="9"/>
      <c r="V4682" s="9"/>
      <c r="W4682" s="9"/>
      <c r="X4682" s="9"/>
      <c r="Y4682" s="9"/>
      <c r="Z4682" s="9"/>
      <c r="AA4682" s="9"/>
      <c r="AB4682" s="9"/>
      <c r="AC4682" s="9"/>
    </row>
    <row r="4683" ht="15.75" customHeight="1">
      <c r="A4683" s="10">
        <v>4682.0</v>
      </c>
      <c r="B4683" s="20" t="s">
        <v>15</v>
      </c>
      <c r="C4683" s="10" t="str">
        <f>VLOOKUP($E4683,'Определяем вид'!$A$2:$B$16,2,0)</f>
        <v>Услуга</v>
      </c>
      <c r="D4683" s="20" t="s">
        <v>16</v>
      </c>
      <c r="E4683" s="10" t="s">
        <v>17</v>
      </c>
      <c r="F4683" s="11">
        <v>45823.0</v>
      </c>
      <c r="G4683" s="12">
        <f t="shared" si="1"/>
        <v>6</v>
      </c>
      <c r="H4683" s="10"/>
      <c r="I4683" s="10" t="str">
        <f>IFNA(VLOOKUP($H4683,'Промокоды'!$A$2:$B$115,2,0),"")</f>
        <v/>
      </c>
      <c r="J4683" s="10" t="str">
        <f>IFNA(VLOOKUP($I4683,'Промокоды'!$E$2:$F$8,2,0),"")</f>
        <v/>
      </c>
      <c r="K4683" s="10" t="str">
        <f>IFNA(VLOOKUP($H4683,'Промокоды'!$A$2:$C$115,3,0),"")</f>
        <v/>
      </c>
      <c r="L4683" s="13">
        <f t="shared" si="2"/>
        <v>0</v>
      </c>
      <c r="M4683" s="14">
        <v>4500.0</v>
      </c>
      <c r="N4683" s="14">
        <f t="shared" si="3"/>
        <v>4500</v>
      </c>
      <c r="O4683" s="9"/>
      <c r="P4683" s="9"/>
      <c r="Q4683" s="9"/>
      <c r="R4683" s="9"/>
      <c r="S4683" s="9"/>
      <c r="T4683" s="9"/>
      <c r="U4683" s="9"/>
      <c r="V4683" s="9"/>
      <c r="W4683" s="9"/>
      <c r="X4683" s="9"/>
      <c r="Y4683" s="9"/>
      <c r="Z4683" s="9"/>
      <c r="AA4683" s="9"/>
      <c r="AB4683" s="9"/>
      <c r="AC4683" s="9"/>
    </row>
    <row r="4684" ht="15.75" customHeight="1">
      <c r="A4684" s="10">
        <v>4683.0</v>
      </c>
      <c r="B4684" s="20" t="s">
        <v>25</v>
      </c>
      <c r="C4684" s="10" t="str">
        <f>VLOOKUP($E4684,'Определяем вид'!$A$2:$B$16,2,0)</f>
        <v>Товар</v>
      </c>
      <c r="D4684" s="20" t="s">
        <v>16</v>
      </c>
      <c r="E4684" s="10" t="s">
        <v>35</v>
      </c>
      <c r="F4684" s="11">
        <v>45823.0</v>
      </c>
      <c r="G4684" s="12">
        <f t="shared" si="1"/>
        <v>6</v>
      </c>
      <c r="H4684" s="10"/>
      <c r="I4684" s="10" t="str">
        <f>IFNA(VLOOKUP($H4684,'Промокоды'!$A$2:$B$115,2,0),"")</f>
        <v/>
      </c>
      <c r="J4684" s="10" t="str">
        <f>IFNA(VLOOKUP($I4684,'Промокоды'!$E$2:$F$8,2,0),"")</f>
        <v/>
      </c>
      <c r="K4684" s="10" t="str">
        <f>IFNA(VLOOKUP($H4684,'Промокоды'!$A$2:$C$115,3,0),"")</f>
        <v/>
      </c>
      <c r="L4684" s="13">
        <f t="shared" si="2"/>
        <v>0</v>
      </c>
      <c r="M4684" s="14">
        <v>500.0</v>
      </c>
      <c r="N4684" s="14">
        <f t="shared" si="3"/>
        <v>500</v>
      </c>
      <c r="O4684" s="9"/>
      <c r="P4684" s="9"/>
      <c r="Q4684" s="9"/>
      <c r="R4684" s="9"/>
      <c r="S4684" s="9"/>
      <c r="T4684" s="9"/>
      <c r="U4684" s="9"/>
      <c r="V4684" s="9"/>
      <c r="W4684" s="9"/>
      <c r="X4684" s="9"/>
      <c r="Y4684" s="9"/>
      <c r="Z4684" s="9"/>
      <c r="AA4684" s="9"/>
      <c r="AB4684" s="9"/>
      <c r="AC4684" s="9"/>
    </row>
    <row r="4685" ht="15.75" customHeight="1">
      <c r="A4685" s="10">
        <v>4684.0</v>
      </c>
      <c r="B4685" s="20" t="s">
        <v>15</v>
      </c>
      <c r="C4685" s="10" t="str">
        <f>VLOOKUP($E4685,'Определяем вид'!$A$2:$B$16,2,0)</f>
        <v>Услуга</v>
      </c>
      <c r="D4685" s="20" t="s">
        <v>19</v>
      </c>
      <c r="E4685" s="10" t="s">
        <v>18</v>
      </c>
      <c r="F4685" s="11">
        <v>45823.0</v>
      </c>
      <c r="G4685" s="12">
        <f t="shared" si="1"/>
        <v>6</v>
      </c>
      <c r="H4685" s="10"/>
      <c r="I4685" s="10" t="str">
        <f>IFNA(VLOOKUP($H4685,'Промокоды'!$A$2:$B$115,2,0),"")</f>
        <v/>
      </c>
      <c r="J4685" s="10" t="str">
        <f>IFNA(VLOOKUP($I4685,'Промокоды'!$E$2:$F$8,2,0),"")</f>
        <v/>
      </c>
      <c r="K4685" s="10" t="str">
        <f>IFNA(VLOOKUP($H4685,'Промокоды'!$A$2:$C$115,3,0),"")</f>
        <v/>
      </c>
      <c r="L4685" s="13">
        <f t="shared" si="2"/>
        <v>0</v>
      </c>
      <c r="M4685" s="14">
        <v>3500.0</v>
      </c>
      <c r="N4685" s="14">
        <f t="shared" si="3"/>
        <v>3500</v>
      </c>
      <c r="O4685" s="9"/>
      <c r="P4685" s="9"/>
      <c r="Q4685" s="9"/>
      <c r="R4685" s="9"/>
      <c r="S4685" s="9"/>
      <c r="T4685" s="9"/>
      <c r="U4685" s="9"/>
      <c r="V4685" s="9"/>
      <c r="W4685" s="9"/>
      <c r="X4685" s="9"/>
      <c r="Y4685" s="9"/>
      <c r="Z4685" s="9"/>
      <c r="AA4685" s="9"/>
      <c r="AB4685" s="9"/>
      <c r="AC4685" s="9"/>
    </row>
    <row r="4686" ht="15.75" customHeight="1">
      <c r="A4686" s="10">
        <v>4685.0</v>
      </c>
      <c r="B4686" s="20" t="s">
        <v>15</v>
      </c>
      <c r="C4686" s="10" t="str">
        <f>VLOOKUP($E4686,'Определяем вид'!$A$2:$B$16,2,0)</f>
        <v>Услуга</v>
      </c>
      <c r="D4686" s="20" t="s">
        <v>19</v>
      </c>
      <c r="E4686" s="10" t="s">
        <v>17</v>
      </c>
      <c r="F4686" s="11">
        <v>45823.0</v>
      </c>
      <c r="G4686" s="12">
        <f t="shared" si="1"/>
        <v>6</v>
      </c>
      <c r="H4686" s="10"/>
      <c r="I4686" s="10" t="str">
        <f>IFNA(VLOOKUP($H4686,'Промокоды'!$A$2:$B$115,2,0),"")</f>
        <v/>
      </c>
      <c r="J4686" s="10" t="str">
        <f>IFNA(VLOOKUP($I4686,'Промокоды'!$E$2:$F$8,2,0),"")</f>
        <v/>
      </c>
      <c r="K4686" s="10" t="str">
        <f>IFNA(VLOOKUP($H4686,'Промокоды'!$A$2:$C$115,3,0),"")</f>
        <v/>
      </c>
      <c r="L4686" s="13">
        <f t="shared" si="2"/>
        <v>0</v>
      </c>
      <c r="M4686" s="14">
        <v>4500.0</v>
      </c>
      <c r="N4686" s="14">
        <f t="shared" si="3"/>
        <v>4500</v>
      </c>
      <c r="O4686" s="9"/>
      <c r="P4686" s="9"/>
      <c r="Q4686" s="9"/>
      <c r="R4686" s="9"/>
      <c r="S4686" s="9"/>
      <c r="T4686" s="9"/>
      <c r="U4686" s="9"/>
      <c r="V4686" s="9"/>
      <c r="W4686" s="9"/>
      <c r="X4686" s="9"/>
      <c r="Y4686" s="9"/>
      <c r="Z4686" s="9"/>
      <c r="AA4686" s="9"/>
      <c r="AB4686" s="9"/>
      <c r="AC4686" s="9"/>
    </row>
    <row r="4687" ht="15.75" customHeight="1">
      <c r="A4687" s="10">
        <v>4686.0</v>
      </c>
      <c r="B4687" s="20" t="s">
        <v>15</v>
      </c>
      <c r="C4687" s="10" t="str">
        <f>VLOOKUP($E4687,'Определяем вид'!$A$2:$B$16,2,0)</f>
        <v>Услуга</v>
      </c>
      <c r="D4687" s="20" t="s">
        <v>16</v>
      </c>
      <c r="E4687" s="10" t="s">
        <v>17</v>
      </c>
      <c r="F4687" s="11">
        <v>45823.0</v>
      </c>
      <c r="G4687" s="12">
        <f t="shared" si="1"/>
        <v>6</v>
      </c>
      <c r="H4687" s="10"/>
      <c r="I4687" s="10" t="str">
        <f>IFNA(VLOOKUP($H4687,'Промокоды'!$A$2:$B$115,2,0),"")</f>
        <v/>
      </c>
      <c r="J4687" s="10" t="str">
        <f>IFNA(VLOOKUP($I4687,'Промокоды'!$E$2:$F$8,2,0),"")</f>
        <v/>
      </c>
      <c r="K4687" s="10" t="str">
        <f>IFNA(VLOOKUP($H4687,'Промокоды'!$A$2:$C$115,3,0),"")</f>
        <v/>
      </c>
      <c r="L4687" s="13">
        <f t="shared" si="2"/>
        <v>0</v>
      </c>
      <c r="M4687" s="14">
        <v>4500.0</v>
      </c>
      <c r="N4687" s="14">
        <f t="shared" si="3"/>
        <v>4500</v>
      </c>
      <c r="O4687" s="9"/>
      <c r="P4687" s="9"/>
      <c r="Q4687" s="9"/>
      <c r="R4687" s="9"/>
      <c r="S4687" s="9"/>
      <c r="T4687" s="9"/>
      <c r="U4687" s="9"/>
      <c r="V4687" s="9"/>
      <c r="W4687" s="9"/>
      <c r="X4687" s="9"/>
      <c r="Y4687" s="9"/>
      <c r="Z4687" s="9"/>
      <c r="AA4687" s="9"/>
      <c r="AB4687" s="9"/>
      <c r="AC4687" s="9"/>
    </row>
    <row r="4688" ht="15.75" customHeight="1">
      <c r="A4688" s="10">
        <v>4687.0</v>
      </c>
      <c r="B4688" s="20" t="s">
        <v>15</v>
      </c>
      <c r="C4688" s="10" t="str">
        <f>VLOOKUP($E4688,'Определяем вид'!$A$2:$B$16,2,0)</f>
        <v>Товар</v>
      </c>
      <c r="D4688" s="20" t="s">
        <v>16</v>
      </c>
      <c r="E4688" s="10" t="s">
        <v>28</v>
      </c>
      <c r="F4688" s="11">
        <v>45823.0</v>
      </c>
      <c r="G4688" s="12">
        <f t="shared" si="1"/>
        <v>6</v>
      </c>
      <c r="H4688" s="10"/>
      <c r="I4688" s="10" t="str">
        <f>IFNA(VLOOKUP($H4688,'Промокоды'!$A$2:$B$115,2,0),"")</f>
        <v/>
      </c>
      <c r="J4688" s="10" t="str">
        <f>IFNA(VLOOKUP($I4688,'Промокоды'!$E$2:$F$8,2,0),"")</f>
        <v/>
      </c>
      <c r="K4688" s="10" t="str">
        <f>IFNA(VLOOKUP($H4688,'Промокоды'!$A$2:$C$115,3,0),"")</f>
        <v/>
      </c>
      <c r="L4688" s="13">
        <f t="shared" si="2"/>
        <v>0</v>
      </c>
      <c r="M4688" s="14">
        <v>300.0</v>
      </c>
      <c r="N4688" s="14">
        <f t="shared" si="3"/>
        <v>300</v>
      </c>
      <c r="O4688" s="9"/>
      <c r="P4688" s="9"/>
      <c r="Q4688" s="9"/>
      <c r="R4688" s="9"/>
      <c r="S4688" s="9"/>
      <c r="T4688" s="9"/>
      <c r="U4688" s="9"/>
      <c r="V4688" s="9"/>
      <c r="W4688" s="9"/>
      <c r="X4688" s="9"/>
      <c r="Y4688" s="9"/>
      <c r="Z4688" s="9"/>
      <c r="AA4688" s="9"/>
      <c r="AB4688" s="9"/>
      <c r="AC4688" s="9"/>
    </row>
    <row r="4689" ht="15.75" customHeight="1">
      <c r="A4689" s="10">
        <v>4688.0</v>
      </c>
      <c r="B4689" s="20" t="s">
        <v>15</v>
      </c>
      <c r="C4689" s="10" t="str">
        <f>VLOOKUP($E4689,'Определяем вид'!$A$2:$B$16,2,0)</f>
        <v>Услуга</v>
      </c>
      <c r="D4689" s="20" t="s">
        <v>16</v>
      </c>
      <c r="E4689" s="10" t="s">
        <v>17</v>
      </c>
      <c r="F4689" s="11">
        <v>45823.0</v>
      </c>
      <c r="G4689" s="12">
        <f t="shared" si="1"/>
        <v>6</v>
      </c>
      <c r="H4689" s="10"/>
      <c r="I4689" s="10" t="str">
        <f>IFNA(VLOOKUP($H4689,'Промокоды'!$A$2:$B$115,2,0),"")</f>
        <v/>
      </c>
      <c r="J4689" s="10" t="str">
        <f>IFNA(VLOOKUP($I4689,'Промокоды'!$E$2:$F$8,2,0),"")</f>
        <v/>
      </c>
      <c r="K4689" s="10" t="str">
        <f>IFNA(VLOOKUP($H4689,'Промокоды'!$A$2:$C$115,3,0),"")</f>
        <v/>
      </c>
      <c r="L4689" s="13">
        <f t="shared" si="2"/>
        <v>0</v>
      </c>
      <c r="M4689" s="14">
        <v>4500.0</v>
      </c>
      <c r="N4689" s="14">
        <f t="shared" si="3"/>
        <v>4500</v>
      </c>
      <c r="O4689" s="9"/>
      <c r="P4689" s="9"/>
      <c r="Q4689" s="9"/>
      <c r="R4689" s="9"/>
      <c r="S4689" s="9"/>
      <c r="T4689" s="9"/>
      <c r="U4689" s="9"/>
      <c r="V4689" s="9"/>
      <c r="W4689" s="9"/>
      <c r="X4689" s="9"/>
      <c r="Y4689" s="9"/>
      <c r="Z4689" s="9"/>
      <c r="AA4689" s="9"/>
      <c r="AB4689" s="9"/>
      <c r="AC4689" s="9"/>
    </row>
    <row r="4690" ht="15.75" customHeight="1">
      <c r="A4690" s="10">
        <v>4689.0</v>
      </c>
      <c r="B4690" s="20" t="s">
        <v>15</v>
      </c>
      <c r="C4690" s="10" t="str">
        <f>VLOOKUP($E4690,'Определяем вид'!$A$2:$B$16,2,0)</f>
        <v>Услуга</v>
      </c>
      <c r="D4690" s="20" t="s">
        <v>16</v>
      </c>
      <c r="E4690" s="10" t="s">
        <v>17</v>
      </c>
      <c r="F4690" s="11">
        <v>45823.0</v>
      </c>
      <c r="G4690" s="12">
        <f t="shared" si="1"/>
        <v>6</v>
      </c>
      <c r="H4690" s="10"/>
      <c r="I4690" s="10" t="str">
        <f>IFNA(VLOOKUP($H4690,'Промокоды'!$A$2:$B$115,2,0),"")</f>
        <v/>
      </c>
      <c r="J4690" s="10" t="str">
        <f>IFNA(VLOOKUP($I4690,'Промокоды'!$E$2:$F$8,2,0),"")</f>
        <v/>
      </c>
      <c r="K4690" s="10" t="str">
        <f>IFNA(VLOOKUP($H4690,'Промокоды'!$A$2:$C$115,3,0),"")</f>
        <v/>
      </c>
      <c r="L4690" s="13">
        <f t="shared" si="2"/>
        <v>0</v>
      </c>
      <c r="M4690" s="14">
        <v>4500.0</v>
      </c>
      <c r="N4690" s="14">
        <f t="shared" si="3"/>
        <v>4500</v>
      </c>
      <c r="O4690" s="9"/>
      <c r="P4690" s="9"/>
      <c r="Q4690" s="9"/>
      <c r="R4690" s="9"/>
      <c r="S4690" s="9"/>
      <c r="T4690" s="9"/>
      <c r="U4690" s="9"/>
      <c r="V4690" s="9"/>
      <c r="W4690" s="9"/>
      <c r="X4690" s="9"/>
      <c r="Y4690" s="9"/>
      <c r="Z4690" s="9"/>
      <c r="AA4690" s="9"/>
      <c r="AB4690" s="9"/>
      <c r="AC4690" s="9"/>
    </row>
    <row r="4691" ht="15.75" customHeight="1">
      <c r="A4691" s="10">
        <v>4690.0</v>
      </c>
      <c r="B4691" s="20" t="s">
        <v>15</v>
      </c>
      <c r="C4691" s="10" t="str">
        <f>VLOOKUP($E4691,'Определяем вид'!$A$2:$B$16,2,0)</f>
        <v>Услуга</v>
      </c>
      <c r="D4691" s="20" t="s">
        <v>16</v>
      </c>
      <c r="E4691" s="10" t="s">
        <v>21</v>
      </c>
      <c r="F4691" s="11">
        <v>45823.0</v>
      </c>
      <c r="G4691" s="12">
        <f t="shared" si="1"/>
        <v>6</v>
      </c>
      <c r="H4691" s="10"/>
      <c r="I4691" s="10" t="str">
        <f>IFNA(VLOOKUP($H4691,'Промокоды'!$A$2:$B$115,2,0),"")</f>
        <v/>
      </c>
      <c r="J4691" s="10" t="str">
        <f>IFNA(VLOOKUP($I4691,'Промокоды'!$E$2:$F$8,2,0),"")</f>
        <v/>
      </c>
      <c r="K4691" s="10" t="str">
        <f>IFNA(VLOOKUP($H4691,'Промокоды'!$A$2:$C$115,3,0),"")</f>
        <v/>
      </c>
      <c r="L4691" s="13">
        <f t="shared" si="2"/>
        <v>0</v>
      </c>
      <c r="M4691" s="14">
        <v>5500.0</v>
      </c>
      <c r="N4691" s="14">
        <f t="shared" si="3"/>
        <v>5500</v>
      </c>
      <c r="O4691" s="9"/>
      <c r="P4691" s="9"/>
      <c r="Q4691" s="9"/>
      <c r="R4691" s="9"/>
      <c r="S4691" s="9"/>
      <c r="T4691" s="9"/>
      <c r="U4691" s="9"/>
      <c r="V4691" s="9"/>
      <c r="W4691" s="9"/>
      <c r="X4691" s="9"/>
      <c r="Y4691" s="9"/>
      <c r="Z4691" s="9"/>
      <c r="AA4691" s="9"/>
      <c r="AB4691" s="9"/>
      <c r="AC4691" s="9"/>
    </row>
    <row r="4692" ht="15.75" customHeight="1">
      <c r="A4692" s="10">
        <v>4691.0</v>
      </c>
      <c r="B4692" s="20" t="s">
        <v>15</v>
      </c>
      <c r="C4692" s="10" t="str">
        <f>VLOOKUP($E4692,'Определяем вид'!$A$2:$B$16,2,0)</f>
        <v>Услуга</v>
      </c>
      <c r="D4692" s="20" t="s">
        <v>19</v>
      </c>
      <c r="E4692" s="10" t="s">
        <v>21</v>
      </c>
      <c r="F4692" s="11">
        <v>45823.0</v>
      </c>
      <c r="G4692" s="12">
        <f t="shared" si="1"/>
        <v>6</v>
      </c>
      <c r="H4692" s="10"/>
      <c r="I4692" s="10" t="str">
        <f>IFNA(VLOOKUP($H4692,'Промокоды'!$A$2:$B$115,2,0),"")</f>
        <v/>
      </c>
      <c r="J4692" s="10" t="str">
        <f>IFNA(VLOOKUP($I4692,'Промокоды'!$E$2:$F$8,2,0),"")</f>
        <v/>
      </c>
      <c r="K4692" s="10" t="str">
        <f>IFNA(VLOOKUP($H4692,'Промокоды'!$A$2:$C$115,3,0),"")</f>
        <v/>
      </c>
      <c r="L4692" s="13">
        <f t="shared" si="2"/>
        <v>0</v>
      </c>
      <c r="M4692" s="14">
        <v>5500.0</v>
      </c>
      <c r="N4692" s="14">
        <f t="shared" si="3"/>
        <v>5500</v>
      </c>
      <c r="O4692" s="9"/>
      <c r="P4692" s="9"/>
      <c r="Q4692" s="9"/>
      <c r="R4692" s="9"/>
      <c r="S4692" s="9"/>
      <c r="T4692" s="9"/>
      <c r="U4692" s="9"/>
      <c r="V4692" s="9"/>
      <c r="W4692" s="9"/>
      <c r="X4692" s="9"/>
      <c r="Y4692" s="9"/>
      <c r="Z4692" s="9"/>
      <c r="AA4692" s="9"/>
      <c r="AB4692" s="9"/>
      <c r="AC4692" s="9"/>
    </row>
    <row r="4693" ht="15.75" customHeight="1">
      <c r="A4693" s="10">
        <v>4692.0</v>
      </c>
      <c r="B4693" s="20" t="s">
        <v>15</v>
      </c>
      <c r="C4693" s="10" t="str">
        <f>VLOOKUP($E4693,'Определяем вид'!$A$2:$B$16,2,0)</f>
        <v>Услуга</v>
      </c>
      <c r="D4693" s="20" t="s">
        <v>16</v>
      </c>
      <c r="E4693" s="10" t="s">
        <v>21</v>
      </c>
      <c r="F4693" s="11">
        <v>45823.0</v>
      </c>
      <c r="G4693" s="12">
        <f t="shared" si="1"/>
        <v>6</v>
      </c>
      <c r="H4693" s="10"/>
      <c r="I4693" s="10" t="str">
        <f>IFNA(VLOOKUP($H4693,'Промокоды'!$A$2:$B$115,2,0),"")</f>
        <v/>
      </c>
      <c r="J4693" s="10" t="str">
        <f>IFNA(VLOOKUP($I4693,'Промокоды'!$E$2:$F$8,2,0),"")</f>
        <v/>
      </c>
      <c r="K4693" s="10" t="str">
        <f>IFNA(VLOOKUP($H4693,'Промокоды'!$A$2:$C$115,3,0),"")</f>
        <v/>
      </c>
      <c r="L4693" s="13">
        <f t="shared" si="2"/>
        <v>0</v>
      </c>
      <c r="M4693" s="14">
        <v>5500.0</v>
      </c>
      <c r="N4693" s="14">
        <f t="shared" si="3"/>
        <v>5500</v>
      </c>
      <c r="O4693" s="9"/>
      <c r="P4693" s="9"/>
      <c r="Q4693" s="9"/>
      <c r="R4693" s="9"/>
      <c r="S4693" s="9"/>
      <c r="T4693" s="9"/>
      <c r="U4693" s="9"/>
      <c r="V4693" s="9"/>
      <c r="W4693" s="9"/>
      <c r="X4693" s="9"/>
      <c r="Y4693" s="9"/>
      <c r="Z4693" s="9"/>
      <c r="AA4693" s="9"/>
      <c r="AB4693" s="9"/>
      <c r="AC4693" s="9"/>
    </row>
    <row r="4694" ht="15.75" customHeight="1">
      <c r="A4694" s="10">
        <v>4693.0</v>
      </c>
      <c r="B4694" s="20" t="s">
        <v>25</v>
      </c>
      <c r="C4694" s="10" t="str">
        <f>VLOOKUP($E4694,'Определяем вид'!$A$2:$B$16,2,0)</f>
        <v>Товар</v>
      </c>
      <c r="D4694" s="20" t="s">
        <v>19</v>
      </c>
      <c r="E4694" s="10" t="s">
        <v>30</v>
      </c>
      <c r="F4694" s="11">
        <v>45823.0</v>
      </c>
      <c r="G4694" s="12">
        <f t="shared" si="1"/>
        <v>6</v>
      </c>
      <c r="H4694" s="10"/>
      <c r="I4694" s="10" t="str">
        <f>IFNA(VLOOKUP($H4694,'Промокоды'!$A$2:$B$115,2,0),"")</f>
        <v/>
      </c>
      <c r="J4694" s="10" t="str">
        <f>IFNA(VLOOKUP($I4694,'Промокоды'!$E$2:$F$8,2,0),"")</f>
        <v/>
      </c>
      <c r="K4694" s="10" t="str">
        <f>IFNA(VLOOKUP($H4694,'Промокоды'!$A$2:$C$115,3,0),"")</f>
        <v/>
      </c>
      <c r="L4694" s="13">
        <f t="shared" si="2"/>
        <v>0</v>
      </c>
      <c r="M4694" s="14">
        <v>300.0</v>
      </c>
      <c r="N4694" s="14">
        <f t="shared" si="3"/>
        <v>300</v>
      </c>
      <c r="O4694" s="9"/>
      <c r="P4694" s="9"/>
      <c r="Q4694" s="9"/>
      <c r="R4694" s="9"/>
      <c r="S4694" s="9"/>
      <c r="T4694" s="9"/>
      <c r="U4694" s="9"/>
      <c r="V4694" s="9"/>
      <c r="W4694" s="9"/>
      <c r="X4694" s="9"/>
      <c r="Y4694" s="9"/>
      <c r="Z4694" s="9"/>
      <c r="AA4694" s="9"/>
      <c r="AB4694" s="9"/>
      <c r="AC4694" s="9"/>
    </row>
    <row r="4695" ht="15.75" customHeight="1">
      <c r="A4695" s="10">
        <v>4694.0</v>
      </c>
      <c r="B4695" s="20" t="s">
        <v>15</v>
      </c>
      <c r="C4695" s="10" t="str">
        <f>VLOOKUP($E4695,'Определяем вид'!$A$2:$B$16,2,0)</f>
        <v>Услуга</v>
      </c>
      <c r="D4695" s="20" t="s">
        <v>16</v>
      </c>
      <c r="E4695" s="10" t="s">
        <v>17</v>
      </c>
      <c r="F4695" s="11">
        <v>45823.0</v>
      </c>
      <c r="G4695" s="12">
        <f t="shared" si="1"/>
        <v>6</v>
      </c>
      <c r="H4695" s="20" t="s">
        <v>66</v>
      </c>
      <c r="I4695" s="10">
        <f>IFNA(VLOOKUP($H4695,'Промокоды'!$A$2:$B$115,2,0),"")</f>
        <v>6</v>
      </c>
      <c r="J4695" s="10" t="str">
        <f>IFNA(VLOOKUP($I4695,'Промокоды'!$E$2:$F$8,2,0),"")</f>
        <v>Реклама в VK</v>
      </c>
      <c r="K4695" s="10">
        <f>IFNA(VLOOKUP($H4695,'Промокоды'!$A$2:$C$115,3,0),"")</f>
        <v>0.2</v>
      </c>
      <c r="L4695" s="13">
        <f t="shared" si="2"/>
        <v>900</v>
      </c>
      <c r="M4695" s="14">
        <v>4500.0</v>
      </c>
      <c r="N4695" s="14">
        <f t="shared" si="3"/>
        <v>3600</v>
      </c>
      <c r="O4695" s="9"/>
      <c r="P4695" s="9"/>
      <c r="Q4695" s="9"/>
      <c r="R4695" s="9"/>
      <c r="S4695" s="9"/>
      <c r="T4695" s="9"/>
      <c r="U4695" s="9"/>
      <c r="V4695" s="9"/>
      <c r="W4695" s="9"/>
      <c r="X4695" s="9"/>
      <c r="Y4695" s="9"/>
      <c r="Z4695" s="9"/>
      <c r="AA4695" s="9"/>
      <c r="AB4695" s="9"/>
      <c r="AC4695" s="9"/>
    </row>
    <row r="4696" ht="15.75" customHeight="1">
      <c r="A4696" s="10">
        <v>4695.0</v>
      </c>
      <c r="B4696" s="20" t="s">
        <v>15</v>
      </c>
      <c r="C4696" s="10" t="str">
        <f>VLOOKUP($E4696,'Определяем вид'!$A$2:$B$16,2,0)</f>
        <v>Услуга</v>
      </c>
      <c r="D4696" s="20" t="s">
        <v>16</v>
      </c>
      <c r="E4696" s="10" t="s">
        <v>17</v>
      </c>
      <c r="F4696" s="11">
        <v>45823.0</v>
      </c>
      <c r="G4696" s="12">
        <f t="shared" si="1"/>
        <v>6</v>
      </c>
      <c r="H4696" s="10"/>
      <c r="I4696" s="10" t="str">
        <f>IFNA(VLOOKUP($H4696,'Промокоды'!$A$2:$B$115,2,0),"")</f>
        <v/>
      </c>
      <c r="J4696" s="10" t="str">
        <f>IFNA(VLOOKUP($I4696,'Промокоды'!$E$2:$F$8,2,0),"")</f>
        <v/>
      </c>
      <c r="K4696" s="10" t="str">
        <f>IFNA(VLOOKUP($H4696,'Промокоды'!$A$2:$C$115,3,0),"")</f>
        <v/>
      </c>
      <c r="L4696" s="13">
        <f t="shared" si="2"/>
        <v>0</v>
      </c>
      <c r="M4696" s="14">
        <v>4500.0</v>
      </c>
      <c r="N4696" s="14">
        <f t="shared" si="3"/>
        <v>4500</v>
      </c>
      <c r="O4696" s="9"/>
      <c r="P4696" s="9"/>
      <c r="Q4696" s="9"/>
      <c r="R4696" s="9"/>
      <c r="S4696" s="9"/>
      <c r="T4696" s="9"/>
      <c r="U4696" s="9"/>
      <c r="V4696" s="9"/>
      <c r="W4696" s="9"/>
      <c r="X4696" s="9"/>
      <c r="Y4696" s="9"/>
      <c r="Z4696" s="9"/>
      <c r="AA4696" s="9"/>
      <c r="AB4696" s="9"/>
      <c r="AC4696" s="9"/>
    </row>
    <row r="4697" ht="15.75" customHeight="1">
      <c r="A4697" s="10">
        <v>4696.0</v>
      </c>
      <c r="B4697" s="20" t="s">
        <v>15</v>
      </c>
      <c r="C4697" s="10" t="str">
        <f>VLOOKUP($E4697,'Определяем вид'!$A$2:$B$16,2,0)</f>
        <v>Услуга</v>
      </c>
      <c r="D4697" s="20" t="s">
        <v>16</v>
      </c>
      <c r="E4697" s="10" t="s">
        <v>17</v>
      </c>
      <c r="F4697" s="11">
        <v>45823.0</v>
      </c>
      <c r="G4697" s="12">
        <f t="shared" si="1"/>
        <v>6</v>
      </c>
      <c r="H4697" s="10"/>
      <c r="I4697" s="10" t="str">
        <f>IFNA(VLOOKUP($H4697,'Промокоды'!$A$2:$B$115,2,0),"")</f>
        <v/>
      </c>
      <c r="J4697" s="10" t="str">
        <f>IFNA(VLOOKUP($I4697,'Промокоды'!$E$2:$F$8,2,0),"")</f>
        <v/>
      </c>
      <c r="K4697" s="10" t="str">
        <f>IFNA(VLOOKUP($H4697,'Промокоды'!$A$2:$C$115,3,0),"")</f>
        <v/>
      </c>
      <c r="L4697" s="13">
        <f t="shared" si="2"/>
        <v>0</v>
      </c>
      <c r="M4697" s="14">
        <v>4500.0</v>
      </c>
      <c r="N4697" s="14">
        <f t="shared" si="3"/>
        <v>4500</v>
      </c>
      <c r="O4697" s="9"/>
      <c r="P4697" s="9"/>
      <c r="Q4697" s="9"/>
      <c r="R4697" s="9"/>
      <c r="S4697" s="9"/>
      <c r="T4697" s="9"/>
      <c r="U4697" s="9"/>
      <c r="V4697" s="9"/>
      <c r="W4697" s="9"/>
      <c r="X4697" s="9"/>
      <c r="Y4697" s="9"/>
      <c r="Z4697" s="9"/>
      <c r="AA4697" s="9"/>
      <c r="AB4697" s="9"/>
      <c r="AC4697" s="9"/>
    </row>
    <row r="4698" ht="15.75" customHeight="1">
      <c r="A4698" s="10">
        <v>4697.0</v>
      </c>
      <c r="B4698" s="20" t="s">
        <v>15</v>
      </c>
      <c r="C4698" s="10" t="str">
        <f>VLOOKUP($E4698,'Определяем вид'!$A$2:$B$16,2,0)</f>
        <v>Услуга</v>
      </c>
      <c r="D4698" s="20" t="s">
        <v>16</v>
      </c>
      <c r="E4698" s="10" t="s">
        <v>18</v>
      </c>
      <c r="F4698" s="11">
        <v>45823.0</v>
      </c>
      <c r="G4698" s="12">
        <f t="shared" si="1"/>
        <v>6</v>
      </c>
      <c r="H4698" s="10"/>
      <c r="I4698" s="10" t="str">
        <f>IFNA(VLOOKUP($H4698,'Промокоды'!$A$2:$B$115,2,0),"")</f>
        <v/>
      </c>
      <c r="J4698" s="10" t="str">
        <f>IFNA(VLOOKUP($I4698,'Промокоды'!$E$2:$F$8,2,0),"")</f>
        <v/>
      </c>
      <c r="K4698" s="10" t="str">
        <f>IFNA(VLOOKUP($H4698,'Промокоды'!$A$2:$C$115,3,0),"")</f>
        <v/>
      </c>
      <c r="L4698" s="13">
        <f t="shared" si="2"/>
        <v>0</v>
      </c>
      <c r="M4698" s="14">
        <v>3500.0</v>
      </c>
      <c r="N4698" s="14">
        <f t="shared" si="3"/>
        <v>3500</v>
      </c>
      <c r="O4698" s="9"/>
      <c r="P4698" s="9"/>
      <c r="Q4698" s="9"/>
      <c r="R4698" s="9"/>
      <c r="S4698" s="9"/>
      <c r="T4698" s="9"/>
      <c r="U4698" s="9"/>
      <c r="V4698" s="9"/>
      <c r="W4698" s="9"/>
      <c r="X4698" s="9"/>
      <c r="Y4698" s="9"/>
      <c r="Z4698" s="9"/>
      <c r="AA4698" s="9"/>
      <c r="AB4698" s="9"/>
      <c r="AC4698" s="9"/>
    </row>
    <row r="4699" ht="15.75" customHeight="1">
      <c r="A4699" s="10">
        <v>4698.0</v>
      </c>
      <c r="B4699" s="20" t="s">
        <v>15</v>
      </c>
      <c r="C4699" s="10" t="str">
        <f>VLOOKUP($E4699,'Определяем вид'!$A$2:$B$16,2,0)</f>
        <v>Услуга</v>
      </c>
      <c r="D4699" s="20" t="s">
        <v>19</v>
      </c>
      <c r="E4699" s="10" t="s">
        <v>21</v>
      </c>
      <c r="F4699" s="11">
        <v>45823.0</v>
      </c>
      <c r="G4699" s="12">
        <f t="shared" si="1"/>
        <v>6</v>
      </c>
      <c r="H4699" s="10"/>
      <c r="I4699" s="10" t="str">
        <f>IFNA(VLOOKUP($H4699,'Промокоды'!$A$2:$B$115,2,0),"")</f>
        <v/>
      </c>
      <c r="J4699" s="10" t="str">
        <f>IFNA(VLOOKUP($I4699,'Промокоды'!$E$2:$F$8,2,0),"")</f>
        <v/>
      </c>
      <c r="K4699" s="10" t="str">
        <f>IFNA(VLOOKUP($H4699,'Промокоды'!$A$2:$C$115,3,0),"")</f>
        <v/>
      </c>
      <c r="L4699" s="13">
        <f t="shared" si="2"/>
        <v>0</v>
      </c>
      <c r="M4699" s="14">
        <v>5500.0</v>
      </c>
      <c r="N4699" s="14">
        <f t="shared" si="3"/>
        <v>5500</v>
      </c>
      <c r="O4699" s="9"/>
      <c r="P4699" s="9"/>
      <c r="Q4699" s="9"/>
      <c r="R4699" s="9"/>
      <c r="S4699" s="9"/>
      <c r="T4699" s="9"/>
      <c r="U4699" s="9"/>
      <c r="V4699" s="9"/>
      <c r="W4699" s="9"/>
      <c r="X4699" s="9"/>
      <c r="Y4699" s="9"/>
      <c r="Z4699" s="9"/>
      <c r="AA4699" s="9"/>
      <c r="AB4699" s="9"/>
      <c r="AC4699" s="9"/>
    </row>
    <row r="4700" ht="15.75" customHeight="1">
      <c r="A4700" s="10">
        <v>4699.0</v>
      </c>
      <c r="B4700" s="20" t="s">
        <v>15</v>
      </c>
      <c r="C4700" s="10" t="str">
        <f>VLOOKUP($E4700,'Определяем вид'!$A$2:$B$16,2,0)</f>
        <v>Услуга</v>
      </c>
      <c r="D4700" s="20" t="s">
        <v>19</v>
      </c>
      <c r="E4700" s="10" t="s">
        <v>21</v>
      </c>
      <c r="F4700" s="11">
        <v>45823.0</v>
      </c>
      <c r="G4700" s="12">
        <f t="shared" si="1"/>
        <v>6</v>
      </c>
      <c r="H4700" s="10"/>
      <c r="I4700" s="10" t="str">
        <f>IFNA(VLOOKUP($H4700,'Промокоды'!$A$2:$B$115,2,0),"")</f>
        <v/>
      </c>
      <c r="J4700" s="10" t="str">
        <f>IFNA(VLOOKUP($I4700,'Промокоды'!$E$2:$F$8,2,0),"")</f>
        <v/>
      </c>
      <c r="K4700" s="10" t="str">
        <f>IFNA(VLOOKUP($H4700,'Промокоды'!$A$2:$C$115,3,0),"")</f>
        <v/>
      </c>
      <c r="L4700" s="13">
        <f t="shared" si="2"/>
        <v>0</v>
      </c>
      <c r="M4700" s="14">
        <v>5500.0</v>
      </c>
      <c r="N4700" s="14">
        <f t="shared" si="3"/>
        <v>5500</v>
      </c>
      <c r="O4700" s="9"/>
      <c r="P4700" s="9"/>
      <c r="Q4700" s="9"/>
      <c r="R4700" s="9"/>
      <c r="S4700" s="9"/>
      <c r="T4700" s="9"/>
      <c r="U4700" s="9"/>
      <c r="V4700" s="9"/>
      <c r="W4700" s="9"/>
      <c r="X4700" s="9"/>
      <c r="Y4700" s="9"/>
      <c r="Z4700" s="9"/>
      <c r="AA4700" s="9"/>
      <c r="AB4700" s="9"/>
      <c r="AC4700" s="9"/>
    </row>
    <row r="4701" ht="15.75" customHeight="1">
      <c r="A4701" s="10">
        <v>4700.0</v>
      </c>
      <c r="B4701" s="20" t="s">
        <v>15</v>
      </c>
      <c r="C4701" s="10" t="str">
        <f>VLOOKUP($E4701,'Определяем вид'!$A$2:$B$16,2,0)</f>
        <v>Услуга</v>
      </c>
      <c r="D4701" s="20" t="s">
        <v>16</v>
      </c>
      <c r="E4701" s="10" t="s">
        <v>18</v>
      </c>
      <c r="F4701" s="11">
        <v>45823.0</v>
      </c>
      <c r="G4701" s="12">
        <f t="shared" si="1"/>
        <v>6</v>
      </c>
      <c r="H4701" s="10"/>
      <c r="I4701" s="10" t="str">
        <f>IFNA(VLOOKUP($H4701,'Промокоды'!$A$2:$B$115,2,0),"")</f>
        <v/>
      </c>
      <c r="J4701" s="10" t="str">
        <f>IFNA(VLOOKUP($I4701,'Промокоды'!$E$2:$F$8,2,0),"")</f>
        <v/>
      </c>
      <c r="K4701" s="10" t="str">
        <f>IFNA(VLOOKUP($H4701,'Промокоды'!$A$2:$C$115,3,0),"")</f>
        <v/>
      </c>
      <c r="L4701" s="13">
        <f t="shared" si="2"/>
        <v>0</v>
      </c>
      <c r="M4701" s="14">
        <v>3500.0</v>
      </c>
      <c r="N4701" s="14">
        <f t="shared" si="3"/>
        <v>3500</v>
      </c>
      <c r="O4701" s="9"/>
      <c r="P4701" s="9"/>
      <c r="Q4701" s="9"/>
      <c r="R4701" s="9"/>
      <c r="S4701" s="9"/>
      <c r="T4701" s="9"/>
      <c r="U4701" s="9"/>
      <c r="V4701" s="9"/>
      <c r="W4701" s="9"/>
      <c r="X4701" s="9"/>
      <c r="Y4701" s="9"/>
      <c r="Z4701" s="9"/>
      <c r="AA4701" s="9"/>
      <c r="AB4701" s="9"/>
      <c r="AC4701" s="9"/>
    </row>
    <row r="4702" ht="15.75" customHeight="1">
      <c r="A4702" s="10">
        <v>4701.0</v>
      </c>
      <c r="B4702" s="20" t="s">
        <v>15</v>
      </c>
      <c r="C4702" s="10" t="str">
        <f>VLOOKUP($E4702,'Определяем вид'!$A$2:$B$16,2,0)</f>
        <v>Услуга</v>
      </c>
      <c r="D4702" s="20" t="s">
        <v>16</v>
      </c>
      <c r="E4702" s="10" t="s">
        <v>18</v>
      </c>
      <c r="F4702" s="11">
        <v>45823.0</v>
      </c>
      <c r="G4702" s="12">
        <f t="shared" si="1"/>
        <v>6</v>
      </c>
      <c r="H4702" s="10"/>
      <c r="I4702" s="10" t="str">
        <f>IFNA(VLOOKUP($H4702,'Промокоды'!$A$2:$B$115,2,0),"")</f>
        <v/>
      </c>
      <c r="J4702" s="10" t="str">
        <f>IFNA(VLOOKUP($I4702,'Промокоды'!$E$2:$F$8,2,0),"")</f>
        <v/>
      </c>
      <c r="K4702" s="10" t="str">
        <f>IFNA(VLOOKUP($H4702,'Промокоды'!$A$2:$C$115,3,0),"")</f>
        <v/>
      </c>
      <c r="L4702" s="13">
        <f t="shared" si="2"/>
        <v>0</v>
      </c>
      <c r="M4702" s="14">
        <v>3500.0</v>
      </c>
      <c r="N4702" s="14">
        <f t="shared" si="3"/>
        <v>3500</v>
      </c>
      <c r="O4702" s="9"/>
      <c r="P4702" s="9"/>
      <c r="Q4702" s="9"/>
      <c r="R4702" s="9"/>
      <c r="S4702" s="9"/>
      <c r="T4702" s="9"/>
      <c r="U4702" s="9"/>
      <c r="V4702" s="9"/>
      <c r="W4702" s="9"/>
      <c r="X4702" s="9"/>
      <c r="Y4702" s="9"/>
      <c r="Z4702" s="9"/>
      <c r="AA4702" s="9"/>
      <c r="AB4702" s="9"/>
      <c r="AC4702" s="9"/>
    </row>
    <row r="4703" ht="15.75" customHeight="1">
      <c r="A4703" s="10">
        <v>4702.0</v>
      </c>
      <c r="B4703" s="20" t="s">
        <v>15</v>
      </c>
      <c r="C4703" s="10" t="str">
        <f>VLOOKUP($E4703,'Определяем вид'!$A$2:$B$16,2,0)</f>
        <v>Услуга</v>
      </c>
      <c r="D4703" s="20" t="s">
        <v>16</v>
      </c>
      <c r="E4703" s="10" t="s">
        <v>18</v>
      </c>
      <c r="F4703" s="11">
        <v>45823.0</v>
      </c>
      <c r="G4703" s="12">
        <f t="shared" si="1"/>
        <v>6</v>
      </c>
      <c r="H4703" s="10"/>
      <c r="I4703" s="10" t="str">
        <f>IFNA(VLOOKUP($H4703,'Промокоды'!$A$2:$B$115,2,0),"")</f>
        <v/>
      </c>
      <c r="J4703" s="10" t="str">
        <f>IFNA(VLOOKUP($I4703,'Промокоды'!$E$2:$F$8,2,0),"")</f>
        <v/>
      </c>
      <c r="K4703" s="10" t="str">
        <f>IFNA(VLOOKUP($H4703,'Промокоды'!$A$2:$C$115,3,0),"")</f>
        <v/>
      </c>
      <c r="L4703" s="13">
        <f t="shared" si="2"/>
        <v>0</v>
      </c>
      <c r="M4703" s="14">
        <v>3500.0</v>
      </c>
      <c r="N4703" s="14">
        <f t="shared" si="3"/>
        <v>3500</v>
      </c>
      <c r="O4703" s="9"/>
      <c r="P4703" s="9"/>
      <c r="Q4703" s="9"/>
      <c r="R4703" s="9"/>
      <c r="S4703" s="9"/>
      <c r="T4703" s="9"/>
      <c r="U4703" s="9"/>
      <c r="V4703" s="9"/>
      <c r="W4703" s="9"/>
      <c r="X4703" s="9"/>
      <c r="Y4703" s="9"/>
      <c r="Z4703" s="9"/>
      <c r="AA4703" s="9"/>
      <c r="AB4703" s="9"/>
      <c r="AC4703" s="9"/>
    </row>
    <row r="4704" ht="15.75" customHeight="1">
      <c r="A4704" s="10">
        <v>4703.0</v>
      </c>
      <c r="B4704" s="20" t="s">
        <v>15</v>
      </c>
      <c r="C4704" s="10" t="str">
        <f>VLOOKUP($E4704,'Определяем вид'!$A$2:$B$16,2,0)</f>
        <v>Услуга</v>
      </c>
      <c r="D4704" s="20" t="s">
        <v>16</v>
      </c>
      <c r="E4704" s="10" t="s">
        <v>17</v>
      </c>
      <c r="F4704" s="11">
        <v>45823.0</v>
      </c>
      <c r="G4704" s="12">
        <f t="shared" si="1"/>
        <v>6</v>
      </c>
      <c r="H4704" s="10"/>
      <c r="I4704" s="10" t="str">
        <f>IFNA(VLOOKUP($H4704,'Промокоды'!$A$2:$B$115,2,0),"")</f>
        <v/>
      </c>
      <c r="J4704" s="10" t="str">
        <f>IFNA(VLOOKUP($I4704,'Промокоды'!$E$2:$F$8,2,0),"")</f>
        <v/>
      </c>
      <c r="K4704" s="10" t="str">
        <f>IFNA(VLOOKUP($H4704,'Промокоды'!$A$2:$C$115,3,0),"")</f>
        <v/>
      </c>
      <c r="L4704" s="13">
        <f t="shared" si="2"/>
        <v>0</v>
      </c>
      <c r="M4704" s="14">
        <v>4500.0</v>
      </c>
      <c r="N4704" s="14">
        <f t="shared" si="3"/>
        <v>4500</v>
      </c>
      <c r="O4704" s="9"/>
      <c r="P4704" s="9"/>
      <c r="Q4704" s="9"/>
      <c r="R4704" s="9"/>
      <c r="S4704" s="9"/>
      <c r="T4704" s="9"/>
      <c r="U4704" s="9"/>
      <c r="V4704" s="9"/>
      <c r="W4704" s="9"/>
      <c r="X4704" s="9"/>
      <c r="Y4704" s="9"/>
      <c r="Z4704" s="9"/>
      <c r="AA4704" s="9"/>
      <c r="AB4704" s="9"/>
      <c r="AC4704" s="9"/>
    </row>
    <row r="4705" ht="15.75" customHeight="1">
      <c r="A4705" s="10">
        <v>4704.0</v>
      </c>
      <c r="B4705" s="20" t="s">
        <v>15</v>
      </c>
      <c r="C4705" s="10" t="str">
        <f>VLOOKUP($E4705,'Определяем вид'!$A$2:$B$16,2,0)</f>
        <v>Товар</v>
      </c>
      <c r="D4705" s="20" t="s">
        <v>19</v>
      </c>
      <c r="E4705" s="10" t="s">
        <v>28</v>
      </c>
      <c r="F4705" s="11">
        <v>45823.0</v>
      </c>
      <c r="G4705" s="12">
        <f t="shared" si="1"/>
        <v>6</v>
      </c>
      <c r="H4705" s="10"/>
      <c r="I4705" s="10" t="str">
        <f>IFNA(VLOOKUP($H4705,'Промокоды'!$A$2:$B$115,2,0),"")</f>
        <v/>
      </c>
      <c r="J4705" s="10" t="str">
        <f>IFNA(VLOOKUP($I4705,'Промокоды'!$E$2:$F$8,2,0),"")</f>
        <v/>
      </c>
      <c r="K4705" s="10" t="str">
        <f>IFNA(VLOOKUP($H4705,'Промокоды'!$A$2:$C$115,3,0),"")</f>
        <v/>
      </c>
      <c r="L4705" s="13">
        <f t="shared" si="2"/>
        <v>0</v>
      </c>
      <c r="M4705" s="14">
        <v>300.0</v>
      </c>
      <c r="N4705" s="14">
        <f t="shared" si="3"/>
        <v>300</v>
      </c>
      <c r="O4705" s="9"/>
      <c r="P4705" s="9"/>
      <c r="Q4705" s="9"/>
      <c r="R4705" s="9"/>
      <c r="S4705" s="9"/>
      <c r="T4705" s="9"/>
      <c r="U4705" s="9"/>
      <c r="V4705" s="9"/>
      <c r="W4705" s="9"/>
      <c r="X4705" s="9"/>
      <c r="Y4705" s="9"/>
      <c r="Z4705" s="9"/>
      <c r="AA4705" s="9"/>
      <c r="AB4705" s="9"/>
      <c r="AC4705" s="9"/>
    </row>
    <row r="4706" ht="15.75" customHeight="1">
      <c r="A4706" s="10">
        <v>4705.0</v>
      </c>
      <c r="B4706" s="20" t="s">
        <v>15</v>
      </c>
      <c r="C4706" s="10" t="str">
        <f>VLOOKUP($E4706,'Определяем вид'!$A$2:$B$16,2,0)</f>
        <v>Услуга</v>
      </c>
      <c r="D4706" s="20" t="s">
        <v>16</v>
      </c>
      <c r="E4706" s="10" t="s">
        <v>18</v>
      </c>
      <c r="F4706" s="11">
        <v>45823.0</v>
      </c>
      <c r="G4706" s="12">
        <f t="shared" si="1"/>
        <v>6</v>
      </c>
      <c r="H4706" s="10"/>
      <c r="I4706" s="10" t="str">
        <f>IFNA(VLOOKUP($H4706,'Промокоды'!$A$2:$B$115,2,0),"")</f>
        <v/>
      </c>
      <c r="J4706" s="10" t="str">
        <f>IFNA(VLOOKUP($I4706,'Промокоды'!$E$2:$F$8,2,0),"")</f>
        <v/>
      </c>
      <c r="K4706" s="10" t="str">
        <f>IFNA(VLOOKUP($H4706,'Промокоды'!$A$2:$C$115,3,0),"")</f>
        <v/>
      </c>
      <c r="L4706" s="13">
        <f t="shared" si="2"/>
        <v>0</v>
      </c>
      <c r="M4706" s="14">
        <v>3500.0</v>
      </c>
      <c r="N4706" s="14">
        <f t="shared" si="3"/>
        <v>3500</v>
      </c>
      <c r="O4706" s="9"/>
      <c r="P4706" s="9"/>
      <c r="Q4706" s="9"/>
      <c r="R4706" s="9"/>
      <c r="S4706" s="9"/>
      <c r="T4706" s="9"/>
      <c r="U4706" s="9"/>
      <c r="V4706" s="9"/>
      <c r="W4706" s="9"/>
      <c r="X4706" s="9"/>
      <c r="Y4706" s="9"/>
      <c r="Z4706" s="9"/>
      <c r="AA4706" s="9"/>
      <c r="AB4706" s="9"/>
      <c r="AC4706" s="9"/>
    </row>
    <row r="4707" ht="15.75" customHeight="1">
      <c r="A4707" s="10">
        <v>4706.0</v>
      </c>
      <c r="B4707" s="20" t="s">
        <v>15</v>
      </c>
      <c r="C4707" s="10" t="str">
        <f>VLOOKUP($E4707,'Определяем вид'!$A$2:$B$16,2,0)</f>
        <v>Товар</v>
      </c>
      <c r="D4707" s="20" t="s">
        <v>16</v>
      </c>
      <c r="E4707" s="10" t="s">
        <v>23</v>
      </c>
      <c r="F4707" s="11">
        <v>45823.0</v>
      </c>
      <c r="G4707" s="12">
        <f t="shared" si="1"/>
        <v>6</v>
      </c>
      <c r="H4707" s="10"/>
      <c r="I4707" s="10" t="str">
        <f>IFNA(VLOOKUP($H4707,'Промокоды'!$A$2:$B$115,2,0),"")</f>
        <v/>
      </c>
      <c r="J4707" s="10" t="str">
        <f>IFNA(VLOOKUP($I4707,'Промокоды'!$E$2:$F$8,2,0),"")</f>
        <v/>
      </c>
      <c r="K4707" s="10" t="str">
        <f>IFNA(VLOOKUP($H4707,'Промокоды'!$A$2:$C$115,3,0),"")</f>
        <v/>
      </c>
      <c r="L4707" s="13">
        <f t="shared" si="2"/>
        <v>0</v>
      </c>
      <c r="M4707" s="14">
        <v>1000.0</v>
      </c>
      <c r="N4707" s="14">
        <f t="shared" si="3"/>
        <v>1000</v>
      </c>
      <c r="O4707" s="9"/>
      <c r="P4707" s="9"/>
      <c r="Q4707" s="9"/>
      <c r="R4707" s="9"/>
      <c r="S4707" s="9"/>
      <c r="T4707" s="9"/>
      <c r="U4707" s="9"/>
      <c r="V4707" s="9"/>
      <c r="W4707" s="9"/>
      <c r="X4707" s="9"/>
      <c r="Y4707" s="9"/>
      <c r="Z4707" s="9"/>
      <c r="AA4707" s="9"/>
      <c r="AB4707" s="9"/>
      <c r="AC4707" s="9"/>
    </row>
    <row r="4708" ht="15.75" customHeight="1">
      <c r="A4708" s="10">
        <v>4707.0</v>
      </c>
      <c r="B4708" s="20" t="s">
        <v>15</v>
      </c>
      <c r="C4708" s="10" t="str">
        <f>VLOOKUP($E4708,'Определяем вид'!$A$2:$B$16,2,0)</f>
        <v>Услуга</v>
      </c>
      <c r="D4708" s="20" t="s">
        <v>16</v>
      </c>
      <c r="E4708" s="10" t="s">
        <v>17</v>
      </c>
      <c r="F4708" s="11">
        <v>45823.0</v>
      </c>
      <c r="G4708" s="12">
        <f t="shared" si="1"/>
        <v>6</v>
      </c>
      <c r="H4708" s="10"/>
      <c r="I4708" s="10" t="str">
        <f>IFNA(VLOOKUP($H4708,'Промокоды'!$A$2:$B$115,2,0),"")</f>
        <v/>
      </c>
      <c r="J4708" s="10" t="str">
        <f>IFNA(VLOOKUP($I4708,'Промокоды'!$E$2:$F$8,2,0),"")</f>
        <v/>
      </c>
      <c r="K4708" s="10" t="str">
        <f>IFNA(VLOOKUP($H4708,'Промокоды'!$A$2:$C$115,3,0),"")</f>
        <v/>
      </c>
      <c r="L4708" s="13">
        <f t="shared" si="2"/>
        <v>0</v>
      </c>
      <c r="M4708" s="14">
        <v>4500.0</v>
      </c>
      <c r="N4708" s="14">
        <f t="shared" si="3"/>
        <v>4500</v>
      </c>
      <c r="O4708" s="9"/>
      <c r="P4708" s="9"/>
      <c r="Q4708" s="9"/>
      <c r="R4708" s="9"/>
      <c r="S4708" s="9"/>
      <c r="T4708" s="9"/>
      <c r="U4708" s="9"/>
      <c r="V4708" s="9"/>
      <c r="W4708" s="9"/>
      <c r="X4708" s="9"/>
      <c r="Y4708" s="9"/>
      <c r="Z4708" s="9"/>
      <c r="AA4708" s="9"/>
      <c r="AB4708" s="9"/>
      <c r="AC4708" s="9"/>
    </row>
    <row r="4709" ht="15.75" customHeight="1">
      <c r="A4709" s="10">
        <v>4708.0</v>
      </c>
      <c r="B4709" s="20" t="s">
        <v>15</v>
      </c>
      <c r="C4709" s="10" t="str">
        <f>VLOOKUP($E4709,'Определяем вид'!$A$2:$B$16,2,0)</f>
        <v>Услуга</v>
      </c>
      <c r="D4709" s="20" t="s">
        <v>16</v>
      </c>
      <c r="E4709" s="10" t="s">
        <v>21</v>
      </c>
      <c r="F4709" s="11">
        <v>45823.0</v>
      </c>
      <c r="G4709" s="12">
        <f t="shared" si="1"/>
        <v>6</v>
      </c>
      <c r="H4709" s="10"/>
      <c r="I4709" s="10" t="str">
        <f>IFNA(VLOOKUP($H4709,'Промокоды'!$A$2:$B$115,2,0),"")</f>
        <v/>
      </c>
      <c r="J4709" s="10" t="str">
        <f>IFNA(VLOOKUP($I4709,'Промокоды'!$E$2:$F$8,2,0),"")</f>
        <v/>
      </c>
      <c r="K4709" s="10" t="str">
        <f>IFNA(VLOOKUP($H4709,'Промокоды'!$A$2:$C$115,3,0),"")</f>
        <v/>
      </c>
      <c r="L4709" s="13">
        <f t="shared" si="2"/>
        <v>0</v>
      </c>
      <c r="M4709" s="14">
        <v>5500.0</v>
      </c>
      <c r="N4709" s="14">
        <f t="shared" si="3"/>
        <v>5500</v>
      </c>
      <c r="O4709" s="9"/>
      <c r="P4709" s="9"/>
      <c r="Q4709" s="9"/>
      <c r="R4709" s="9"/>
      <c r="S4709" s="9"/>
      <c r="T4709" s="9"/>
      <c r="U4709" s="9"/>
      <c r="V4709" s="9"/>
      <c r="W4709" s="9"/>
      <c r="X4709" s="9"/>
      <c r="Y4709" s="9"/>
      <c r="Z4709" s="9"/>
      <c r="AA4709" s="9"/>
      <c r="AB4709" s="9"/>
      <c r="AC4709" s="9"/>
    </row>
    <row r="4710" ht="15.75" customHeight="1">
      <c r="A4710" s="10">
        <v>4709.0</v>
      </c>
      <c r="B4710" s="20" t="s">
        <v>15</v>
      </c>
      <c r="C4710" s="10" t="str">
        <f>VLOOKUP($E4710,'Определяем вид'!$A$2:$B$16,2,0)</f>
        <v>Услуга</v>
      </c>
      <c r="D4710" s="20" t="s">
        <v>16</v>
      </c>
      <c r="E4710" s="10" t="s">
        <v>17</v>
      </c>
      <c r="F4710" s="11">
        <v>45823.0</v>
      </c>
      <c r="G4710" s="12">
        <f t="shared" si="1"/>
        <v>6</v>
      </c>
      <c r="H4710" s="10"/>
      <c r="I4710" s="10" t="str">
        <f>IFNA(VLOOKUP($H4710,'Промокоды'!$A$2:$B$115,2,0),"")</f>
        <v/>
      </c>
      <c r="J4710" s="10" t="str">
        <f>IFNA(VLOOKUP($I4710,'Промокоды'!$E$2:$F$8,2,0),"")</f>
        <v/>
      </c>
      <c r="K4710" s="10" t="str">
        <f>IFNA(VLOOKUP($H4710,'Промокоды'!$A$2:$C$115,3,0),"")</f>
        <v/>
      </c>
      <c r="L4710" s="13">
        <f t="shared" si="2"/>
        <v>0</v>
      </c>
      <c r="M4710" s="14">
        <v>4500.0</v>
      </c>
      <c r="N4710" s="14">
        <f t="shared" si="3"/>
        <v>4500</v>
      </c>
      <c r="O4710" s="9"/>
      <c r="P4710" s="9"/>
      <c r="Q4710" s="9"/>
      <c r="R4710" s="9"/>
      <c r="S4710" s="9"/>
      <c r="T4710" s="9"/>
      <c r="U4710" s="9"/>
      <c r="V4710" s="9"/>
      <c r="W4710" s="9"/>
      <c r="X4710" s="9"/>
      <c r="Y4710" s="9"/>
      <c r="Z4710" s="9"/>
      <c r="AA4710" s="9"/>
      <c r="AB4710" s="9"/>
      <c r="AC4710" s="9"/>
    </row>
    <row r="4711" ht="15.75" customHeight="1">
      <c r="A4711" s="10">
        <v>4710.0</v>
      </c>
      <c r="B4711" s="20" t="s">
        <v>25</v>
      </c>
      <c r="C4711" s="10" t="str">
        <f>VLOOKUP($E4711,'Определяем вид'!$A$2:$B$16,2,0)</f>
        <v>Услуга</v>
      </c>
      <c r="D4711" s="20" t="s">
        <v>16</v>
      </c>
      <c r="E4711" s="10" t="s">
        <v>42</v>
      </c>
      <c r="F4711" s="11">
        <v>45823.0</v>
      </c>
      <c r="G4711" s="12">
        <f t="shared" si="1"/>
        <v>6</v>
      </c>
      <c r="H4711" s="10"/>
      <c r="I4711" s="10" t="str">
        <f>IFNA(VLOOKUP($H4711,'Промокоды'!$A$2:$B$115,2,0),"")</f>
        <v/>
      </c>
      <c r="J4711" s="10" t="str">
        <f>IFNA(VLOOKUP($I4711,'Промокоды'!$E$2:$F$8,2,0),"")</f>
        <v/>
      </c>
      <c r="K4711" s="10" t="str">
        <f>IFNA(VLOOKUP($H4711,'Промокоды'!$A$2:$C$115,3,0),"")</f>
        <v/>
      </c>
      <c r="L4711" s="13">
        <f t="shared" si="2"/>
        <v>0</v>
      </c>
      <c r="M4711" s="14">
        <v>82500.0</v>
      </c>
      <c r="N4711" s="14">
        <f t="shared" si="3"/>
        <v>82500</v>
      </c>
      <c r="O4711" s="9"/>
      <c r="P4711" s="9"/>
      <c r="Q4711" s="9"/>
      <c r="R4711" s="9"/>
      <c r="S4711" s="9"/>
      <c r="T4711" s="9"/>
      <c r="U4711" s="9"/>
      <c r="V4711" s="9"/>
      <c r="W4711" s="9"/>
      <c r="X4711" s="9"/>
      <c r="Y4711" s="9"/>
      <c r="Z4711" s="9"/>
      <c r="AA4711" s="9"/>
      <c r="AB4711" s="9"/>
      <c r="AC4711" s="9"/>
    </row>
    <row r="4712" ht="15.75" customHeight="1">
      <c r="A4712" s="10">
        <v>4711.0</v>
      </c>
      <c r="B4712" s="20" t="s">
        <v>25</v>
      </c>
      <c r="C4712" s="10" t="str">
        <f>VLOOKUP($E4712,'Определяем вид'!$A$2:$B$16,2,0)</f>
        <v>Услуга</v>
      </c>
      <c r="D4712" s="20" t="s">
        <v>16</v>
      </c>
      <c r="E4712" s="10" t="s">
        <v>42</v>
      </c>
      <c r="F4712" s="11">
        <v>45823.0</v>
      </c>
      <c r="G4712" s="12">
        <f t="shared" si="1"/>
        <v>6</v>
      </c>
      <c r="H4712" s="10"/>
      <c r="I4712" s="10" t="str">
        <f>IFNA(VLOOKUP($H4712,'Промокоды'!$A$2:$B$115,2,0),"")</f>
        <v/>
      </c>
      <c r="J4712" s="10" t="str">
        <f>IFNA(VLOOKUP($I4712,'Промокоды'!$E$2:$F$8,2,0),"")</f>
        <v/>
      </c>
      <c r="K4712" s="10" t="str">
        <f>IFNA(VLOOKUP($H4712,'Промокоды'!$A$2:$C$115,3,0),"")</f>
        <v/>
      </c>
      <c r="L4712" s="13">
        <f t="shared" si="2"/>
        <v>0</v>
      </c>
      <c r="M4712" s="14">
        <v>82500.0</v>
      </c>
      <c r="N4712" s="14">
        <f t="shared" si="3"/>
        <v>82500</v>
      </c>
      <c r="O4712" s="9"/>
      <c r="P4712" s="9"/>
      <c r="Q4712" s="9"/>
      <c r="R4712" s="9"/>
      <c r="S4712" s="9"/>
      <c r="T4712" s="9"/>
      <c r="U4712" s="9"/>
      <c r="V4712" s="9"/>
      <c r="W4712" s="9"/>
      <c r="X4712" s="9"/>
      <c r="Y4712" s="9"/>
      <c r="Z4712" s="9"/>
      <c r="AA4712" s="9"/>
      <c r="AB4712" s="9"/>
      <c r="AC4712" s="9"/>
    </row>
    <row r="4713" ht="15.75" customHeight="1">
      <c r="A4713" s="10">
        <v>4712.0</v>
      </c>
      <c r="B4713" s="20" t="s">
        <v>25</v>
      </c>
      <c r="C4713" s="10" t="str">
        <f>VLOOKUP($E4713,'Определяем вид'!$A$2:$B$16,2,0)</f>
        <v>Услуга</v>
      </c>
      <c r="D4713" s="20" t="s">
        <v>16</v>
      </c>
      <c r="E4713" s="10" t="s">
        <v>42</v>
      </c>
      <c r="F4713" s="11">
        <v>45823.0</v>
      </c>
      <c r="G4713" s="12">
        <f t="shared" si="1"/>
        <v>6</v>
      </c>
      <c r="H4713" s="10"/>
      <c r="I4713" s="10" t="str">
        <f>IFNA(VLOOKUP($H4713,'Промокоды'!$A$2:$B$115,2,0),"")</f>
        <v/>
      </c>
      <c r="J4713" s="10" t="str">
        <f>IFNA(VLOOKUP($I4713,'Промокоды'!$E$2:$F$8,2,0),"")</f>
        <v/>
      </c>
      <c r="K4713" s="10" t="str">
        <f>IFNA(VLOOKUP($H4713,'Промокоды'!$A$2:$C$115,3,0),"")</f>
        <v/>
      </c>
      <c r="L4713" s="13">
        <f t="shared" si="2"/>
        <v>0</v>
      </c>
      <c r="M4713" s="14">
        <v>82500.0</v>
      </c>
      <c r="N4713" s="14">
        <f t="shared" si="3"/>
        <v>82500</v>
      </c>
      <c r="O4713" s="9"/>
      <c r="P4713" s="9"/>
      <c r="Q4713" s="9"/>
      <c r="R4713" s="9"/>
      <c r="S4713" s="9"/>
      <c r="T4713" s="9"/>
      <c r="U4713" s="9"/>
      <c r="V4713" s="9"/>
      <c r="W4713" s="9"/>
      <c r="X4713" s="9"/>
      <c r="Y4713" s="9"/>
      <c r="Z4713" s="9"/>
      <c r="AA4713" s="9"/>
      <c r="AB4713" s="9"/>
      <c r="AC4713" s="9"/>
    </row>
    <row r="4714" ht="15.75" customHeight="1">
      <c r="A4714" s="10">
        <v>4713.0</v>
      </c>
      <c r="B4714" s="20" t="s">
        <v>25</v>
      </c>
      <c r="C4714" s="10" t="str">
        <f>VLOOKUP($E4714,'Определяем вид'!$A$2:$B$16,2,0)</f>
        <v>Услуга</v>
      </c>
      <c r="D4714" s="20" t="s">
        <v>16</v>
      </c>
      <c r="E4714" s="10" t="s">
        <v>42</v>
      </c>
      <c r="F4714" s="11">
        <v>45823.0</v>
      </c>
      <c r="G4714" s="12">
        <f t="shared" si="1"/>
        <v>6</v>
      </c>
      <c r="H4714" s="10"/>
      <c r="I4714" s="10" t="str">
        <f>IFNA(VLOOKUP($H4714,'Промокоды'!$A$2:$B$115,2,0),"")</f>
        <v/>
      </c>
      <c r="J4714" s="10" t="str">
        <f>IFNA(VLOOKUP($I4714,'Промокоды'!$E$2:$F$8,2,0),"")</f>
        <v/>
      </c>
      <c r="K4714" s="10" t="str">
        <f>IFNA(VLOOKUP($H4714,'Промокоды'!$A$2:$C$115,3,0),"")</f>
        <v/>
      </c>
      <c r="L4714" s="13">
        <f t="shared" si="2"/>
        <v>0</v>
      </c>
      <c r="M4714" s="14">
        <v>82500.0</v>
      </c>
      <c r="N4714" s="14">
        <f t="shared" si="3"/>
        <v>82500</v>
      </c>
      <c r="O4714" s="9"/>
      <c r="P4714" s="9"/>
      <c r="Q4714" s="9"/>
      <c r="R4714" s="9"/>
      <c r="S4714" s="9"/>
      <c r="T4714" s="9"/>
      <c r="U4714" s="9"/>
      <c r="V4714" s="9"/>
      <c r="W4714" s="9"/>
      <c r="X4714" s="9"/>
      <c r="Y4714" s="9"/>
      <c r="Z4714" s="9"/>
      <c r="AA4714" s="9"/>
      <c r="AB4714" s="9"/>
      <c r="AC4714" s="9"/>
    </row>
    <row r="4715" ht="15.75" customHeight="1">
      <c r="A4715" s="10">
        <v>4714.0</v>
      </c>
      <c r="B4715" s="20" t="s">
        <v>25</v>
      </c>
      <c r="C4715" s="10" t="str">
        <f>VLOOKUP($E4715,'Определяем вид'!$A$2:$B$16,2,0)</f>
        <v>Услуга</v>
      </c>
      <c r="D4715" s="20" t="s">
        <v>16</v>
      </c>
      <c r="E4715" s="10" t="s">
        <v>42</v>
      </c>
      <c r="F4715" s="11">
        <v>45823.0</v>
      </c>
      <c r="G4715" s="12">
        <f t="shared" si="1"/>
        <v>6</v>
      </c>
      <c r="H4715" s="10"/>
      <c r="I4715" s="10" t="str">
        <f>IFNA(VLOOKUP($H4715,'Промокоды'!$A$2:$B$115,2,0),"")</f>
        <v/>
      </c>
      <c r="J4715" s="10" t="str">
        <f>IFNA(VLOOKUP($I4715,'Промокоды'!$E$2:$F$8,2,0),"")</f>
        <v/>
      </c>
      <c r="K4715" s="10" t="str">
        <f>IFNA(VLOOKUP($H4715,'Промокоды'!$A$2:$C$115,3,0),"")</f>
        <v/>
      </c>
      <c r="L4715" s="13">
        <f t="shared" si="2"/>
        <v>0</v>
      </c>
      <c r="M4715" s="14">
        <v>82500.0</v>
      </c>
      <c r="N4715" s="14">
        <f t="shared" si="3"/>
        <v>82500</v>
      </c>
      <c r="O4715" s="9"/>
      <c r="P4715" s="9"/>
      <c r="Q4715" s="9"/>
      <c r="R4715" s="9"/>
      <c r="S4715" s="9"/>
      <c r="T4715" s="9"/>
      <c r="U4715" s="9"/>
      <c r="V4715" s="9"/>
      <c r="W4715" s="9"/>
      <c r="X4715" s="9"/>
      <c r="Y4715" s="9"/>
      <c r="Z4715" s="9"/>
      <c r="AA4715" s="9"/>
      <c r="AB4715" s="9"/>
      <c r="AC4715" s="9"/>
    </row>
    <row r="4716" ht="15.75" customHeight="1">
      <c r="A4716" s="10">
        <v>4715.0</v>
      </c>
      <c r="B4716" s="20" t="s">
        <v>25</v>
      </c>
      <c r="C4716" s="10" t="str">
        <f>VLOOKUP($E4716,'Определяем вид'!$A$2:$B$16,2,0)</f>
        <v>Услуга</v>
      </c>
      <c r="D4716" s="20" t="s">
        <v>16</v>
      </c>
      <c r="E4716" s="10" t="s">
        <v>42</v>
      </c>
      <c r="F4716" s="11">
        <v>45823.0</v>
      </c>
      <c r="G4716" s="12">
        <f t="shared" si="1"/>
        <v>6</v>
      </c>
      <c r="H4716" s="10"/>
      <c r="I4716" s="10" t="str">
        <f>IFNA(VLOOKUP($H4716,'Промокоды'!$A$2:$B$115,2,0),"")</f>
        <v/>
      </c>
      <c r="J4716" s="10" t="str">
        <f>IFNA(VLOOKUP($I4716,'Промокоды'!$E$2:$F$8,2,0),"")</f>
        <v/>
      </c>
      <c r="K4716" s="10" t="str">
        <f>IFNA(VLOOKUP($H4716,'Промокоды'!$A$2:$C$115,3,0),"")</f>
        <v/>
      </c>
      <c r="L4716" s="13">
        <f t="shared" si="2"/>
        <v>0</v>
      </c>
      <c r="M4716" s="14">
        <v>82500.0</v>
      </c>
      <c r="N4716" s="14">
        <f t="shared" si="3"/>
        <v>82500</v>
      </c>
      <c r="O4716" s="9"/>
      <c r="P4716" s="9"/>
      <c r="Q4716" s="9"/>
      <c r="R4716" s="9"/>
      <c r="S4716" s="9"/>
      <c r="T4716" s="9"/>
      <c r="U4716" s="9"/>
      <c r="V4716" s="9"/>
      <c r="W4716" s="9"/>
      <c r="X4716" s="9"/>
      <c r="Y4716" s="9"/>
      <c r="Z4716" s="9"/>
      <c r="AA4716" s="9"/>
      <c r="AB4716" s="9"/>
      <c r="AC4716" s="9"/>
    </row>
    <row r="4717" ht="15.75" customHeight="1">
      <c r="A4717" s="10">
        <v>4716.0</v>
      </c>
      <c r="B4717" s="20" t="s">
        <v>25</v>
      </c>
      <c r="C4717" s="10" t="str">
        <f>VLOOKUP($E4717,'Определяем вид'!$A$2:$B$16,2,0)</f>
        <v>Услуга</v>
      </c>
      <c r="D4717" s="20" t="s">
        <v>16</v>
      </c>
      <c r="E4717" s="10" t="s">
        <v>42</v>
      </c>
      <c r="F4717" s="11">
        <v>45823.0</v>
      </c>
      <c r="G4717" s="12">
        <f t="shared" si="1"/>
        <v>6</v>
      </c>
      <c r="H4717" s="10"/>
      <c r="I4717" s="10" t="str">
        <f>IFNA(VLOOKUP($H4717,'Промокоды'!$A$2:$B$115,2,0),"")</f>
        <v/>
      </c>
      <c r="J4717" s="10" t="str">
        <f>IFNA(VLOOKUP($I4717,'Промокоды'!$E$2:$F$8,2,0),"")</f>
        <v/>
      </c>
      <c r="K4717" s="10" t="str">
        <f>IFNA(VLOOKUP($H4717,'Промокоды'!$A$2:$C$115,3,0),"")</f>
        <v/>
      </c>
      <c r="L4717" s="13">
        <f t="shared" si="2"/>
        <v>0</v>
      </c>
      <c r="M4717" s="14">
        <v>82500.0</v>
      </c>
      <c r="N4717" s="14">
        <f t="shared" si="3"/>
        <v>82500</v>
      </c>
      <c r="O4717" s="9"/>
      <c r="P4717" s="9"/>
      <c r="Q4717" s="9"/>
      <c r="R4717" s="9"/>
      <c r="S4717" s="9"/>
      <c r="T4717" s="9"/>
      <c r="U4717" s="9"/>
      <c r="V4717" s="9"/>
      <c r="W4717" s="9"/>
      <c r="X4717" s="9"/>
      <c r="Y4717" s="9"/>
      <c r="Z4717" s="9"/>
      <c r="AA4717" s="9"/>
      <c r="AB4717" s="9"/>
      <c r="AC4717" s="9"/>
    </row>
    <row r="4718" ht="15.75" customHeight="1">
      <c r="A4718" s="10">
        <v>4717.0</v>
      </c>
      <c r="B4718" s="20" t="s">
        <v>25</v>
      </c>
      <c r="C4718" s="10" t="str">
        <f>VLOOKUP($E4718,'Определяем вид'!$A$2:$B$16,2,0)</f>
        <v>Услуга</v>
      </c>
      <c r="D4718" s="20" t="s">
        <v>16</v>
      </c>
      <c r="E4718" s="10" t="s">
        <v>42</v>
      </c>
      <c r="F4718" s="11">
        <v>45823.0</v>
      </c>
      <c r="G4718" s="12">
        <f t="shared" si="1"/>
        <v>6</v>
      </c>
      <c r="H4718" s="10"/>
      <c r="I4718" s="10" t="str">
        <f>IFNA(VLOOKUP($H4718,'Промокоды'!$A$2:$B$115,2,0),"")</f>
        <v/>
      </c>
      <c r="J4718" s="10" t="str">
        <f>IFNA(VLOOKUP($I4718,'Промокоды'!$E$2:$F$8,2,0),"")</f>
        <v/>
      </c>
      <c r="K4718" s="10" t="str">
        <f>IFNA(VLOOKUP($H4718,'Промокоды'!$A$2:$C$115,3,0),"")</f>
        <v/>
      </c>
      <c r="L4718" s="13">
        <f t="shared" si="2"/>
        <v>0</v>
      </c>
      <c r="M4718" s="14">
        <v>82500.0</v>
      </c>
      <c r="N4718" s="14">
        <f t="shared" si="3"/>
        <v>82500</v>
      </c>
      <c r="O4718" s="9"/>
      <c r="P4718" s="9"/>
      <c r="Q4718" s="9"/>
      <c r="R4718" s="9"/>
      <c r="S4718" s="9"/>
      <c r="T4718" s="9"/>
      <c r="U4718" s="9"/>
      <c r="V4718" s="9"/>
      <c r="W4718" s="9"/>
      <c r="X4718" s="9"/>
      <c r="Y4718" s="9"/>
      <c r="Z4718" s="9"/>
      <c r="AA4718" s="9"/>
      <c r="AB4718" s="9"/>
      <c r="AC4718" s="9"/>
    </row>
    <row r="4719" ht="15.75" customHeight="1">
      <c r="A4719" s="10">
        <v>4718.0</v>
      </c>
      <c r="B4719" s="20" t="s">
        <v>15</v>
      </c>
      <c r="C4719" s="10" t="str">
        <f>VLOOKUP($E4719,'Определяем вид'!$A$2:$B$16,2,0)</f>
        <v>Услуга</v>
      </c>
      <c r="D4719" s="20" t="s">
        <v>16</v>
      </c>
      <c r="E4719" s="10" t="s">
        <v>18</v>
      </c>
      <c r="F4719" s="11">
        <v>45824.0</v>
      </c>
      <c r="G4719" s="12">
        <f t="shared" si="1"/>
        <v>6</v>
      </c>
      <c r="H4719" s="10"/>
      <c r="I4719" s="10" t="str">
        <f>IFNA(VLOOKUP($H4719,'Промокоды'!$A$2:$B$115,2,0),"")</f>
        <v/>
      </c>
      <c r="J4719" s="10" t="str">
        <f>IFNA(VLOOKUP($I4719,'Промокоды'!$E$2:$F$8,2,0),"")</f>
        <v/>
      </c>
      <c r="K4719" s="10" t="str">
        <f>IFNA(VLOOKUP($H4719,'Промокоды'!$A$2:$C$115,3,0),"")</f>
        <v/>
      </c>
      <c r="L4719" s="13">
        <f t="shared" si="2"/>
        <v>0</v>
      </c>
      <c r="M4719" s="14">
        <v>3500.0</v>
      </c>
      <c r="N4719" s="14">
        <f t="shared" si="3"/>
        <v>3500</v>
      </c>
      <c r="O4719" s="9"/>
      <c r="P4719" s="9"/>
      <c r="Q4719" s="9"/>
      <c r="R4719" s="9"/>
      <c r="S4719" s="9"/>
      <c r="T4719" s="9"/>
      <c r="U4719" s="9"/>
      <c r="V4719" s="9"/>
      <c r="W4719" s="9"/>
      <c r="X4719" s="9"/>
      <c r="Y4719" s="9"/>
      <c r="Z4719" s="9"/>
      <c r="AA4719" s="9"/>
      <c r="AB4719" s="9"/>
      <c r="AC4719" s="9"/>
    </row>
    <row r="4720" ht="15.75" customHeight="1">
      <c r="A4720" s="10">
        <v>4719.0</v>
      </c>
      <c r="B4720" s="20" t="s">
        <v>15</v>
      </c>
      <c r="C4720" s="10" t="str">
        <f>VLOOKUP($E4720,'Определяем вид'!$A$2:$B$16,2,0)</f>
        <v>Товар</v>
      </c>
      <c r="D4720" s="20" t="s">
        <v>16</v>
      </c>
      <c r="E4720" s="10" t="s">
        <v>20</v>
      </c>
      <c r="F4720" s="11">
        <v>45824.0</v>
      </c>
      <c r="G4720" s="12">
        <f t="shared" si="1"/>
        <v>6</v>
      </c>
      <c r="H4720" s="10"/>
      <c r="I4720" s="10" t="str">
        <f>IFNA(VLOOKUP($H4720,'Промокоды'!$A$2:$B$115,2,0),"")</f>
        <v/>
      </c>
      <c r="J4720" s="10" t="str">
        <f>IFNA(VLOOKUP($I4720,'Промокоды'!$E$2:$F$8,2,0),"")</f>
        <v/>
      </c>
      <c r="K4720" s="10" t="str">
        <f>IFNA(VLOOKUP($H4720,'Промокоды'!$A$2:$C$115,3,0),"")</f>
        <v/>
      </c>
      <c r="L4720" s="13">
        <f t="shared" si="2"/>
        <v>0</v>
      </c>
      <c r="M4720" s="14">
        <v>500.0</v>
      </c>
      <c r="N4720" s="14">
        <f t="shared" si="3"/>
        <v>500</v>
      </c>
      <c r="O4720" s="9"/>
      <c r="P4720" s="9"/>
      <c r="Q4720" s="9"/>
      <c r="R4720" s="9"/>
      <c r="S4720" s="9"/>
      <c r="T4720" s="9"/>
      <c r="U4720" s="9"/>
      <c r="V4720" s="9"/>
      <c r="W4720" s="9"/>
      <c r="X4720" s="9"/>
      <c r="Y4720" s="9"/>
      <c r="Z4720" s="9"/>
      <c r="AA4720" s="9"/>
      <c r="AB4720" s="9"/>
      <c r="AC4720" s="9"/>
    </row>
    <row r="4721" ht="15.75" customHeight="1">
      <c r="A4721" s="10">
        <v>4720.0</v>
      </c>
      <c r="B4721" s="20" t="s">
        <v>15</v>
      </c>
      <c r="C4721" s="10" t="str">
        <f>VLOOKUP($E4721,'Определяем вид'!$A$2:$B$16,2,0)</f>
        <v>Услуга</v>
      </c>
      <c r="D4721" s="20" t="s">
        <v>16</v>
      </c>
      <c r="E4721" s="10" t="s">
        <v>21</v>
      </c>
      <c r="F4721" s="11">
        <v>45824.0</v>
      </c>
      <c r="G4721" s="12">
        <f t="shared" si="1"/>
        <v>6</v>
      </c>
      <c r="H4721" s="20" t="s">
        <v>67</v>
      </c>
      <c r="I4721" s="10">
        <f>IFNA(VLOOKUP($H4721,'Промокоды'!$A$2:$B$115,2,0),"")</f>
        <v>6</v>
      </c>
      <c r="J4721" s="10" t="str">
        <f>IFNA(VLOOKUP($I4721,'Промокоды'!$E$2:$F$8,2,0),"")</f>
        <v>Реклама в VK</v>
      </c>
      <c r="K4721" s="10">
        <f>IFNA(VLOOKUP($H4721,'Промокоды'!$A$2:$C$115,3,0),"")</f>
        <v>0.2</v>
      </c>
      <c r="L4721" s="13">
        <f t="shared" si="2"/>
        <v>1100</v>
      </c>
      <c r="M4721" s="14">
        <v>5500.0</v>
      </c>
      <c r="N4721" s="14">
        <f t="shared" si="3"/>
        <v>4400</v>
      </c>
      <c r="O4721" s="9"/>
      <c r="P4721" s="9"/>
      <c r="Q4721" s="9"/>
      <c r="R4721" s="9"/>
      <c r="S4721" s="9"/>
      <c r="T4721" s="9"/>
      <c r="U4721" s="9"/>
      <c r="V4721" s="9"/>
      <c r="W4721" s="9"/>
      <c r="X4721" s="9"/>
      <c r="Y4721" s="9"/>
      <c r="Z4721" s="9"/>
      <c r="AA4721" s="9"/>
      <c r="AB4721" s="9"/>
      <c r="AC4721" s="9"/>
    </row>
    <row r="4722" ht="15.75" customHeight="1">
      <c r="A4722" s="10">
        <v>4721.0</v>
      </c>
      <c r="B4722" s="20" t="s">
        <v>15</v>
      </c>
      <c r="C4722" s="10" t="str">
        <f>VLOOKUP($E4722,'Определяем вид'!$A$2:$B$16,2,0)</f>
        <v>Услуга</v>
      </c>
      <c r="D4722" s="20" t="s">
        <v>16</v>
      </c>
      <c r="E4722" s="10" t="s">
        <v>17</v>
      </c>
      <c r="F4722" s="11">
        <v>45824.0</v>
      </c>
      <c r="G4722" s="12">
        <f t="shared" si="1"/>
        <v>6</v>
      </c>
      <c r="H4722" s="10"/>
      <c r="I4722" s="10" t="str">
        <f>IFNA(VLOOKUP($H4722,'Промокоды'!$A$2:$B$115,2,0),"")</f>
        <v/>
      </c>
      <c r="J4722" s="10" t="str">
        <f>IFNA(VLOOKUP($I4722,'Промокоды'!$E$2:$F$8,2,0),"")</f>
        <v/>
      </c>
      <c r="K4722" s="10" t="str">
        <f>IFNA(VLOOKUP($H4722,'Промокоды'!$A$2:$C$115,3,0),"")</f>
        <v/>
      </c>
      <c r="L4722" s="13">
        <f t="shared" si="2"/>
        <v>0</v>
      </c>
      <c r="M4722" s="14">
        <v>4500.0</v>
      </c>
      <c r="N4722" s="14">
        <f t="shared" si="3"/>
        <v>4500</v>
      </c>
      <c r="O4722" s="9"/>
      <c r="P4722" s="9"/>
      <c r="Q4722" s="9"/>
      <c r="R4722" s="9"/>
      <c r="S4722" s="9"/>
      <c r="T4722" s="9"/>
      <c r="U4722" s="9"/>
      <c r="V4722" s="9"/>
      <c r="W4722" s="9"/>
      <c r="X4722" s="9"/>
      <c r="Y4722" s="9"/>
      <c r="Z4722" s="9"/>
      <c r="AA4722" s="9"/>
      <c r="AB4722" s="9"/>
      <c r="AC4722" s="9"/>
    </row>
    <row r="4723" ht="15.75" customHeight="1">
      <c r="A4723" s="10">
        <v>4722.0</v>
      </c>
      <c r="B4723" s="20" t="s">
        <v>15</v>
      </c>
      <c r="C4723" s="10" t="str">
        <f>VLOOKUP($E4723,'Определяем вид'!$A$2:$B$16,2,0)</f>
        <v>Услуга</v>
      </c>
      <c r="D4723" s="20" t="s">
        <v>16</v>
      </c>
      <c r="E4723" s="10" t="s">
        <v>17</v>
      </c>
      <c r="F4723" s="11">
        <v>45824.0</v>
      </c>
      <c r="G4723" s="12">
        <f t="shared" si="1"/>
        <v>6</v>
      </c>
      <c r="H4723" s="10"/>
      <c r="I4723" s="10" t="str">
        <f>IFNA(VLOOKUP($H4723,'Промокоды'!$A$2:$B$115,2,0),"")</f>
        <v/>
      </c>
      <c r="J4723" s="10" t="str">
        <f>IFNA(VLOOKUP($I4723,'Промокоды'!$E$2:$F$8,2,0),"")</f>
        <v/>
      </c>
      <c r="K4723" s="10" t="str">
        <f>IFNA(VLOOKUP($H4723,'Промокоды'!$A$2:$C$115,3,0),"")</f>
        <v/>
      </c>
      <c r="L4723" s="13">
        <f t="shared" si="2"/>
        <v>0</v>
      </c>
      <c r="M4723" s="14">
        <v>4500.0</v>
      </c>
      <c r="N4723" s="14">
        <f t="shared" si="3"/>
        <v>4500</v>
      </c>
      <c r="O4723" s="9"/>
      <c r="P4723" s="9"/>
      <c r="Q4723" s="9"/>
      <c r="R4723" s="9"/>
      <c r="S4723" s="9"/>
      <c r="T4723" s="9"/>
      <c r="U4723" s="9"/>
      <c r="V4723" s="9"/>
      <c r="W4723" s="9"/>
      <c r="X4723" s="9"/>
      <c r="Y4723" s="9"/>
      <c r="Z4723" s="9"/>
      <c r="AA4723" s="9"/>
      <c r="AB4723" s="9"/>
      <c r="AC4723" s="9"/>
    </row>
    <row r="4724" ht="15.75" customHeight="1">
      <c r="A4724" s="10">
        <v>4723.0</v>
      </c>
      <c r="B4724" s="20" t="s">
        <v>15</v>
      </c>
      <c r="C4724" s="10" t="str">
        <f>VLOOKUP($E4724,'Определяем вид'!$A$2:$B$16,2,0)</f>
        <v>Товар</v>
      </c>
      <c r="D4724" s="20" t="s">
        <v>16</v>
      </c>
      <c r="E4724" s="10" t="s">
        <v>20</v>
      </c>
      <c r="F4724" s="11">
        <v>45824.0</v>
      </c>
      <c r="G4724" s="12">
        <f t="shared" si="1"/>
        <v>6</v>
      </c>
      <c r="H4724" s="10"/>
      <c r="I4724" s="10" t="str">
        <f>IFNA(VLOOKUP($H4724,'Промокоды'!$A$2:$B$115,2,0),"")</f>
        <v/>
      </c>
      <c r="J4724" s="10" t="str">
        <f>IFNA(VLOOKUP($I4724,'Промокоды'!$E$2:$F$8,2,0),"")</f>
        <v/>
      </c>
      <c r="K4724" s="10" t="str">
        <f>IFNA(VLOOKUP($H4724,'Промокоды'!$A$2:$C$115,3,0),"")</f>
        <v/>
      </c>
      <c r="L4724" s="13">
        <f t="shared" si="2"/>
        <v>0</v>
      </c>
      <c r="M4724" s="14">
        <v>500.0</v>
      </c>
      <c r="N4724" s="14">
        <f t="shared" si="3"/>
        <v>500</v>
      </c>
      <c r="O4724" s="9"/>
      <c r="P4724" s="9"/>
      <c r="Q4724" s="9"/>
      <c r="R4724" s="9"/>
      <c r="S4724" s="9"/>
      <c r="T4724" s="9"/>
      <c r="U4724" s="9"/>
      <c r="V4724" s="9"/>
      <c r="W4724" s="9"/>
      <c r="X4724" s="9"/>
      <c r="Y4724" s="9"/>
      <c r="Z4724" s="9"/>
      <c r="AA4724" s="9"/>
      <c r="AB4724" s="9"/>
      <c r="AC4724" s="9"/>
    </row>
    <row r="4725" ht="15.75" customHeight="1">
      <c r="A4725" s="10">
        <v>4724.0</v>
      </c>
      <c r="B4725" s="20" t="s">
        <v>15</v>
      </c>
      <c r="C4725" s="10" t="str">
        <f>VLOOKUP($E4725,'Определяем вид'!$A$2:$B$16,2,0)</f>
        <v>Услуга</v>
      </c>
      <c r="D4725" s="20" t="s">
        <v>16</v>
      </c>
      <c r="E4725" s="10" t="s">
        <v>18</v>
      </c>
      <c r="F4725" s="11">
        <v>45824.0</v>
      </c>
      <c r="G4725" s="12">
        <f t="shared" si="1"/>
        <v>6</v>
      </c>
      <c r="H4725" s="10"/>
      <c r="I4725" s="10" t="str">
        <f>IFNA(VLOOKUP($H4725,'Промокоды'!$A$2:$B$115,2,0),"")</f>
        <v/>
      </c>
      <c r="J4725" s="10" t="str">
        <f>IFNA(VLOOKUP($I4725,'Промокоды'!$E$2:$F$8,2,0),"")</f>
        <v/>
      </c>
      <c r="K4725" s="10" t="str">
        <f>IFNA(VLOOKUP($H4725,'Промокоды'!$A$2:$C$115,3,0),"")</f>
        <v/>
      </c>
      <c r="L4725" s="13">
        <f t="shared" si="2"/>
        <v>0</v>
      </c>
      <c r="M4725" s="14">
        <v>3500.0</v>
      </c>
      <c r="N4725" s="14">
        <f t="shared" si="3"/>
        <v>3500</v>
      </c>
      <c r="O4725" s="9"/>
      <c r="P4725" s="9"/>
      <c r="Q4725" s="9"/>
      <c r="R4725" s="9"/>
      <c r="S4725" s="9"/>
      <c r="T4725" s="9"/>
      <c r="U4725" s="9"/>
      <c r="V4725" s="9"/>
      <c r="W4725" s="9"/>
      <c r="X4725" s="9"/>
      <c r="Y4725" s="9"/>
      <c r="Z4725" s="9"/>
      <c r="AA4725" s="9"/>
      <c r="AB4725" s="9"/>
      <c r="AC4725" s="9"/>
    </row>
    <row r="4726" ht="15.75" customHeight="1">
      <c r="A4726" s="10">
        <v>4725.0</v>
      </c>
      <c r="B4726" s="20" t="s">
        <v>15</v>
      </c>
      <c r="C4726" s="10" t="str">
        <f>VLOOKUP($E4726,'Определяем вид'!$A$2:$B$16,2,0)</f>
        <v>Услуга</v>
      </c>
      <c r="D4726" s="20" t="s">
        <v>16</v>
      </c>
      <c r="E4726" s="10" t="s">
        <v>21</v>
      </c>
      <c r="F4726" s="11">
        <v>45824.0</v>
      </c>
      <c r="G4726" s="12">
        <f t="shared" si="1"/>
        <v>6</v>
      </c>
      <c r="H4726" s="10"/>
      <c r="I4726" s="10" t="str">
        <f>IFNA(VLOOKUP($H4726,'Промокоды'!$A$2:$B$115,2,0),"")</f>
        <v/>
      </c>
      <c r="J4726" s="10" t="str">
        <f>IFNA(VLOOKUP($I4726,'Промокоды'!$E$2:$F$8,2,0),"")</f>
        <v/>
      </c>
      <c r="K4726" s="10" t="str">
        <f>IFNA(VLOOKUP($H4726,'Промокоды'!$A$2:$C$115,3,0),"")</f>
        <v/>
      </c>
      <c r="L4726" s="13">
        <f t="shared" si="2"/>
        <v>0</v>
      </c>
      <c r="M4726" s="14">
        <v>5500.0</v>
      </c>
      <c r="N4726" s="14">
        <f t="shared" si="3"/>
        <v>5500</v>
      </c>
      <c r="O4726" s="9"/>
      <c r="P4726" s="9"/>
      <c r="Q4726" s="9"/>
      <c r="R4726" s="9"/>
      <c r="S4726" s="9"/>
      <c r="T4726" s="9"/>
      <c r="U4726" s="9"/>
      <c r="V4726" s="9"/>
      <c r="W4726" s="9"/>
      <c r="X4726" s="9"/>
      <c r="Y4726" s="9"/>
      <c r="Z4726" s="9"/>
      <c r="AA4726" s="9"/>
      <c r="AB4726" s="9"/>
      <c r="AC4726" s="9"/>
    </row>
    <row r="4727" ht="15.75" customHeight="1">
      <c r="A4727" s="10">
        <v>4726.0</v>
      </c>
      <c r="B4727" s="20" t="s">
        <v>15</v>
      </c>
      <c r="C4727" s="10" t="str">
        <f>VLOOKUP($E4727,'Определяем вид'!$A$2:$B$16,2,0)</f>
        <v>Услуга</v>
      </c>
      <c r="D4727" s="20" t="s">
        <v>16</v>
      </c>
      <c r="E4727" s="10" t="s">
        <v>17</v>
      </c>
      <c r="F4727" s="11">
        <v>45824.0</v>
      </c>
      <c r="G4727" s="12">
        <f t="shared" si="1"/>
        <v>6</v>
      </c>
      <c r="H4727" s="10"/>
      <c r="I4727" s="10" t="str">
        <f>IFNA(VLOOKUP($H4727,'Промокоды'!$A$2:$B$115,2,0),"")</f>
        <v/>
      </c>
      <c r="J4727" s="10" t="str">
        <f>IFNA(VLOOKUP($I4727,'Промокоды'!$E$2:$F$8,2,0),"")</f>
        <v/>
      </c>
      <c r="K4727" s="10" t="str">
        <f>IFNA(VLOOKUP($H4727,'Промокоды'!$A$2:$C$115,3,0),"")</f>
        <v/>
      </c>
      <c r="L4727" s="13">
        <f t="shared" si="2"/>
        <v>0</v>
      </c>
      <c r="M4727" s="14">
        <v>4500.0</v>
      </c>
      <c r="N4727" s="14">
        <f t="shared" si="3"/>
        <v>4500</v>
      </c>
      <c r="O4727" s="9"/>
      <c r="P4727" s="9"/>
      <c r="Q4727" s="9"/>
      <c r="R4727" s="9"/>
      <c r="S4727" s="9"/>
      <c r="T4727" s="9"/>
      <c r="U4727" s="9"/>
      <c r="V4727" s="9"/>
      <c r="W4727" s="9"/>
      <c r="X4727" s="9"/>
      <c r="Y4727" s="9"/>
      <c r="Z4727" s="9"/>
      <c r="AA4727" s="9"/>
      <c r="AB4727" s="9"/>
      <c r="AC4727" s="9"/>
    </row>
    <row r="4728" ht="15.75" customHeight="1">
      <c r="A4728" s="10">
        <v>4727.0</v>
      </c>
      <c r="B4728" s="20" t="s">
        <v>25</v>
      </c>
      <c r="C4728" s="10" t="str">
        <f>VLOOKUP($E4728,'Определяем вид'!$A$2:$B$16,2,0)</f>
        <v>Товар</v>
      </c>
      <c r="D4728" s="20" t="s">
        <v>16</v>
      </c>
      <c r="E4728" s="10" t="s">
        <v>35</v>
      </c>
      <c r="F4728" s="11">
        <v>45824.0</v>
      </c>
      <c r="G4728" s="12">
        <f t="shared" si="1"/>
        <v>6</v>
      </c>
      <c r="H4728" s="10"/>
      <c r="I4728" s="10" t="str">
        <f>IFNA(VLOOKUP($H4728,'Промокоды'!$A$2:$B$115,2,0),"")</f>
        <v/>
      </c>
      <c r="J4728" s="10" t="str">
        <f>IFNA(VLOOKUP($I4728,'Промокоды'!$E$2:$F$8,2,0),"")</f>
        <v/>
      </c>
      <c r="K4728" s="10" t="str">
        <f>IFNA(VLOOKUP($H4728,'Промокоды'!$A$2:$C$115,3,0),"")</f>
        <v/>
      </c>
      <c r="L4728" s="13">
        <f t="shared" si="2"/>
        <v>0</v>
      </c>
      <c r="M4728" s="14">
        <v>500.0</v>
      </c>
      <c r="N4728" s="14">
        <f t="shared" si="3"/>
        <v>500</v>
      </c>
      <c r="O4728" s="9"/>
      <c r="P4728" s="9"/>
      <c r="Q4728" s="9"/>
      <c r="R4728" s="9"/>
      <c r="S4728" s="9"/>
      <c r="T4728" s="9"/>
      <c r="U4728" s="9"/>
      <c r="V4728" s="9"/>
      <c r="W4728" s="9"/>
      <c r="X4728" s="9"/>
      <c r="Y4728" s="9"/>
      <c r="Z4728" s="9"/>
      <c r="AA4728" s="9"/>
      <c r="AB4728" s="9"/>
      <c r="AC4728" s="9"/>
    </row>
    <row r="4729" ht="15.75" customHeight="1">
      <c r="A4729" s="10">
        <v>4728.0</v>
      </c>
      <c r="B4729" s="20" t="s">
        <v>15</v>
      </c>
      <c r="C4729" s="10" t="str">
        <f>VLOOKUP($E4729,'Определяем вид'!$A$2:$B$16,2,0)</f>
        <v>Услуга</v>
      </c>
      <c r="D4729" s="20" t="s">
        <v>16</v>
      </c>
      <c r="E4729" s="10" t="s">
        <v>21</v>
      </c>
      <c r="F4729" s="11">
        <v>45824.0</v>
      </c>
      <c r="G4729" s="12">
        <f t="shared" si="1"/>
        <v>6</v>
      </c>
      <c r="H4729" s="10"/>
      <c r="I4729" s="10" t="str">
        <f>IFNA(VLOOKUP($H4729,'Промокоды'!$A$2:$B$115,2,0),"")</f>
        <v/>
      </c>
      <c r="J4729" s="10" t="str">
        <f>IFNA(VLOOKUP($I4729,'Промокоды'!$E$2:$F$8,2,0),"")</f>
        <v/>
      </c>
      <c r="K4729" s="10" t="str">
        <f>IFNA(VLOOKUP($H4729,'Промокоды'!$A$2:$C$115,3,0),"")</f>
        <v/>
      </c>
      <c r="L4729" s="13">
        <f t="shared" si="2"/>
        <v>0</v>
      </c>
      <c r="M4729" s="14">
        <v>5500.0</v>
      </c>
      <c r="N4729" s="14">
        <f t="shared" si="3"/>
        <v>5500</v>
      </c>
      <c r="O4729" s="9"/>
      <c r="P4729" s="9"/>
      <c r="Q4729" s="9"/>
      <c r="R4729" s="9"/>
      <c r="S4729" s="9"/>
      <c r="T4729" s="9"/>
      <c r="U4729" s="9"/>
      <c r="V4729" s="9"/>
      <c r="W4729" s="9"/>
      <c r="X4729" s="9"/>
      <c r="Y4729" s="9"/>
      <c r="Z4729" s="9"/>
      <c r="AA4729" s="9"/>
      <c r="AB4729" s="9"/>
      <c r="AC4729" s="9"/>
    </row>
    <row r="4730" ht="15.75" customHeight="1">
      <c r="A4730" s="10">
        <v>4729.0</v>
      </c>
      <c r="B4730" s="20" t="s">
        <v>15</v>
      </c>
      <c r="C4730" s="10" t="str">
        <f>VLOOKUP($E4730,'Определяем вид'!$A$2:$B$16,2,0)</f>
        <v>Услуга</v>
      </c>
      <c r="D4730" s="20" t="s">
        <v>16</v>
      </c>
      <c r="E4730" s="10" t="s">
        <v>21</v>
      </c>
      <c r="F4730" s="11">
        <v>45824.0</v>
      </c>
      <c r="G4730" s="12">
        <f t="shared" si="1"/>
        <v>6</v>
      </c>
      <c r="H4730" s="10"/>
      <c r="I4730" s="10" t="str">
        <f>IFNA(VLOOKUP($H4730,'Промокоды'!$A$2:$B$115,2,0),"")</f>
        <v/>
      </c>
      <c r="J4730" s="10" t="str">
        <f>IFNA(VLOOKUP($I4730,'Промокоды'!$E$2:$F$8,2,0),"")</f>
        <v/>
      </c>
      <c r="K4730" s="10" t="str">
        <f>IFNA(VLOOKUP($H4730,'Промокоды'!$A$2:$C$115,3,0),"")</f>
        <v/>
      </c>
      <c r="L4730" s="13">
        <f t="shared" si="2"/>
        <v>0</v>
      </c>
      <c r="M4730" s="14">
        <v>5500.0</v>
      </c>
      <c r="N4730" s="14">
        <f t="shared" si="3"/>
        <v>5500</v>
      </c>
      <c r="O4730" s="9"/>
      <c r="P4730" s="9"/>
      <c r="Q4730" s="9"/>
      <c r="R4730" s="9"/>
      <c r="S4730" s="9"/>
      <c r="T4730" s="9"/>
      <c r="U4730" s="9"/>
      <c r="V4730" s="9"/>
      <c r="W4730" s="9"/>
      <c r="X4730" s="9"/>
      <c r="Y4730" s="9"/>
      <c r="Z4730" s="9"/>
      <c r="AA4730" s="9"/>
      <c r="AB4730" s="9"/>
      <c r="AC4730" s="9"/>
    </row>
    <row r="4731" ht="15.75" customHeight="1">
      <c r="A4731" s="10">
        <v>4730.0</v>
      </c>
      <c r="B4731" s="20" t="s">
        <v>25</v>
      </c>
      <c r="C4731" s="10" t="str">
        <f>VLOOKUP($E4731,'Определяем вид'!$A$2:$B$16,2,0)</f>
        <v>Товар</v>
      </c>
      <c r="D4731" s="20" t="s">
        <v>19</v>
      </c>
      <c r="E4731" s="10" t="s">
        <v>33</v>
      </c>
      <c r="F4731" s="11">
        <v>45824.0</v>
      </c>
      <c r="G4731" s="12">
        <f t="shared" si="1"/>
        <v>6</v>
      </c>
      <c r="H4731" s="10"/>
      <c r="I4731" s="10" t="str">
        <f>IFNA(VLOOKUP($H4731,'Промокоды'!$A$2:$B$115,2,0),"")</f>
        <v/>
      </c>
      <c r="J4731" s="10" t="str">
        <f>IFNA(VLOOKUP($I4731,'Промокоды'!$E$2:$F$8,2,0),"")</f>
        <v/>
      </c>
      <c r="K4731" s="10" t="str">
        <f>IFNA(VLOOKUP($H4731,'Промокоды'!$A$2:$C$115,3,0),"")</f>
        <v/>
      </c>
      <c r="L4731" s="13">
        <f t="shared" si="2"/>
        <v>0</v>
      </c>
      <c r="M4731" s="14">
        <v>1000.0</v>
      </c>
      <c r="N4731" s="14">
        <f t="shared" si="3"/>
        <v>1000</v>
      </c>
      <c r="O4731" s="9"/>
      <c r="P4731" s="9"/>
      <c r="Q4731" s="9"/>
      <c r="R4731" s="9"/>
      <c r="S4731" s="9"/>
      <c r="T4731" s="9"/>
      <c r="U4731" s="9"/>
      <c r="V4731" s="9"/>
      <c r="W4731" s="9"/>
      <c r="X4731" s="9"/>
      <c r="Y4731" s="9"/>
      <c r="Z4731" s="9"/>
      <c r="AA4731" s="9"/>
      <c r="AB4731" s="9"/>
      <c r="AC4731" s="9"/>
    </row>
    <row r="4732" ht="15.75" customHeight="1">
      <c r="A4732" s="10">
        <v>4731.0</v>
      </c>
      <c r="B4732" s="20" t="s">
        <v>25</v>
      </c>
      <c r="C4732" s="10" t="str">
        <f>VLOOKUP($E4732,'Определяем вид'!$A$2:$B$16,2,0)</f>
        <v>Товар</v>
      </c>
      <c r="D4732" s="20" t="s">
        <v>19</v>
      </c>
      <c r="E4732" s="10" t="s">
        <v>30</v>
      </c>
      <c r="F4732" s="11">
        <v>45824.0</v>
      </c>
      <c r="G4732" s="12">
        <f t="shared" si="1"/>
        <v>6</v>
      </c>
      <c r="H4732" s="10"/>
      <c r="I4732" s="10" t="str">
        <f>IFNA(VLOOKUP($H4732,'Промокоды'!$A$2:$B$115,2,0),"")</f>
        <v/>
      </c>
      <c r="J4732" s="10" t="str">
        <f>IFNA(VLOOKUP($I4732,'Промокоды'!$E$2:$F$8,2,0),"")</f>
        <v/>
      </c>
      <c r="K4732" s="10" t="str">
        <f>IFNA(VLOOKUP($H4732,'Промокоды'!$A$2:$C$115,3,0),"")</f>
        <v/>
      </c>
      <c r="L4732" s="13">
        <f t="shared" si="2"/>
        <v>0</v>
      </c>
      <c r="M4732" s="14">
        <v>300.0</v>
      </c>
      <c r="N4732" s="14">
        <f t="shared" si="3"/>
        <v>300</v>
      </c>
      <c r="O4732" s="9"/>
      <c r="P4732" s="9"/>
      <c r="Q4732" s="9"/>
      <c r="R4732" s="9"/>
      <c r="S4732" s="9"/>
      <c r="T4732" s="9"/>
      <c r="U4732" s="9"/>
      <c r="V4732" s="9"/>
      <c r="W4732" s="9"/>
      <c r="X4732" s="9"/>
      <c r="Y4732" s="9"/>
      <c r="Z4732" s="9"/>
      <c r="AA4732" s="9"/>
      <c r="AB4732" s="9"/>
      <c r="AC4732" s="9"/>
    </row>
    <row r="4733" ht="15.75" customHeight="1">
      <c r="A4733" s="10">
        <v>4732.0</v>
      </c>
      <c r="B4733" s="20" t="s">
        <v>15</v>
      </c>
      <c r="C4733" s="10" t="str">
        <f>VLOOKUP($E4733,'Определяем вид'!$A$2:$B$16,2,0)</f>
        <v>Услуга</v>
      </c>
      <c r="D4733" s="20" t="s">
        <v>16</v>
      </c>
      <c r="E4733" s="10" t="s">
        <v>17</v>
      </c>
      <c r="F4733" s="11">
        <v>45824.0</v>
      </c>
      <c r="G4733" s="12">
        <f t="shared" si="1"/>
        <v>6</v>
      </c>
      <c r="H4733" s="10"/>
      <c r="I4733" s="10" t="str">
        <f>IFNA(VLOOKUP($H4733,'Промокоды'!$A$2:$B$115,2,0),"")</f>
        <v/>
      </c>
      <c r="J4733" s="10" t="str">
        <f>IFNA(VLOOKUP($I4733,'Промокоды'!$E$2:$F$8,2,0),"")</f>
        <v/>
      </c>
      <c r="K4733" s="10" t="str">
        <f>IFNA(VLOOKUP($H4733,'Промокоды'!$A$2:$C$115,3,0),"")</f>
        <v/>
      </c>
      <c r="L4733" s="13">
        <f t="shared" si="2"/>
        <v>0</v>
      </c>
      <c r="M4733" s="14">
        <v>4500.0</v>
      </c>
      <c r="N4733" s="14">
        <f t="shared" si="3"/>
        <v>4500</v>
      </c>
      <c r="O4733" s="9"/>
      <c r="P4733" s="9"/>
      <c r="Q4733" s="9"/>
      <c r="R4733" s="9"/>
      <c r="S4733" s="9"/>
      <c r="T4733" s="9"/>
      <c r="U4733" s="9"/>
      <c r="V4733" s="9"/>
      <c r="W4733" s="9"/>
      <c r="X4733" s="9"/>
      <c r="Y4733" s="9"/>
      <c r="Z4733" s="9"/>
      <c r="AA4733" s="9"/>
      <c r="AB4733" s="9"/>
      <c r="AC4733" s="9"/>
    </row>
    <row r="4734" ht="15.75" customHeight="1">
      <c r="A4734" s="10">
        <v>4733.0</v>
      </c>
      <c r="B4734" s="20" t="s">
        <v>15</v>
      </c>
      <c r="C4734" s="10" t="str">
        <f>VLOOKUP($E4734,'Определяем вид'!$A$2:$B$16,2,0)</f>
        <v>Услуга</v>
      </c>
      <c r="D4734" s="20" t="s">
        <v>19</v>
      </c>
      <c r="E4734" s="10" t="s">
        <v>18</v>
      </c>
      <c r="F4734" s="11">
        <v>45824.0</v>
      </c>
      <c r="G4734" s="12">
        <f t="shared" si="1"/>
        <v>6</v>
      </c>
      <c r="H4734" s="20" t="s">
        <v>68</v>
      </c>
      <c r="I4734" s="10">
        <f>IFNA(VLOOKUP($H4734,'Промокоды'!$A$2:$B$115,2,0),"")</f>
        <v>1</v>
      </c>
      <c r="J4734" s="10" t="str">
        <f>IFNA(VLOOKUP($I4734,'Промокоды'!$E$2:$F$8,2,0),"")</f>
        <v>Обещаем скидки</v>
      </c>
      <c r="K4734" s="10">
        <f>IFNA(VLOOKUP($H4734,'Промокоды'!$A$2:$C$115,3,0),"")</f>
        <v>0.1</v>
      </c>
      <c r="L4734" s="13">
        <f t="shared" si="2"/>
        <v>350</v>
      </c>
      <c r="M4734" s="14">
        <v>3500.0</v>
      </c>
      <c r="N4734" s="14">
        <f t="shared" si="3"/>
        <v>3150</v>
      </c>
      <c r="O4734" s="9"/>
      <c r="P4734" s="9"/>
      <c r="Q4734" s="9"/>
      <c r="R4734" s="9"/>
      <c r="S4734" s="9"/>
      <c r="T4734" s="9"/>
      <c r="U4734" s="9"/>
      <c r="V4734" s="9"/>
      <c r="W4734" s="9"/>
      <c r="X4734" s="9"/>
      <c r="Y4734" s="9"/>
      <c r="Z4734" s="9"/>
      <c r="AA4734" s="9"/>
      <c r="AB4734" s="9"/>
      <c r="AC4734" s="9"/>
    </row>
    <row r="4735" ht="15.75" customHeight="1">
      <c r="A4735" s="10">
        <v>4734.0</v>
      </c>
      <c r="B4735" s="20" t="s">
        <v>15</v>
      </c>
      <c r="C4735" s="10" t="str">
        <f>VLOOKUP($E4735,'Определяем вид'!$A$2:$B$16,2,0)</f>
        <v>Услуга</v>
      </c>
      <c r="D4735" s="20" t="s">
        <v>16</v>
      </c>
      <c r="E4735" s="10" t="s">
        <v>18</v>
      </c>
      <c r="F4735" s="11">
        <v>45824.0</v>
      </c>
      <c r="G4735" s="12">
        <f t="shared" si="1"/>
        <v>6</v>
      </c>
      <c r="H4735" s="20" t="s">
        <v>69</v>
      </c>
      <c r="I4735" s="10">
        <f>IFNA(VLOOKUP($H4735,'Промокоды'!$A$2:$B$115,2,0),"")</f>
        <v>6</v>
      </c>
      <c r="J4735" s="10" t="str">
        <f>IFNA(VLOOKUP($I4735,'Промокоды'!$E$2:$F$8,2,0),"")</f>
        <v>Реклама в VK</v>
      </c>
      <c r="K4735" s="10">
        <f>IFNA(VLOOKUP($H4735,'Промокоды'!$A$2:$C$115,3,0),"")</f>
        <v>0.2</v>
      </c>
      <c r="L4735" s="13">
        <f t="shared" si="2"/>
        <v>700</v>
      </c>
      <c r="M4735" s="14">
        <v>3500.0</v>
      </c>
      <c r="N4735" s="14">
        <f t="shared" si="3"/>
        <v>2800</v>
      </c>
      <c r="O4735" s="9"/>
      <c r="P4735" s="9"/>
      <c r="Q4735" s="9"/>
      <c r="R4735" s="9"/>
      <c r="S4735" s="9"/>
      <c r="T4735" s="9"/>
      <c r="U4735" s="9"/>
      <c r="V4735" s="9"/>
      <c r="W4735" s="9"/>
      <c r="X4735" s="9"/>
      <c r="Y4735" s="9"/>
      <c r="Z4735" s="9"/>
      <c r="AA4735" s="9"/>
      <c r="AB4735" s="9"/>
      <c r="AC4735" s="9"/>
    </row>
    <row r="4736" ht="15.75" customHeight="1">
      <c r="A4736" s="10">
        <v>4735.0</v>
      </c>
      <c r="B4736" s="20" t="s">
        <v>15</v>
      </c>
      <c r="C4736" s="10" t="str">
        <f>VLOOKUP($E4736,'Определяем вид'!$A$2:$B$16,2,0)</f>
        <v>Услуга</v>
      </c>
      <c r="D4736" s="20" t="s">
        <v>19</v>
      </c>
      <c r="E4736" s="10" t="s">
        <v>17</v>
      </c>
      <c r="F4736" s="11">
        <v>45824.0</v>
      </c>
      <c r="G4736" s="12">
        <f t="shared" si="1"/>
        <v>6</v>
      </c>
      <c r="H4736" s="10"/>
      <c r="I4736" s="10" t="str">
        <f>IFNA(VLOOKUP($H4736,'Промокоды'!$A$2:$B$115,2,0),"")</f>
        <v/>
      </c>
      <c r="J4736" s="10" t="str">
        <f>IFNA(VLOOKUP($I4736,'Промокоды'!$E$2:$F$8,2,0),"")</f>
        <v/>
      </c>
      <c r="K4736" s="10" t="str">
        <f>IFNA(VLOOKUP($H4736,'Промокоды'!$A$2:$C$115,3,0),"")</f>
        <v/>
      </c>
      <c r="L4736" s="13">
        <f t="shared" si="2"/>
        <v>0</v>
      </c>
      <c r="M4736" s="14">
        <v>4500.0</v>
      </c>
      <c r="N4736" s="14">
        <f t="shared" si="3"/>
        <v>4500</v>
      </c>
      <c r="O4736" s="9"/>
      <c r="P4736" s="9"/>
      <c r="Q4736" s="9"/>
      <c r="R4736" s="9"/>
      <c r="S4736" s="9"/>
      <c r="T4736" s="9"/>
      <c r="U4736" s="9"/>
      <c r="V4736" s="9"/>
      <c r="W4736" s="9"/>
      <c r="X4736" s="9"/>
      <c r="Y4736" s="9"/>
      <c r="Z4736" s="9"/>
      <c r="AA4736" s="9"/>
      <c r="AB4736" s="9"/>
      <c r="AC4736" s="9"/>
    </row>
    <row r="4737" ht="15.75" customHeight="1">
      <c r="A4737" s="10">
        <v>4736.0</v>
      </c>
      <c r="B4737" s="20" t="s">
        <v>15</v>
      </c>
      <c r="C4737" s="10" t="str">
        <f>VLOOKUP($E4737,'Определяем вид'!$A$2:$B$16,2,0)</f>
        <v>Услуга</v>
      </c>
      <c r="D4737" s="20" t="s">
        <v>16</v>
      </c>
      <c r="E4737" s="10" t="s">
        <v>17</v>
      </c>
      <c r="F4737" s="11">
        <v>45824.0</v>
      </c>
      <c r="G4737" s="12">
        <f t="shared" si="1"/>
        <v>6</v>
      </c>
      <c r="H4737" s="10"/>
      <c r="I4737" s="10" t="str">
        <f>IFNA(VLOOKUP($H4737,'Промокоды'!$A$2:$B$115,2,0),"")</f>
        <v/>
      </c>
      <c r="J4737" s="10" t="str">
        <f>IFNA(VLOOKUP($I4737,'Промокоды'!$E$2:$F$8,2,0),"")</f>
        <v/>
      </c>
      <c r="K4737" s="10" t="str">
        <f>IFNA(VLOOKUP($H4737,'Промокоды'!$A$2:$C$115,3,0),"")</f>
        <v/>
      </c>
      <c r="L4737" s="13">
        <f t="shared" si="2"/>
        <v>0</v>
      </c>
      <c r="M4737" s="14">
        <v>4500.0</v>
      </c>
      <c r="N4737" s="14">
        <f t="shared" si="3"/>
        <v>4500</v>
      </c>
      <c r="O4737" s="9"/>
      <c r="P4737" s="9"/>
      <c r="Q4737" s="9"/>
      <c r="R4737" s="9"/>
      <c r="S4737" s="9"/>
      <c r="T4737" s="9"/>
      <c r="U4737" s="9"/>
      <c r="V4737" s="9"/>
      <c r="W4737" s="9"/>
      <c r="X4737" s="9"/>
      <c r="Y4737" s="9"/>
      <c r="Z4737" s="9"/>
      <c r="AA4737" s="9"/>
      <c r="AB4737" s="9"/>
      <c r="AC4737" s="9"/>
    </row>
    <row r="4738" ht="15.75" customHeight="1">
      <c r="A4738" s="10">
        <v>4737.0</v>
      </c>
      <c r="B4738" s="20" t="s">
        <v>15</v>
      </c>
      <c r="C4738" s="10" t="str">
        <f>VLOOKUP($E4738,'Определяем вид'!$A$2:$B$16,2,0)</f>
        <v>Услуга</v>
      </c>
      <c r="D4738" s="20" t="s">
        <v>16</v>
      </c>
      <c r="E4738" s="10" t="s">
        <v>21</v>
      </c>
      <c r="F4738" s="11">
        <v>45824.0</v>
      </c>
      <c r="G4738" s="12">
        <f t="shared" si="1"/>
        <v>6</v>
      </c>
      <c r="H4738" s="20" t="s">
        <v>70</v>
      </c>
      <c r="I4738" s="10">
        <f>IFNA(VLOOKUP($H4738,'Промокоды'!$A$2:$B$115,2,0),"")</f>
        <v>7</v>
      </c>
      <c r="J4738" s="10" t="str">
        <f>IFNA(VLOOKUP($I4738,'Промокоды'!$E$2:$F$8,2,0),"")</f>
        <v>Сторис в VK</v>
      </c>
      <c r="K4738" s="10">
        <f>IFNA(VLOOKUP($H4738,'Промокоды'!$A$2:$C$115,3,0),"")</f>
        <v>0.15</v>
      </c>
      <c r="L4738" s="13">
        <f t="shared" si="2"/>
        <v>825</v>
      </c>
      <c r="M4738" s="14">
        <v>5500.0</v>
      </c>
      <c r="N4738" s="14">
        <f t="shared" si="3"/>
        <v>4675</v>
      </c>
      <c r="O4738" s="9"/>
      <c r="P4738" s="9"/>
      <c r="Q4738" s="9"/>
      <c r="R4738" s="9"/>
      <c r="S4738" s="9"/>
      <c r="T4738" s="9"/>
      <c r="U4738" s="9"/>
      <c r="V4738" s="9"/>
      <c r="W4738" s="9"/>
      <c r="X4738" s="9"/>
      <c r="Y4738" s="9"/>
      <c r="Z4738" s="9"/>
      <c r="AA4738" s="9"/>
      <c r="AB4738" s="9"/>
      <c r="AC4738" s="9"/>
    </row>
    <row r="4739" ht="15.75" customHeight="1">
      <c r="A4739" s="10">
        <v>4738.0</v>
      </c>
      <c r="B4739" s="20" t="s">
        <v>15</v>
      </c>
      <c r="C4739" s="10" t="str">
        <f>VLOOKUP($E4739,'Определяем вид'!$A$2:$B$16,2,0)</f>
        <v>Услуга</v>
      </c>
      <c r="D4739" s="20" t="s">
        <v>16</v>
      </c>
      <c r="E4739" s="10" t="s">
        <v>21</v>
      </c>
      <c r="F4739" s="11">
        <v>45824.0</v>
      </c>
      <c r="G4739" s="12">
        <f t="shared" si="1"/>
        <v>6</v>
      </c>
      <c r="H4739" s="20" t="s">
        <v>71</v>
      </c>
      <c r="I4739" s="10">
        <f>IFNA(VLOOKUP($H4739,'Промокоды'!$A$2:$B$115,2,0),"")</f>
        <v>3</v>
      </c>
      <c r="J4739" s="10" t="str">
        <f>IFNA(VLOOKUP($I4739,'Промокоды'!$E$2:$F$8,2,0),"")</f>
        <v>Поисковые запросы в Яндексе</v>
      </c>
      <c r="K4739" s="10">
        <f>IFNA(VLOOKUP($H4739,'Промокоды'!$A$2:$C$115,3,0),"")</f>
        <v>0.05</v>
      </c>
      <c r="L4739" s="13">
        <f t="shared" si="2"/>
        <v>275</v>
      </c>
      <c r="M4739" s="14">
        <v>5500.0</v>
      </c>
      <c r="N4739" s="14">
        <f t="shared" si="3"/>
        <v>5225</v>
      </c>
      <c r="O4739" s="9"/>
      <c r="P4739" s="9"/>
      <c r="Q4739" s="9"/>
      <c r="R4739" s="9"/>
      <c r="S4739" s="9"/>
      <c r="T4739" s="9"/>
      <c r="U4739" s="9"/>
      <c r="V4739" s="9"/>
      <c r="W4739" s="9"/>
      <c r="X4739" s="9"/>
      <c r="Y4739" s="9"/>
      <c r="Z4739" s="9"/>
      <c r="AA4739" s="9"/>
      <c r="AB4739" s="9"/>
      <c r="AC4739" s="9"/>
    </row>
    <row r="4740" ht="15.75" customHeight="1">
      <c r="A4740" s="10">
        <v>4739.0</v>
      </c>
      <c r="B4740" s="20" t="s">
        <v>15</v>
      </c>
      <c r="C4740" s="10" t="str">
        <f>VLOOKUP($E4740,'Определяем вид'!$A$2:$B$16,2,0)</f>
        <v>Товар</v>
      </c>
      <c r="D4740" s="20" t="s">
        <v>16</v>
      </c>
      <c r="E4740" s="10" t="s">
        <v>28</v>
      </c>
      <c r="F4740" s="11">
        <v>45824.0</v>
      </c>
      <c r="G4740" s="12">
        <f t="shared" si="1"/>
        <v>6</v>
      </c>
      <c r="H4740" s="10"/>
      <c r="I4740" s="10" t="str">
        <f>IFNA(VLOOKUP($H4740,'Промокоды'!$A$2:$B$115,2,0),"")</f>
        <v/>
      </c>
      <c r="J4740" s="10" t="str">
        <f>IFNA(VLOOKUP($I4740,'Промокоды'!$E$2:$F$8,2,0),"")</f>
        <v/>
      </c>
      <c r="K4740" s="10" t="str">
        <f>IFNA(VLOOKUP($H4740,'Промокоды'!$A$2:$C$115,3,0),"")</f>
        <v/>
      </c>
      <c r="L4740" s="13">
        <f t="shared" si="2"/>
        <v>0</v>
      </c>
      <c r="M4740" s="14">
        <v>300.0</v>
      </c>
      <c r="N4740" s="14">
        <f t="shared" si="3"/>
        <v>300</v>
      </c>
      <c r="O4740" s="9"/>
      <c r="P4740" s="9"/>
      <c r="Q4740" s="9"/>
      <c r="R4740" s="9"/>
      <c r="S4740" s="9"/>
      <c r="T4740" s="9"/>
      <c r="U4740" s="9"/>
      <c r="V4740" s="9"/>
      <c r="W4740" s="9"/>
      <c r="X4740" s="9"/>
      <c r="Y4740" s="9"/>
      <c r="Z4740" s="9"/>
      <c r="AA4740" s="9"/>
      <c r="AB4740" s="9"/>
      <c r="AC4740" s="9"/>
    </row>
    <row r="4741" ht="15.75" customHeight="1">
      <c r="A4741" s="10">
        <v>4740.0</v>
      </c>
      <c r="B4741" s="20" t="s">
        <v>15</v>
      </c>
      <c r="C4741" s="10" t="str">
        <f>VLOOKUP($E4741,'Определяем вид'!$A$2:$B$16,2,0)</f>
        <v>Товар</v>
      </c>
      <c r="D4741" s="20" t="s">
        <v>16</v>
      </c>
      <c r="E4741" s="10" t="s">
        <v>20</v>
      </c>
      <c r="F4741" s="11">
        <v>45824.0</v>
      </c>
      <c r="G4741" s="12">
        <f t="shared" si="1"/>
        <v>6</v>
      </c>
      <c r="H4741" s="10"/>
      <c r="I4741" s="10" t="str">
        <f>IFNA(VLOOKUP($H4741,'Промокоды'!$A$2:$B$115,2,0),"")</f>
        <v/>
      </c>
      <c r="J4741" s="10" t="str">
        <f>IFNA(VLOOKUP($I4741,'Промокоды'!$E$2:$F$8,2,0),"")</f>
        <v/>
      </c>
      <c r="K4741" s="10" t="str">
        <f>IFNA(VLOOKUP($H4741,'Промокоды'!$A$2:$C$115,3,0),"")</f>
        <v/>
      </c>
      <c r="L4741" s="13">
        <f t="shared" si="2"/>
        <v>0</v>
      </c>
      <c r="M4741" s="14">
        <v>500.0</v>
      </c>
      <c r="N4741" s="14">
        <f t="shared" si="3"/>
        <v>500</v>
      </c>
      <c r="O4741" s="9"/>
      <c r="P4741" s="9"/>
      <c r="Q4741" s="9"/>
      <c r="R4741" s="9"/>
      <c r="S4741" s="9"/>
      <c r="T4741" s="9"/>
      <c r="U4741" s="9"/>
      <c r="V4741" s="9"/>
      <c r="W4741" s="9"/>
      <c r="X4741" s="9"/>
      <c r="Y4741" s="9"/>
      <c r="Z4741" s="9"/>
      <c r="AA4741" s="9"/>
      <c r="AB4741" s="9"/>
      <c r="AC4741" s="9"/>
    </row>
    <row r="4742" ht="15.75" customHeight="1">
      <c r="A4742" s="10">
        <v>4741.0</v>
      </c>
      <c r="B4742" s="20" t="s">
        <v>15</v>
      </c>
      <c r="C4742" s="10" t="str">
        <f>VLOOKUP($E4742,'Определяем вид'!$A$2:$B$16,2,0)</f>
        <v>Услуга</v>
      </c>
      <c r="D4742" s="20" t="s">
        <v>16</v>
      </c>
      <c r="E4742" s="10" t="s">
        <v>21</v>
      </c>
      <c r="F4742" s="11">
        <v>45824.0</v>
      </c>
      <c r="G4742" s="12">
        <f t="shared" si="1"/>
        <v>6</v>
      </c>
      <c r="H4742" s="10"/>
      <c r="I4742" s="10" t="str">
        <f>IFNA(VLOOKUP($H4742,'Промокоды'!$A$2:$B$115,2,0),"")</f>
        <v/>
      </c>
      <c r="J4742" s="10" t="str">
        <f>IFNA(VLOOKUP($I4742,'Промокоды'!$E$2:$F$8,2,0),"")</f>
        <v/>
      </c>
      <c r="K4742" s="10" t="str">
        <f>IFNA(VLOOKUP($H4742,'Промокоды'!$A$2:$C$115,3,0),"")</f>
        <v/>
      </c>
      <c r="L4742" s="13">
        <f t="shared" si="2"/>
        <v>0</v>
      </c>
      <c r="M4742" s="14">
        <v>5500.0</v>
      </c>
      <c r="N4742" s="14">
        <f t="shared" si="3"/>
        <v>5500</v>
      </c>
      <c r="O4742" s="9"/>
      <c r="P4742" s="9"/>
      <c r="Q4742" s="9"/>
      <c r="R4742" s="9"/>
      <c r="S4742" s="9"/>
      <c r="T4742" s="9"/>
      <c r="U4742" s="9"/>
      <c r="V4742" s="9"/>
      <c r="W4742" s="9"/>
      <c r="X4742" s="9"/>
      <c r="Y4742" s="9"/>
      <c r="Z4742" s="9"/>
      <c r="AA4742" s="9"/>
      <c r="AB4742" s="9"/>
      <c r="AC4742" s="9"/>
    </row>
    <row r="4743" ht="15.75" customHeight="1">
      <c r="A4743" s="10">
        <v>4742.0</v>
      </c>
      <c r="B4743" s="20" t="s">
        <v>15</v>
      </c>
      <c r="C4743" s="10" t="str">
        <f>VLOOKUP($E4743,'Определяем вид'!$A$2:$B$16,2,0)</f>
        <v>Товар</v>
      </c>
      <c r="D4743" s="20" t="s">
        <v>16</v>
      </c>
      <c r="E4743" s="10" t="s">
        <v>20</v>
      </c>
      <c r="F4743" s="11">
        <v>45824.0</v>
      </c>
      <c r="G4743" s="12">
        <f t="shared" si="1"/>
        <v>6</v>
      </c>
      <c r="H4743" s="10"/>
      <c r="I4743" s="10" t="str">
        <f>IFNA(VLOOKUP($H4743,'Промокоды'!$A$2:$B$115,2,0),"")</f>
        <v/>
      </c>
      <c r="J4743" s="10" t="str">
        <f>IFNA(VLOOKUP($I4743,'Промокоды'!$E$2:$F$8,2,0),"")</f>
        <v/>
      </c>
      <c r="K4743" s="10" t="str">
        <f>IFNA(VLOOKUP($H4743,'Промокоды'!$A$2:$C$115,3,0),"")</f>
        <v/>
      </c>
      <c r="L4743" s="13">
        <f t="shared" si="2"/>
        <v>0</v>
      </c>
      <c r="M4743" s="14">
        <v>500.0</v>
      </c>
      <c r="N4743" s="14">
        <f t="shared" si="3"/>
        <v>500</v>
      </c>
      <c r="O4743" s="9"/>
      <c r="P4743" s="9"/>
      <c r="Q4743" s="9"/>
      <c r="R4743" s="9"/>
      <c r="S4743" s="9"/>
      <c r="T4743" s="9"/>
      <c r="U4743" s="9"/>
      <c r="V4743" s="9"/>
      <c r="W4743" s="9"/>
      <c r="X4743" s="9"/>
      <c r="Y4743" s="9"/>
      <c r="Z4743" s="9"/>
      <c r="AA4743" s="9"/>
      <c r="AB4743" s="9"/>
      <c r="AC4743" s="9"/>
    </row>
    <row r="4744" ht="15.75" customHeight="1">
      <c r="A4744" s="10">
        <v>4743.0</v>
      </c>
      <c r="B4744" s="20" t="s">
        <v>15</v>
      </c>
      <c r="C4744" s="10" t="str">
        <f>VLOOKUP($E4744,'Определяем вид'!$A$2:$B$16,2,0)</f>
        <v>Услуга</v>
      </c>
      <c r="D4744" s="20" t="s">
        <v>16</v>
      </c>
      <c r="E4744" s="10" t="s">
        <v>18</v>
      </c>
      <c r="F4744" s="11">
        <v>45824.0</v>
      </c>
      <c r="G4744" s="12">
        <f t="shared" si="1"/>
        <v>6</v>
      </c>
      <c r="H4744" s="10"/>
      <c r="I4744" s="10" t="str">
        <f>IFNA(VLOOKUP($H4744,'Промокоды'!$A$2:$B$115,2,0),"")</f>
        <v/>
      </c>
      <c r="J4744" s="10" t="str">
        <f>IFNA(VLOOKUP($I4744,'Промокоды'!$E$2:$F$8,2,0),"")</f>
        <v/>
      </c>
      <c r="K4744" s="10" t="str">
        <f>IFNA(VLOOKUP($H4744,'Промокоды'!$A$2:$C$115,3,0),"")</f>
        <v/>
      </c>
      <c r="L4744" s="13">
        <f t="shared" si="2"/>
        <v>0</v>
      </c>
      <c r="M4744" s="14">
        <v>3500.0</v>
      </c>
      <c r="N4744" s="14">
        <f t="shared" si="3"/>
        <v>3500</v>
      </c>
      <c r="O4744" s="9"/>
      <c r="P4744" s="9"/>
      <c r="Q4744" s="9"/>
      <c r="R4744" s="9"/>
      <c r="S4744" s="9"/>
      <c r="T4744" s="9"/>
      <c r="U4744" s="9"/>
      <c r="V4744" s="9"/>
      <c r="W4744" s="9"/>
      <c r="X4744" s="9"/>
      <c r="Y4744" s="9"/>
      <c r="Z4744" s="9"/>
      <c r="AA4744" s="9"/>
      <c r="AB4744" s="9"/>
      <c r="AC4744" s="9"/>
    </row>
    <row r="4745" ht="15.75" customHeight="1">
      <c r="A4745" s="10">
        <v>4744.0</v>
      </c>
      <c r="B4745" s="20" t="s">
        <v>15</v>
      </c>
      <c r="C4745" s="10" t="str">
        <f>VLOOKUP($E4745,'Определяем вид'!$A$2:$B$16,2,0)</f>
        <v>Услуга</v>
      </c>
      <c r="D4745" s="20" t="s">
        <v>16</v>
      </c>
      <c r="E4745" s="10" t="s">
        <v>17</v>
      </c>
      <c r="F4745" s="11">
        <v>45824.0</v>
      </c>
      <c r="G4745" s="12">
        <f t="shared" si="1"/>
        <v>6</v>
      </c>
      <c r="H4745" s="10"/>
      <c r="I4745" s="10" t="str">
        <f>IFNA(VLOOKUP($H4745,'Промокоды'!$A$2:$B$115,2,0),"")</f>
        <v/>
      </c>
      <c r="J4745" s="10" t="str">
        <f>IFNA(VLOOKUP($I4745,'Промокоды'!$E$2:$F$8,2,0),"")</f>
        <v/>
      </c>
      <c r="K4745" s="10" t="str">
        <f>IFNA(VLOOKUP($H4745,'Промокоды'!$A$2:$C$115,3,0),"")</f>
        <v/>
      </c>
      <c r="L4745" s="13">
        <f t="shared" si="2"/>
        <v>0</v>
      </c>
      <c r="M4745" s="14">
        <v>4500.0</v>
      </c>
      <c r="N4745" s="14">
        <f t="shared" si="3"/>
        <v>4500</v>
      </c>
      <c r="O4745" s="9"/>
      <c r="P4745" s="9"/>
      <c r="Q4745" s="9"/>
      <c r="R4745" s="9"/>
      <c r="S4745" s="9"/>
      <c r="T4745" s="9"/>
      <c r="U4745" s="9"/>
      <c r="V4745" s="9"/>
      <c r="W4745" s="9"/>
      <c r="X4745" s="9"/>
      <c r="Y4745" s="9"/>
      <c r="Z4745" s="9"/>
      <c r="AA4745" s="9"/>
      <c r="AB4745" s="9"/>
      <c r="AC4745" s="9"/>
    </row>
    <row r="4746" ht="15.75" customHeight="1">
      <c r="A4746" s="10">
        <v>4745.0</v>
      </c>
      <c r="B4746" s="20" t="s">
        <v>15</v>
      </c>
      <c r="C4746" s="10" t="str">
        <f>VLOOKUP($E4746,'Определяем вид'!$A$2:$B$16,2,0)</f>
        <v>Услуга</v>
      </c>
      <c r="D4746" s="20" t="s">
        <v>16</v>
      </c>
      <c r="E4746" s="10" t="s">
        <v>18</v>
      </c>
      <c r="F4746" s="11">
        <v>45824.0</v>
      </c>
      <c r="G4746" s="12">
        <f t="shared" si="1"/>
        <v>6</v>
      </c>
      <c r="H4746" s="10"/>
      <c r="I4746" s="10" t="str">
        <f>IFNA(VLOOKUP($H4746,'Промокоды'!$A$2:$B$115,2,0),"")</f>
        <v/>
      </c>
      <c r="J4746" s="10" t="str">
        <f>IFNA(VLOOKUP($I4746,'Промокоды'!$E$2:$F$8,2,0),"")</f>
        <v/>
      </c>
      <c r="K4746" s="10" t="str">
        <f>IFNA(VLOOKUP($H4746,'Промокоды'!$A$2:$C$115,3,0),"")</f>
        <v/>
      </c>
      <c r="L4746" s="13">
        <f t="shared" si="2"/>
        <v>0</v>
      </c>
      <c r="M4746" s="14">
        <v>3500.0</v>
      </c>
      <c r="N4746" s="14">
        <f t="shared" si="3"/>
        <v>3500</v>
      </c>
      <c r="O4746" s="9"/>
      <c r="P4746" s="9"/>
      <c r="Q4746" s="9"/>
      <c r="R4746" s="9"/>
      <c r="S4746" s="9"/>
      <c r="T4746" s="9"/>
      <c r="U4746" s="9"/>
      <c r="V4746" s="9"/>
      <c r="W4746" s="9"/>
      <c r="X4746" s="9"/>
      <c r="Y4746" s="9"/>
      <c r="Z4746" s="9"/>
      <c r="AA4746" s="9"/>
      <c r="AB4746" s="9"/>
      <c r="AC4746" s="9"/>
    </row>
    <row r="4747" ht="15.75" customHeight="1">
      <c r="A4747" s="10">
        <v>4746.0</v>
      </c>
      <c r="B4747" s="20" t="s">
        <v>15</v>
      </c>
      <c r="C4747" s="10" t="str">
        <f>VLOOKUP($E4747,'Определяем вид'!$A$2:$B$16,2,0)</f>
        <v>Товар</v>
      </c>
      <c r="D4747" s="20" t="s">
        <v>16</v>
      </c>
      <c r="E4747" s="10" t="s">
        <v>20</v>
      </c>
      <c r="F4747" s="11">
        <v>45824.0</v>
      </c>
      <c r="G4747" s="12">
        <f t="shared" si="1"/>
        <v>6</v>
      </c>
      <c r="H4747" s="10"/>
      <c r="I4747" s="10" t="str">
        <f>IFNA(VLOOKUP($H4747,'Промокоды'!$A$2:$B$115,2,0),"")</f>
        <v/>
      </c>
      <c r="J4747" s="10" t="str">
        <f>IFNA(VLOOKUP($I4747,'Промокоды'!$E$2:$F$8,2,0),"")</f>
        <v/>
      </c>
      <c r="K4747" s="10" t="str">
        <f>IFNA(VLOOKUP($H4747,'Промокоды'!$A$2:$C$115,3,0),"")</f>
        <v/>
      </c>
      <c r="L4747" s="13">
        <f t="shared" si="2"/>
        <v>0</v>
      </c>
      <c r="M4747" s="14">
        <v>500.0</v>
      </c>
      <c r="N4747" s="14">
        <f t="shared" si="3"/>
        <v>500</v>
      </c>
      <c r="O4747" s="9"/>
      <c r="P4747" s="9"/>
      <c r="Q4747" s="9"/>
      <c r="R4747" s="9"/>
      <c r="S4747" s="9"/>
      <c r="T4747" s="9"/>
      <c r="U4747" s="9"/>
      <c r="V4747" s="9"/>
      <c r="W4747" s="9"/>
      <c r="X4747" s="9"/>
      <c r="Y4747" s="9"/>
      <c r="Z4747" s="9"/>
      <c r="AA4747" s="9"/>
      <c r="AB4747" s="9"/>
      <c r="AC4747" s="9"/>
    </row>
    <row r="4748" ht="15.75" customHeight="1">
      <c r="A4748" s="10">
        <v>4747.0</v>
      </c>
      <c r="B4748" s="20" t="s">
        <v>25</v>
      </c>
      <c r="C4748" s="10" t="str">
        <f>VLOOKUP($E4748,'Определяем вид'!$A$2:$B$16,2,0)</f>
        <v>Товар</v>
      </c>
      <c r="D4748" s="20" t="s">
        <v>16</v>
      </c>
      <c r="E4748" s="10" t="s">
        <v>30</v>
      </c>
      <c r="F4748" s="11">
        <v>45824.0</v>
      </c>
      <c r="G4748" s="12">
        <f t="shared" si="1"/>
        <v>6</v>
      </c>
      <c r="H4748" s="10"/>
      <c r="I4748" s="10" t="str">
        <f>IFNA(VLOOKUP($H4748,'Промокоды'!$A$2:$B$115,2,0),"")</f>
        <v/>
      </c>
      <c r="J4748" s="10" t="str">
        <f>IFNA(VLOOKUP($I4748,'Промокоды'!$E$2:$F$8,2,0),"")</f>
        <v/>
      </c>
      <c r="K4748" s="10" t="str">
        <f>IFNA(VLOOKUP($H4748,'Промокоды'!$A$2:$C$115,3,0),"")</f>
        <v/>
      </c>
      <c r="L4748" s="13">
        <f t="shared" si="2"/>
        <v>0</v>
      </c>
      <c r="M4748" s="14">
        <v>300.0</v>
      </c>
      <c r="N4748" s="14">
        <f t="shared" si="3"/>
        <v>300</v>
      </c>
      <c r="O4748" s="9"/>
      <c r="P4748" s="9"/>
      <c r="Q4748" s="9"/>
      <c r="R4748" s="9"/>
      <c r="S4748" s="9"/>
      <c r="T4748" s="9"/>
      <c r="U4748" s="9"/>
      <c r="V4748" s="9"/>
      <c r="W4748" s="9"/>
      <c r="X4748" s="9"/>
      <c r="Y4748" s="9"/>
      <c r="Z4748" s="9"/>
      <c r="AA4748" s="9"/>
      <c r="AB4748" s="9"/>
      <c r="AC4748" s="9"/>
    </row>
    <row r="4749" ht="15.75" customHeight="1">
      <c r="A4749" s="10">
        <v>4748.0</v>
      </c>
      <c r="B4749" s="20" t="s">
        <v>15</v>
      </c>
      <c r="C4749" s="10" t="str">
        <f>VLOOKUP($E4749,'Определяем вид'!$A$2:$B$16,2,0)</f>
        <v>Товар</v>
      </c>
      <c r="D4749" s="20" t="s">
        <v>16</v>
      </c>
      <c r="E4749" s="10" t="s">
        <v>23</v>
      </c>
      <c r="F4749" s="11">
        <v>45825.0</v>
      </c>
      <c r="G4749" s="12">
        <f t="shared" si="1"/>
        <v>6</v>
      </c>
      <c r="H4749" s="10"/>
      <c r="I4749" s="10" t="str">
        <f>IFNA(VLOOKUP($H4749,'Промокоды'!$A$2:$B$115,2,0),"")</f>
        <v/>
      </c>
      <c r="J4749" s="10" t="str">
        <f>IFNA(VLOOKUP($I4749,'Промокоды'!$E$2:$F$8,2,0),"")</f>
        <v/>
      </c>
      <c r="K4749" s="10" t="str">
        <f>IFNA(VLOOKUP($H4749,'Промокоды'!$A$2:$C$115,3,0),"")</f>
        <v/>
      </c>
      <c r="L4749" s="13">
        <f t="shared" si="2"/>
        <v>0</v>
      </c>
      <c r="M4749" s="14">
        <v>1000.0</v>
      </c>
      <c r="N4749" s="14">
        <f t="shared" si="3"/>
        <v>1000</v>
      </c>
      <c r="O4749" s="9"/>
      <c r="P4749" s="9"/>
      <c r="Q4749" s="9"/>
      <c r="R4749" s="9"/>
      <c r="S4749" s="9"/>
      <c r="T4749" s="9"/>
      <c r="U4749" s="9"/>
      <c r="V4749" s="9"/>
      <c r="W4749" s="9"/>
      <c r="X4749" s="9"/>
      <c r="Y4749" s="9"/>
      <c r="Z4749" s="9"/>
      <c r="AA4749" s="9"/>
      <c r="AB4749" s="9"/>
      <c r="AC4749" s="9"/>
    </row>
    <row r="4750" ht="15.75" customHeight="1">
      <c r="A4750" s="10">
        <v>4749.0</v>
      </c>
      <c r="B4750" s="20" t="s">
        <v>25</v>
      </c>
      <c r="C4750" s="10" t="str">
        <f>VLOOKUP($E4750,'Определяем вид'!$A$2:$B$16,2,0)</f>
        <v>Товар</v>
      </c>
      <c r="D4750" s="20" t="s">
        <v>16</v>
      </c>
      <c r="E4750" s="10" t="s">
        <v>30</v>
      </c>
      <c r="F4750" s="11">
        <v>45825.0</v>
      </c>
      <c r="G4750" s="12">
        <f t="shared" si="1"/>
        <v>6</v>
      </c>
      <c r="H4750" s="10"/>
      <c r="I4750" s="10" t="str">
        <f>IFNA(VLOOKUP($H4750,'Промокоды'!$A$2:$B$115,2,0),"")</f>
        <v/>
      </c>
      <c r="J4750" s="10" t="str">
        <f>IFNA(VLOOKUP($I4750,'Промокоды'!$E$2:$F$8,2,0),"")</f>
        <v/>
      </c>
      <c r="K4750" s="10" t="str">
        <f>IFNA(VLOOKUP($H4750,'Промокоды'!$A$2:$C$115,3,0),"")</f>
        <v/>
      </c>
      <c r="L4750" s="13">
        <f t="shared" si="2"/>
        <v>0</v>
      </c>
      <c r="M4750" s="14">
        <v>300.0</v>
      </c>
      <c r="N4750" s="14">
        <f t="shared" si="3"/>
        <v>300</v>
      </c>
      <c r="O4750" s="9"/>
      <c r="P4750" s="9"/>
      <c r="Q4750" s="9"/>
      <c r="R4750" s="9"/>
      <c r="S4750" s="9"/>
      <c r="T4750" s="9"/>
      <c r="U4750" s="9"/>
      <c r="V4750" s="9"/>
      <c r="W4750" s="9"/>
      <c r="X4750" s="9"/>
      <c r="Y4750" s="9"/>
      <c r="Z4750" s="9"/>
      <c r="AA4750" s="9"/>
      <c r="AB4750" s="9"/>
      <c r="AC4750" s="9"/>
    </row>
    <row r="4751" ht="15.75" customHeight="1">
      <c r="A4751" s="10">
        <v>4750.0</v>
      </c>
      <c r="B4751" s="20" t="s">
        <v>15</v>
      </c>
      <c r="C4751" s="10" t="str">
        <f>VLOOKUP($E4751,'Определяем вид'!$A$2:$B$16,2,0)</f>
        <v>Услуга</v>
      </c>
      <c r="D4751" s="20" t="s">
        <v>16</v>
      </c>
      <c r="E4751" s="10" t="s">
        <v>17</v>
      </c>
      <c r="F4751" s="11">
        <v>45825.0</v>
      </c>
      <c r="G4751" s="12">
        <f t="shared" si="1"/>
        <v>6</v>
      </c>
      <c r="H4751" s="10"/>
      <c r="I4751" s="10" t="str">
        <f>IFNA(VLOOKUP($H4751,'Промокоды'!$A$2:$B$115,2,0),"")</f>
        <v/>
      </c>
      <c r="J4751" s="10" t="str">
        <f>IFNA(VLOOKUP($I4751,'Промокоды'!$E$2:$F$8,2,0),"")</f>
        <v/>
      </c>
      <c r="K4751" s="10" t="str">
        <f>IFNA(VLOOKUP($H4751,'Промокоды'!$A$2:$C$115,3,0),"")</f>
        <v/>
      </c>
      <c r="L4751" s="13">
        <f t="shared" si="2"/>
        <v>0</v>
      </c>
      <c r="M4751" s="14">
        <v>4500.0</v>
      </c>
      <c r="N4751" s="14">
        <f t="shared" si="3"/>
        <v>4500</v>
      </c>
      <c r="O4751" s="9"/>
      <c r="P4751" s="9"/>
      <c r="Q4751" s="9"/>
      <c r="R4751" s="9"/>
      <c r="S4751" s="9"/>
      <c r="T4751" s="9"/>
      <c r="U4751" s="9"/>
      <c r="V4751" s="9"/>
      <c r="W4751" s="9"/>
      <c r="X4751" s="9"/>
      <c r="Y4751" s="9"/>
      <c r="Z4751" s="9"/>
      <c r="AA4751" s="9"/>
      <c r="AB4751" s="9"/>
      <c r="AC4751" s="9"/>
    </row>
    <row r="4752" ht="15.75" customHeight="1">
      <c r="A4752" s="10">
        <v>4751.0</v>
      </c>
      <c r="B4752" s="20" t="s">
        <v>15</v>
      </c>
      <c r="C4752" s="10" t="str">
        <f>VLOOKUP($E4752,'Определяем вид'!$A$2:$B$16,2,0)</f>
        <v>Услуга</v>
      </c>
      <c r="D4752" s="20" t="s">
        <v>16</v>
      </c>
      <c r="E4752" s="10" t="s">
        <v>21</v>
      </c>
      <c r="F4752" s="11">
        <v>45825.0</v>
      </c>
      <c r="G4752" s="12">
        <f t="shared" si="1"/>
        <v>6</v>
      </c>
      <c r="H4752" s="10"/>
      <c r="I4752" s="10" t="str">
        <f>IFNA(VLOOKUP($H4752,'Промокоды'!$A$2:$B$115,2,0),"")</f>
        <v/>
      </c>
      <c r="J4752" s="10" t="str">
        <f>IFNA(VLOOKUP($I4752,'Промокоды'!$E$2:$F$8,2,0),"")</f>
        <v/>
      </c>
      <c r="K4752" s="10" t="str">
        <f>IFNA(VLOOKUP($H4752,'Промокоды'!$A$2:$C$115,3,0),"")</f>
        <v/>
      </c>
      <c r="L4752" s="13">
        <f t="shared" si="2"/>
        <v>0</v>
      </c>
      <c r="M4752" s="14">
        <v>5500.0</v>
      </c>
      <c r="N4752" s="14">
        <f t="shared" si="3"/>
        <v>5500</v>
      </c>
      <c r="O4752" s="9"/>
      <c r="P4752" s="9"/>
      <c r="Q4752" s="9"/>
      <c r="R4752" s="9"/>
      <c r="S4752" s="9"/>
      <c r="T4752" s="9"/>
      <c r="U4752" s="9"/>
      <c r="V4752" s="9"/>
      <c r="W4752" s="9"/>
      <c r="X4752" s="9"/>
      <c r="Y4752" s="9"/>
      <c r="Z4752" s="9"/>
      <c r="AA4752" s="9"/>
      <c r="AB4752" s="9"/>
      <c r="AC4752" s="9"/>
    </row>
    <row r="4753" ht="15.75" customHeight="1">
      <c r="A4753" s="10">
        <v>4752.0</v>
      </c>
      <c r="B4753" s="20" t="s">
        <v>15</v>
      </c>
      <c r="C4753" s="10" t="str">
        <f>VLOOKUP($E4753,'Определяем вид'!$A$2:$B$16,2,0)</f>
        <v>Услуга</v>
      </c>
      <c r="D4753" s="20" t="s">
        <v>16</v>
      </c>
      <c r="E4753" s="10" t="s">
        <v>17</v>
      </c>
      <c r="F4753" s="11">
        <v>45825.0</v>
      </c>
      <c r="G4753" s="12">
        <f t="shared" si="1"/>
        <v>6</v>
      </c>
      <c r="H4753" s="20" t="s">
        <v>72</v>
      </c>
      <c r="I4753" s="10">
        <f>IFNA(VLOOKUP($H4753,'Промокоды'!$A$2:$B$115,2,0),"")</f>
        <v>2</v>
      </c>
      <c r="J4753" s="10" t="str">
        <f>IFNA(VLOOKUP($I4753,'Промокоды'!$E$2:$F$8,2,0),"")</f>
        <v>Поисковые запросы в Гугле</v>
      </c>
      <c r="K4753" s="10">
        <f>IFNA(VLOOKUP($H4753,'Промокоды'!$A$2:$C$115,3,0),"")</f>
        <v>0.1</v>
      </c>
      <c r="L4753" s="13">
        <f t="shared" si="2"/>
        <v>450</v>
      </c>
      <c r="M4753" s="14">
        <v>4500.0</v>
      </c>
      <c r="N4753" s="14">
        <f t="shared" si="3"/>
        <v>4050</v>
      </c>
      <c r="O4753" s="9"/>
      <c r="P4753" s="9"/>
      <c r="Q4753" s="9"/>
      <c r="R4753" s="9"/>
      <c r="S4753" s="9"/>
      <c r="T4753" s="9"/>
      <c r="U4753" s="9"/>
      <c r="V4753" s="9"/>
      <c r="W4753" s="9"/>
      <c r="X4753" s="9"/>
      <c r="Y4753" s="9"/>
      <c r="Z4753" s="9"/>
      <c r="AA4753" s="9"/>
      <c r="AB4753" s="9"/>
      <c r="AC4753" s="9"/>
    </row>
    <row r="4754" ht="15.75" customHeight="1">
      <c r="A4754" s="10">
        <v>4753.0</v>
      </c>
      <c r="B4754" s="20" t="s">
        <v>15</v>
      </c>
      <c r="C4754" s="10" t="str">
        <f>VLOOKUP($E4754,'Определяем вид'!$A$2:$B$16,2,0)</f>
        <v>Услуга</v>
      </c>
      <c r="D4754" s="20" t="s">
        <v>16</v>
      </c>
      <c r="E4754" s="10" t="s">
        <v>17</v>
      </c>
      <c r="F4754" s="11">
        <v>45825.0</v>
      </c>
      <c r="G4754" s="12">
        <f t="shared" si="1"/>
        <v>6</v>
      </c>
      <c r="H4754" s="10"/>
      <c r="I4754" s="10" t="str">
        <f>IFNA(VLOOKUP($H4754,'Промокоды'!$A$2:$B$115,2,0),"")</f>
        <v/>
      </c>
      <c r="J4754" s="10" t="str">
        <f>IFNA(VLOOKUP($I4754,'Промокоды'!$E$2:$F$8,2,0),"")</f>
        <v/>
      </c>
      <c r="K4754" s="10" t="str">
        <f>IFNA(VLOOKUP($H4754,'Промокоды'!$A$2:$C$115,3,0),"")</f>
        <v/>
      </c>
      <c r="L4754" s="13">
        <f t="shared" si="2"/>
        <v>0</v>
      </c>
      <c r="M4754" s="14">
        <v>4500.0</v>
      </c>
      <c r="N4754" s="14">
        <f t="shared" si="3"/>
        <v>4500</v>
      </c>
      <c r="O4754" s="9"/>
      <c r="P4754" s="9"/>
      <c r="Q4754" s="9"/>
      <c r="R4754" s="9"/>
      <c r="S4754" s="9"/>
      <c r="T4754" s="9"/>
      <c r="U4754" s="9"/>
      <c r="V4754" s="9"/>
      <c r="W4754" s="9"/>
      <c r="X4754" s="9"/>
      <c r="Y4754" s="9"/>
      <c r="Z4754" s="9"/>
      <c r="AA4754" s="9"/>
      <c r="AB4754" s="9"/>
      <c r="AC4754" s="9"/>
    </row>
    <row r="4755" ht="15.75" customHeight="1">
      <c r="A4755" s="10">
        <v>4754.0</v>
      </c>
      <c r="B4755" s="20" t="s">
        <v>15</v>
      </c>
      <c r="C4755" s="10" t="str">
        <f>VLOOKUP($E4755,'Определяем вид'!$A$2:$B$16,2,0)</f>
        <v>Услуга</v>
      </c>
      <c r="D4755" s="20" t="s">
        <v>16</v>
      </c>
      <c r="E4755" s="10" t="s">
        <v>18</v>
      </c>
      <c r="F4755" s="11">
        <v>45825.0</v>
      </c>
      <c r="G4755" s="12">
        <f t="shared" si="1"/>
        <v>6</v>
      </c>
      <c r="H4755" s="10"/>
      <c r="I4755" s="10" t="str">
        <f>IFNA(VLOOKUP($H4755,'Промокоды'!$A$2:$B$115,2,0),"")</f>
        <v/>
      </c>
      <c r="J4755" s="10" t="str">
        <f>IFNA(VLOOKUP($I4755,'Промокоды'!$E$2:$F$8,2,0),"")</f>
        <v/>
      </c>
      <c r="K4755" s="10" t="str">
        <f>IFNA(VLOOKUP($H4755,'Промокоды'!$A$2:$C$115,3,0),"")</f>
        <v/>
      </c>
      <c r="L4755" s="13">
        <f t="shared" si="2"/>
        <v>0</v>
      </c>
      <c r="M4755" s="14">
        <v>3500.0</v>
      </c>
      <c r="N4755" s="14">
        <f t="shared" si="3"/>
        <v>3500</v>
      </c>
      <c r="O4755" s="9"/>
      <c r="P4755" s="9"/>
      <c r="Q4755" s="9"/>
      <c r="R4755" s="9"/>
      <c r="S4755" s="9"/>
      <c r="T4755" s="9"/>
      <c r="U4755" s="9"/>
      <c r="V4755" s="9"/>
      <c r="W4755" s="9"/>
      <c r="X4755" s="9"/>
      <c r="Y4755" s="9"/>
      <c r="Z4755" s="9"/>
      <c r="AA4755" s="9"/>
      <c r="AB4755" s="9"/>
      <c r="AC4755" s="9"/>
    </row>
    <row r="4756" ht="15.75" customHeight="1">
      <c r="A4756" s="10">
        <v>4755.0</v>
      </c>
      <c r="B4756" s="20" t="s">
        <v>15</v>
      </c>
      <c r="C4756" s="10" t="str">
        <f>VLOOKUP($E4756,'Определяем вид'!$A$2:$B$16,2,0)</f>
        <v>Услуга</v>
      </c>
      <c r="D4756" s="20" t="s">
        <v>16</v>
      </c>
      <c r="E4756" s="10" t="s">
        <v>21</v>
      </c>
      <c r="F4756" s="11">
        <v>45825.0</v>
      </c>
      <c r="G4756" s="12">
        <f t="shared" si="1"/>
        <v>6</v>
      </c>
      <c r="H4756" s="10"/>
      <c r="I4756" s="10" t="str">
        <f>IFNA(VLOOKUP($H4756,'Промокоды'!$A$2:$B$115,2,0),"")</f>
        <v/>
      </c>
      <c r="J4756" s="10" t="str">
        <f>IFNA(VLOOKUP($I4756,'Промокоды'!$E$2:$F$8,2,0),"")</f>
        <v/>
      </c>
      <c r="K4756" s="10" t="str">
        <f>IFNA(VLOOKUP($H4756,'Промокоды'!$A$2:$C$115,3,0),"")</f>
        <v/>
      </c>
      <c r="L4756" s="13">
        <f t="shared" si="2"/>
        <v>0</v>
      </c>
      <c r="M4756" s="14">
        <v>5500.0</v>
      </c>
      <c r="N4756" s="14">
        <f t="shared" si="3"/>
        <v>5500</v>
      </c>
      <c r="O4756" s="9"/>
      <c r="P4756" s="9"/>
      <c r="Q4756" s="9"/>
      <c r="R4756" s="9"/>
      <c r="S4756" s="9"/>
      <c r="T4756" s="9"/>
      <c r="U4756" s="9"/>
      <c r="V4756" s="9"/>
      <c r="W4756" s="9"/>
      <c r="X4756" s="9"/>
      <c r="Y4756" s="9"/>
      <c r="Z4756" s="9"/>
      <c r="AA4756" s="9"/>
      <c r="AB4756" s="9"/>
      <c r="AC4756" s="9"/>
    </row>
    <row r="4757" ht="15.75" customHeight="1">
      <c r="A4757" s="10">
        <v>4756.0</v>
      </c>
      <c r="B4757" s="20" t="s">
        <v>15</v>
      </c>
      <c r="C4757" s="10" t="str">
        <f>VLOOKUP($E4757,'Определяем вид'!$A$2:$B$16,2,0)</f>
        <v>Услуга</v>
      </c>
      <c r="D4757" s="20" t="s">
        <v>16</v>
      </c>
      <c r="E4757" s="10" t="s">
        <v>21</v>
      </c>
      <c r="F4757" s="11">
        <v>45825.0</v>
      </c>
      <c r="G4757" s="12">
        <f t="shared" si="1"/>
        <v>6</v>
      </c>
      <c r="H4757" s="10"/>
      <c r="I4757" s="10" t="str">
        <f>IFNA(VLOOKUP($H4757,'Промокоды'!$A$2:$B$115,2,0),"")</f>
        <v/>
      </c>
      <c r="J4757" s="10" t="str">
        <f>IFNA(VLOOKUP($I4757,'Промокоды'!$E$2:$F$8,2,0),"")</f>
        <v/>
      </c>
      <c r="K4757" s="10" t="str">
        <f>IFNA(VLOOKUP($H4757,'Промокоды'!$A$2:$C$115,3,0),"")</f>
        <v/>
      </c>
      <c r="L4757" s="13">
        <f t="shared" si="2"/>
        <v>0</v>
      </c>
      <c r="M4757" s="14">
        <v>5500.0</v>
      </c>
      <c r="N4757" s="14">
        <f t="shared" si="3"/>
        <v>5500</v>
      </c>
      <c r="O4757" s="9"/>
      <c r="P4757" s="9"/>
      <c r="Q4757" s="9"/>
      <c r="R4757" s="9"/>
      <c r="S4757" s="9"/>
      <c r="T4757" s="9"/>
      <c r="U4757" s="9"/>
      <c r="V4757" s="9"/>
      <c r="W4757" s="9"/>
      <c r="X4757" s="9"/>
      <c r="Y4757" s="9"/>
      <c r="Z4757" s="9"/>
      <c r="AA4757" s="9"/>
      <c r="AB4757" s="9"/>
      <c r="AC4757" s="9"/>
    </row>
    <row r="4758" ht="15.75" customHeight="1">
      <c r="A4758" s="10">
        <v>4757.0</v>
      </c>
      <c r="B4758" s="20" t="s">
        <v>15</v>
      </c>
      <c r="C4758" s="10" t="str">
        <f>VLOOKUP($E4758,'Определяем вид'!$A$2:$B$16,2,0)</f>
        <v>Услуга</v>
      </c>
      <c r="D4758" s="20" t="s">
        <v>16</v>
      </c>
      <c r="E4758" s="10" t="s">
        <v>17</v>
      </c>
      <c r="F4758" s="11">
        <v>45825.0</v>
      </c>
      <c r="G4758" s="12">
        <f t="shared" si="1"/>
        <v>6</v>
      </c>
      <c r="H4758" s="20" t="s">
        <v>73</v>
      </c>
      <c r="I4758" s="10">
        <f>IFNA(VLOOKUP($H4758,'Промокоды'!$A$2:$B$115,2,0),"")</f>
        <v>6</v>
      </c>
      <c r="J4758" s="10" t="str">
        <f>IFNA(VLOOKUP($I4758,'Промокоды'!$E$2:$F$8,2,0),"")</f>
        <v>Реклама в VK</v>
      </c>
      <c r="K4758" s="10">
        <f>IFNA(VLOOKUP($H4758,'Промокоды'!$A$2:$C$115,3,0),"")</f>
        <v>0.2</v>
      </c>
      <c r="L4758" s="13">
        <f t="shared" si="2"/>
        <v>900</v>
      </c>
      <c r="M4758" s="14">
        <v>4500.0</v>
      </c>
      <c r="N4758" s="14">
        <f t="shared" si="3"/>
        <v>3600</v>
      </c>
      <c r="O4758" s="9"/>
      <c r="P4758" s="9"/>
      <c r="Q4758" s="9"/>
      <c r="R4758" s="9"/>
      <c r="S4758" s="9"/>
      <c r="T4758" s="9"/>
      <c r="U4758" s="9"/>
      <c r="V4758" s="9"/>
      <c r="W4758" s="9"/>
      <c r="X4758" s="9"/>
      <c r="Y4758" s="9"/>
      <c r="Z4758" s="9"/>
      <c r="AA4758" s="9"/>
      <c r="AB4758" s="9"/>
      <c r="AC4758" s="9"/>
    </row>
    <row r="4759" ht="15.75" customHeight="1">
      <c r="A4759" s="10">
        <v>4758.0</v>
      </c>
      <c r="B4759" s="20" t="s">
        <v>15</v>
      </c>
      <c r="C4759" s="10" t="str">
        <f>VLOOKUP($E4759,'Определяем вид'!$A$2:$B$16,2,0)</f>
        <v>Услуга</v>
      </c>
      <c r="D4759" s="20" t="s">
        <v>16</v>
      </c>
      <c r="E4759" s="10" t="s">
        <v>17</v>
      </c>
      <c r="F4759" s="11">
        <v>45825.0</v>
      </c>
      <c r="G4759" s="12">
        <f t="shared" si="1"/>
        <v>6</v>
      </c>
      <c r="H4759" s="20" t="s">
        <v>74</v>
      </c>
      <c r="I4759" s="10">
        <f>IFNA(VLOOKUP($H4759,'Промокоды'!$A$2:$B$115,2,0),"")</f>
        <v>4</v>
      </c>
      <c r="J4759" s="10" t="str">
        <f>IFNA(VLOOKUP($I4759,'Промокоды'!$E$2:$F$8,2,0),"")</f>
        <v>Посты в Telegram</v>
      </c>
      <c r="K4759" s="10">
        <f>IFNA(VLOOKUP($H4759,'Промокоды'!$A$2:$C$115,3,0),"")</f>
        <v>0.5</v>
      </c>
      <c r="L4759" s="13">
        <f t="shared" si="2"/>
        <v>2250</v>
      </c>
      <c r="M4759" s="14">
        <v>4500.0</v>
      </c>
      <c r="N4759" s="14">
        <f t="shared" si="3"/>
        <v>2250</v>
      </c>
      <c r="O4759" s="9"/>
      <c r="P4759" s="9"/>
      <c r="Q4759" s="9"/>
      <c r="R4759" s="9"/>
      <c r="S4759" s="9"/>
      <c r="T4759" s="9"/>
      <c r="U4759" s="9"/>
      <c r="V4759" s="9"/>
      <c r="W4759" s="9"/>
      <c r="X4759" s="9"/>
      <c r="Y4759" s="9"/>
      <c r="Z4759" s="9"/>
      <c r="AA4759" s="9"/>
      <c r="AB4759" s="9"/>
      <c r="AC4759" s="9"/>
    </row>
    <row r="4760" ht="15.75" customHeight="1">
      <c r="A4760" s="10">
        <v>4759.0</v>
      </c>
      <c r="B4760" s="20" t="s">
        <v>15</v>
      </c>
      <c r="C4760" s="10" t="str">
        <f>VLOOKUP($E4760,'Определяем вид'!$A$2:$B$16,2,0)</f>
        <v>Товар</v>
      </c>
      <c r="D4760" s="20" t="s">
        <v>16</v>
      </c>
      <c r="E4760" s="10" t="s">
        <v>20</v>
      </c>
      <c r="F4760" s="11">
        <v>45825.0</v>
      </c>
      <c r="G4760" s="12">
        <f t="shared" si="1"/>
        <v>6</v>
      </c>
      <c r="H4760" s="10"/>
      <c r="I4760" s="10" t="str">
        <f>IFNA(VLOOKUP($H4760,'Промокоды'!$A$2:$B$115,2,0),"")</f>
        <v/>
      </c>
      <c r="J4760" s="10" t="str">
        <f>IFNA(VLOOKUP($I4760,'Промокоды'!$E$2:$F$8,2,0),"")</f>
        <v/>
      </c>
      <c r="K4760" s="10" t="str">
        <f>IFNA(VLOOKUP($H4760,'Промокоды'!$A$2:$C$115,3,0),"")</f>
        <v/>
      </c>
      <c r="L4760" s="13">
        <f t="shared" si="2"/>
        <v>0</v>
      </c>
      <c r="M4760" s="14">
        <v>500.0</v>
      </c>
      <c r="N4760" s="14">
        <f t="shared" si="3"/>
        <v>500</v>
      </c>
      <c r="O4760" s="9"/>
      <c r="P4760" s="9"/>
      <c r="Q4760" s="9"/>
      <c r="R4760" s="9"/>
      <c r="S4760" s="9"/>
      <c r="T4760" s="9"/>
      <c r="U4760" s="9"/>
      <c r="V4760" s="9"/>
      <c r="W4760" s="9"/>
      <c r="X4760" s="9"/>
      <c r="Y4760" s="9"/>
      <c r="Z4760" s="9"/>
      <c r="AA4760" s="9"/>
      <c r="AB4760" s="9"/>
      <c r="AC4760" s="9"/>
    </row>
    <row r="4761" ht="15.75" customHeight="1">
      <c r="A4761" s="10">
        <v>4760.0</v>
      </c>
      <c r="B4761" s="20" t="s">
        <v>15</v>
      </c>
      <c r="C4761" s="10" t="str">
        <f>VLOOKUP($E4761,'Определяем вид'!$A$2:$B$16,2,0)</f>
        <v>Услуга</v>
      </c>
      <c r="D4761" s="20" t="s">
        <v>16</v>
      </c>
      <c r="E4761" s="10" t="s">
        <v>18</v>
      </c>
      <c r="F4761" s="11">
        <v>45825.0</v>
      </c>
      <c r="G4761" s="12">
        <f t="shared" si="1"/>
        <v>6</v>
      </c>
      <c r="H4761" s="10"/>
      <c r="I4761" s="10" t="str">
        <f>IFNA(VLOOKUP($H4761,'Промокоды'!$A$2:$B$115,2,0),"")</f>
        <v/>
      </c>
      <c r="J4761" s="10" t="str">
        <f>IFNA(VLOOKUP($I4761,'Промокоды'!$E$2:$F$8,2,0),"")</f>
        <v/>
      </c>
      <c r="K4761" s="10" t="str">
        <f>IFNA(VLOOKUP($H4761,'Промокоды'!$A$2:$C$115,3,0),"")</f>
        <v/>
      </c>
      <c r="L4761" s="13">
        <f t="shared" si="2"/>
        <v>0</v>
      </c>
      <c r="M4761" s="14">
        <v>3500.0</v>
      </c>
      <c r="N4761" s="14">
        <f t="shared" si="3"/>
        <v>3500</v>
      </c>
      <c r="O4761" s="9"/>
      <c r="P4761" s="9"/>
      <c r="Q4761" s="9"/>
      <c r="R4761" s="9"/>
      <c r="S4761" s="9"/>
      <c r="T4761" s="9"/>
      <c r="U4761" s="9"/>
      <c r="V4761" s="9"/>
      <c r="W4761" s="9"/>
      <c r="X4761" s="9"/>
      <c r="Y4761" s="9"/>
      <c r="Z4761" s="9"/>
      <c r="AA4761" s="9"/>
      <c r="AB4761" s="9"/>
      <c r="AC4761" s="9"/>
    </row>
    <row r="4762" ht="15.75" customHeight="1">
      <c r="A4762" s="10">
        <v>4761.0</v>
      </c>
      <c r="B4762" s="20" t="s">
        <v>15</v>
      </c>
      <c r="C4762" s="10" t="str">
        <f>VLOOKUP($E4762,'Определяем вид'!$A$2:$B$16,2,0)</f>
        <v>Услуга</v>
      </c>
      <c r="D4762" s="20" t="s">
        <v>16</v>
      </c>
      <c r="E4762" s="10" t="s">
        <v>21</v>
      </c>
      <c r="F4762" s="11">
        <v>45825.0</v>
      </c>
      <c r="G4762" s="12">
        <f t="shared" si="1"/>
        <v>6</v>
      </c>
      <c r="H4762" s="20" t="s">
        <v>75</v>
      </c>
      <c r="I4762" s="10">
        <f>IFNA(VLOOKUP($H4762,'Промокоды'!$A$2:$B$115,2,0),"")</f>
        <v>3</v>
      </c>
      <c r="J4762" s="10" t="str">
        <f>IFNA(VLOOKUP($I4762,'Промокоды'!$E$2:$F$8,2,0),"")</f>
        <v>Поисковые запросы в Яндексе</v>
      </c>
      <c r="K4762" s="10">
        <f>IFNA(VLOOKUP($H4762,'Промокоды'!$A$2:$C$115,3,0),"")</f>
        <v>0.05</v>
      </c>
      <c r="L4762" s="13">
        <f t="shared" si="2"/>
        <v>275</v>
      </c>
      <c r="M4762" s="14">
        <v>5500.0</v>
      </c>
      <c r="N4762" s="14">
        <f t="shared" si="3"/>
        <v>5225</v>
      </c>
      <c r="O4762" s="9"/>
      <c r="P4762" s="9"/>
      <c r="Q4762" s="9"/>
      <c r="R4762" s="9"/>
      <c r="S4762" s="9"/>
      <c r="T4762" s="9"/>
      <c r="U4762" s="9"/>
      <c r="V4762" s="9"/>
      <c r="W4762" s="9"/>
      <c r="X4762" s="9"/>
      <c r="Y4762" s="9"/>
      <c r="Z4762" s="9"/>
      <c r="AA4762" s="9"/>
      <c r="AB4762" s="9"/>
      <c r="AC4762" s="9"/>
    </row>
    <row r="4763" ht="15.75" customHeight="1">
      <c r="A4763" s="10">
        <v>4762.0</v>
      </c>
      <c r="B4763" s="20" t="s">
        <v>15</v>
      </c>
      <c r="C4763" s="10" t="str">
        <f>VLOOKUP($E4763,'Определяем вид'!$A$2:$B$16,2,0)</f>
        <v>Товар</v>
      </c>
      <c r="D4763" s="20" t="s">
        <v>16</v>
      </c>
      <c r="E4763" s="10" t="s">
        <v>20</v>
      </c>
      <c r="F4763" s="11">
        <v>45825.0</v>
      </c>
      <c r="G4763" s="12">
        <f t="shared" si="1"/>
        <v>6</v>
      </c>
      <c r="H4763" s="10"/>
      <c r="I4763" s="10" t="str">
        <f>IFNA(VLOOKUP($H4763,'Промокоды'!$A$2:$B$115,2,0),"")</f>
        <v/>
      </c>
      <c r="J4763" s="10" t="str">
        <f>IFNA(VLOOKUP($I4763,'Промокоды'!$E$2:$F$8,2,0),"")</f>
        <v/>
      </c>
      <c r="K4763" s="10" t="str">
        <f>IFNA(VLOOKUP($H4763,'Промокоды'!$A$2:$C$115,3,0),"")</f>
        <v/>
      </c>
      <c r="L4763" s="13">
        <f t="shared" si="2"/>
        <v>0</v>
      </c>
      <c r="M4763" s="14">
        <v>500.0</v>
      </c>
      <c r="N4763" s="14">
        <f t="shared" si="3"/>
        <v>500</v>
      </c>
      <c r="O4763" s="9"/>
      <c r="P4763" s="9"/>
      <c r="Q4763" s="9"/>
      <c r="R4763" s="9"/>
      <c r="S4763" s="9"/>
      <c r="T4763" s="9"/>
      <c r="U4763" s="9"/>
      <c r="V4763" s="9"/>
      <c r="W4763" s="9"/>
      <c r="X4763" s="9"/>
      <c r="Y4763" s="9"/>
      <c r="Z4763" s="9"/>
      <c r="AA4763" s="9"/>
      <c r="AB4763" s="9"/>
      <c r="AC4763" s="9"/>
    </row>
    <row r="4764" ht="15.75" customHeight="1">
      <c r="A4764" s="10">
        <v>4763.0</v>
      </c>
      <c r="B4764" s="20" t="s">
        <v>15</v>
      </c>
      <c r="C4764" s="10" t="str">
        <f>VLOOKUP($E4764,'Определяем вид'!$A$2:$B$16,2,0)</f>
        <v>Услуга</v>
      </c>
      <c r="D4764" s="20" t="s">
        <v>16</v>
      </c>
      <c r="E4764" s="10" t="s">
        <v>21</v>
      </c>
      <c r="F4764" s="11">
        <v>45825.0</v>
      </c>
      <c r="G4764" s="12">
        <f t="shared" si="1"/>
        <v>6</v>
      </c>
      <c r="H4764" s="20" t="s">
        <v>76</v>
      </c>
      <c r="I4764" s="10">
        <f>IFNA(VLOOKUP($H4764,'Промокоды'!$A$2:$B$115,2,0),"")</f>
        <v>5</v>
      </c>
      <c r="J4764" s="10" t="str">
        <f>IFNA(VLOOKUP($I4764,'Промокоды'!$E$2:$F$8,2,0),"")</f>
        <v>Посты в VK</v>
      </c>
      <c r="K4764" s="10">
        <f>IFNA(VLOOKUP($H4764,'Промокоды'!$A$2:$C$115,3,0),"")</f>
        <v>0.15</v>
      </c>
      <c r="L4764" s="13">
        <f t="shared" si="2"/>
        <v>825</v>
      </c>
      <c r="M4764" s="14">
        <v>5500.0</v>
      </c>
      <c r="N4764" s="14">
        <f t="shared" si="3"/>
        <v>4675</v>
      </c>
      <c r="O4764" s="9"/>
      <c r="P4764" s="9"/>
      <c r="Q4764" s="9"/>
      <c r="R4764" s="9"/>
      <c r="S4764" s="9"/>
      <c r="T4764" s="9"/>
      <c r="U4764" s="9"/>
      <c r="V4764" s="9"/>
      <c r="W4764" s="9"/>
      <c r="X4764" s="9"/>
      <c r="Y4764" s="9"/>
      <c r="Z4764" s="9"/>
      <c r="AA4764" s="9"/>
      <c r="AB4764" s="9"/>
      <c r="AC4764" s="9"/>
    </row>
    <row r="4765" ht="15.75" customHeight="1">
      <c r="A4765" s="10">
        <v>4764.0</v>
      </c>
      <c r="B4765" s="20" t="s">
        <v>15</v>
      </c>
      <c r="C4765" s="10" t="str">
        <f>VLOOKUP($E4765,'Определяем вид'!$A$2:$B$16,2,0)</f>
        <v>Услуга</v>
      </c>
      <c r="D4765" s="20" t="s">
        <v>16</v>
      </c>
      <c r="E4765" s="10" t="s">
        <v>18</v>
      </c>
      <c r="F4765" s="11">
        <v>45825.0</v>
      </c>
      <c r="G4765" s="12">
        <f t="shared" si="1"/>
        <v>6</v>
      </c>
      <c r="H4765" s="20" t="s">
        <v>77</v>
      </c>
      <c r="I4765" s="10">
        <f>IFNA(VLOOKUP($H4765,'Промокоды'!$A$2:$B$115,2,0),"")</f>
        <v>5</v>
      </c>
      <c r="J4765" s="10" t="str">
        <f>IFNA(VLOOKUP($I4765,'Промокоды'!$E$2:$F$8,2,0),"")</f>
        <v>Посты в VK</v>
      </c>
      <c r="K4765" s="10">
        <f>IFNA(VLOOKUP($H4765,'Промокоды'!$A$2:$C$115,3,0),"")</f>
        <v>0.15</v>
      </c>
      <c r="L4765" s="13">
        <f t="shared" si="2"/>
        <v>525</v>
      </c>
      <c r="M4765" s="14">
        <v>3500.0</v>
      </c>
      <c r="N4765" s="14">
        <f t="shared" si="3"/>
        <v>2975</v>
      </c>
      <c r="O4765" s="9"/>
      <c r="P4765" s="9"/>
      <c r="Q4765" s="9"/>
      <c r="R4765" s="9"/>
      <c r="S4765" s="9"/>
      <c r="T4765" s="9"/>
      <c r="U4765" s="9"/>
      <c r="V4765" s="9"/>
      <c r="W4765" s="9"/>
      <c r="X4765" s="9"/>
      <c r="Y4765" s="9"/>
      <c r="Z4765" s="9"/>
      <c r="AA4765" s="9"/>
      <c r="AB4765" s="9"/>
      <c r="AC4765" s="9"/>
    </row>
    <row r="4766" ht="15.75" customHeight="1">
      <c r="A4766" s="10">
        <v>4765.0</v>
      </c>
      <c r="B4766" s="20" t="s">
        <v>15</v>
      </c>
      <c r="C4766" s="10" t="str">
        <f>VLOOKUP($E4766,'Определяем вид'!$A$2:$B$16,2,0)</f>
        <v>Товар</v>
      </c>
      <c r="D4766" s="20" t="s">
        <v>16</v>
      </c>
      <c r="E4766" s="10" t="s">
        <v>23</v>
      </c>
      <c r="F4766" s="11">
        <v>45825.0</v>
      </c>
      <c r="G4766" s="12">
        <f t="shared" si="1"/>
        <v>6</v>
      </c>
      <c r="H4766" s="10"/>
      <c r="I4766" s="10" t="str">
        <f>IFNA(VLOOKUP($H4766,'Промокоды'!$A$2:$B$115,2,0),"")</f>
        <v/>
      </c>
      <c r="J4766" s="10" t="str">
        <f>IFNA(VLOOKUP($I4766,'Промокоды'!$E$2:$F$8,2,0),"")</f>
        <v/>
      </c>
      <c r="K4766" s="10" t="str">
        <f>IFNA(VLOOKUP($H4766,'Промокоды'!$A$2:$C$115,3,0),"")</f>
        <v/>
      </c>
      <c r="L4766" s="13">
        <f t="shared" si="2"/>
        <v>0</v>
      </c>
      <c r="M4766" s="14">
        <v>1000.0</v>
      </c>
      <c r="N4766" s="14">
        <f t="shared" si="3"/>
        <v>1000</v>
      </c>
      <c r="O4766" s="9"/>
      <c r="P4766" s="9"/>
      <c r="Q4766" s="9"/>
      <c r="R4766" s="9"/>
      <c r="S4766" s="9"/>
      <c r="T4766" s="9"/>
      <c r="U4766" s="9"/>
      <c r="V4766" s="9"/>
      <c r="W4766" s="9"/>
      <c r="X4766" s="9"/>
      <c r="Y4766" s="9"/>
      <c r="Z4766" s="9"/>
      <c r="AA4766" s="9"/>
      <c r="AB4766" s="9"/>
      <c r="AC4766" s="9"/>
    </row>
    <row r="4767" ht="15.75" customHeight="1">
      <c r="A4767" s="10">
        <v>4766.0</v>
      </c>
      <c r="B4767" s="20" t="s">
        <v>15</v>
      </c>
      <c r="C4767" s="10" t="str">
        <f>VLOOKUP($E4767,'Определяем вид'!$A$2:$B$16,2,0)</f>
        <v>Услуга</v>
      </c>
      <c r="D4767" s="20" t="s">
        <v>16</v>
      </c>
      <c r="E4767" s="10" t="s">
        <v>18</v>
      </c>
      <c r="F4767" s="11">
        <v>45825.0</v>
      </c>
      <c r="G4767" s="12">
        <f t="shared" si="1"/>
        <v>6</v>
      </c>
      <c r="H4767" s="10"/>
      <c r="I4767" s="10" t="str">
        <f>IFNA(VLOOKUP($H4767,'Промокоды'!$A$2:$B$115,2,0),"")</f>
        <v/>
      </c>
      <c r="J4767" s="10" t="str">
        <f>IFNA(VLOOKUP($I4767,'Промокоды'!$E$2:$F$8,2,0),"")</f>
        <v/>
      </c>
      <c r="K4767" s="10" t="str">
        <f>IFNA(VLOOKUP($H4767,'Промокоды'!$A$2:$C$115,3,0),"")</f>
        <v/>
      </c>
      <c r="L4767" s="13">
        <f t="shared" si="2"/>
        <v>0</v>
      </c>
      <c r="M4767" s="14">
        <v>3500.0</v>
      </c>
      <c r="N4767" s="14">
        <f t="shared" si="3"/>
        <v>3500</v>
      </c>
      <c r="O4767" s="9"/>
      <c r="P4767" s="9"/>
      <c r="Q4767" s="9"/>
      <c r="R4767" s="9"/>
      <c r="S4767" s="9"/>
      <c r="T4767" s="9"/>
      <c r="U4767" s="9"/>
      <c r="V4767" s="9"/>
      <c r="W4767" s="9"/>
      <c r="X4767" s="9"/>
      <c r="Y4767" s="9"/>
      <c r="Z4767" s="9"/>
      <c r="AA4767" s="9"/>
      <c r="AB4767" s="9"/>
      <c r="AC4767" s="9"/>
    </row>
    <row r="4768" ht="15.75" customHeight="1">
      <c r="A4768" s="10">
        <v>4767.0</v>
      </c>
      <c r="B4768" s="20" t="s">
        <v>25</v>
      </c>
      <c r="C4768" s="10" t="str">
        <f>VLOOKUP($E4768,'Определяем вид'!$A$2:$B$16,2,0)</f>
        <v>Товар</v>
      </c>
      <c r="D4768" s="20" t="s">
        <v>16</v>
      </c>
      <c r="E4768" s="10" t="s">
        <v>33</v>
      </c>
      <c r="F4768" s="11">
        <v>45825.0</v>
      </c>
      <c r="G4768" s="12">
        <f t="shared" si="1"/>
        <v>6</v>
      </c>
      <c r="H4768" s="10"/>
      <c r="I4768" s="10" t="str">
        <f>IFNA(VLOOKUP($H4768,'Промокоды'!$A$2:$B$115,2,0),"")</f>
        <v/>
      </c>
      <c r="J4768" s="10" t="str">
        <f>IFNA(VLOOKUP($I4768,'Промокоды'!$E$2:$F$8,2,0),"")</f>
        <v/>
      </c>
      <c r="K4768" s="10" t="str">
        <f>IFNA(VLOOKUP($H4768,'Промокоды'!$A$2:$C$115,3,0),"")</f>
        <v/>
      </c>
      <c r="L4768" s="13">
        <f t="shared" si="2"/>
        <v>0</v>
      </c>
      <c r="M4768" s="14">
        <v>1000.0</v>
      </c>
      <c r="N4768" s="14">
        <f t="shared" si="3"/>
        <v>1000</v>
      </c>
      <c r="O4768" s="9"/>
      <c r="P4768" s="9"/>
      <c r="Q4768" s="9"/>
      <c r="R4768" s="9"/>
      <c r="S4768" s="9"/>
      <c r="T4768" s="9"/>
      <c r="U4768" s="9"/>
      <c r="V4768" s="9"/>
      <c r="W4768" s="9"/>
      <c r="X4768" s="9"/>
      <c r="Y4768" s="9"/>
      <c r="Z4768" s="9"/>
      <c r="AA4768" s="9"/>
      <c r="AB4768" s="9"/>
      <c r="AC4768" s="9"/>
    </row>
    <row r="4769" ht="15.75" customHeight="1">
      <c r="A4769" s="10">
        <v>4768.0</v>
      </c>
      <c r="B4769" s="20" t="s">
        <v>15</v>
      </c>
      <c r="C4769" s="10" t="str">
        <f>VLOOKUP($E4769,'Определяем вид'!$A$2:$B$16,2,0)</f>
        <v>Услуга</v>
      </c>
      <c r="D4769" s="20" t="s">
        <v>16</v>
      </c>
      <c r="E4769" s="10" t="s">
        <v>18</v>
      </c>
      <c r="F4769" s="11">
        <v>45825.0</v>
      </c>
      <c r="G4769" s="12">
        <f t="shared" si="1"/>
        <v>6</v>
      </c>
      <c r="H4769" s="10"/>
      <c r="I4769" s="10" t="str">
        <f>IFNA(VLOOKUP($H4769,'Промокоды'!$A$2:$B$115,2,0),"")</f>
        <v/>
      </c>
      <c r="J4769" s="10" t="str">
        <f>IFNA(VLOOKUP($I4769,'Промокоды'!$E$2:$F$8,2,0),"")</f>
        <v/>
      </c>
      <c r="K4769" s="10" t="str">
        <f>IFNA(VLOOKUP($H4769,'Промокоды'!$A$2:$C$115,3,0),"")</f>
        <v/>
      </c>
      <c r="L4769" s="13">
        <f t="shared" si="2"/>
        <v>0</v>
      </c>
      <c r="M4769" s="14">
        <v>3500.0</v>
      </c>
      <c r="N4769" s="14">
        <f t="shared" si="3"/>
        <v>3500</v>
      </c>
      <c r="O4769" s="9"/>
      <c r="P4769" s="9"/>
      <c r="Q4769" s="9"/>
      <c r="R4769" s="9"/>
      <c r="S4769" s="9"/>
      <c r="T4769" s="9"/>
      <c r="U4769" s="9"/>
      <c r="V4769" s="9"/>
      <c r="W4769" s="9"/>
      <c r="X4769" s="9"/>
      <c r="Y4769" s="9"/>
      <c r="Z4769" s="9"/>
      <c r="AA4769" s="9"/>
      <c r="AB4769" s="9"/>
      <c r="AC4769" s="9"/>
    </row>
    <row r="4770" ht="15.75" customHeight="1">
      <c r="A4770" s="10">
        <v>4769.0</v>
      </c>
      <c r="B4770" s="20" t="s">
        <v>25</v>
      </c>
      <c r="C4770" s="10" t="str">
        <f>VLOOKUP($E4770,'Определяем вид'!$A$2:$B$16,2,0)</f>
        <v>Товар</v>
      </c>
      <c r="D4770" s="20" t="s">
        <v>16</v>
      </c>
      <c r="E4770" s="10" t="s">
        <v>35</v>
      </c>
      <c r="F4770" s="11">
        <v>45825.0</v>
      </c>
      <c r="G4770" s="12">
        <f t="shared" si="1"/>
        <v>6</v>
      </c>
      <c r="H4770" s="10"/>
      <c r="I4770" s="10" t="str">
        <f>IFNA(VLOOKUP($H4770,'Промокоды'!$A$2:$B$115,2,0),"")</f>
        <v/>
      </c>
      <c r="J4770" s="10" t="str">
        <f>IFNA(VLOOKUP($I4770,'Промокоды'!$E$2:$F$8,2,0),"")</f>
        <v/>
      </c>
      <c r="K4770" s="10" t="str">
        <f>IFNA(VLOOKUP($H4770,'Промокоды'!$A$2:$C$115,3,0),"")</f>
        <v/>
      </c>
      <c r="L4770" s="13">
        <f t="shared" si="2"/>
        <v>0</v>
      </c>
      <c r="M4770" s="14">
        <v>500.0</v>
      </c>
      <c r="N4770" s="14">
        <f t="shared" si="3"/>
        <v>500</v>
      </c>
      <c r="O4770" s="9"/>
      <c r="P4770" s="9"/>
      <c r="Q4770" s="9"/>
      <c r="R4770" s="9"/>
      <c r="S4770" s="9"/>
      <c r="T4770" s="9"/>
      <c r="U4770" s="9"/>
      <c r="V4770" s="9"/>
      <c r="W4770" s="9"/>
      <c r="X4770" s="9"/>
      <c r="Y4770" s="9"/>
      <c r="Z4770" s="9"/>
      <c r="AA4770" s="9"/>
      <c r="AB4770" s="9"/>
      <c r="AC4770" s="9"/>
    </row>
    <row r="4771" ht="15.75" customHeight="1">
      <c r="A4771" s="10">
        <v>4770.0</v>
      </c>
      <c r="B4771" s="20" t="s">
        <v>15</v>
      </c>
      <c r="C4771" s="10" t="str">
        <f>VLOOKUP($E4771,'Определяем вид'!$A$2:$B$16,2,0)</f>
        <v>Услуга</v>
      </c>
      <c r="D4771" s="20" t="s">
        <v>16</v>
      </c>
      <c r="E4771" s="10" t="s">
        <v>21</v>
      </c>
      <c r="F4771" s="11">
        <v>45825.0</v>
      </c>
      <c r="G4771" s="12">
        <f t="shared" si="1"/>
        <v>6</v>
      </c>
      <c r="H4771" s="10"/>
      <c r="I4771" s="10" t="str">
        <f>IFNA(VLOOKUP($H4771,'Промокоды'!$A$2:$B$115,2,0),"")</f>
        <v/>
      </c>
      <c r="J4771" s="10" t="str">
        <f>IFNA(VLOOKUP($I4771,'Промокоды'!$E$2:$F$8,2,0),"")</f>
        <v/>
      </c>
      <c r="K4771" s="10" t="str">
        <f>IFNA(VLOOKUP($H4771,'Промокоды'!$A$2:$C$115,3,0),"")</f>
        <v/>
      </c>
      <c r="L4771" s="13">
        <f t="shared" si="2"/>
        <v>0</v>
      </c>
      <c r="M4771" s="14">
        <v>5500.0</v>
      </c>
      <c r="N4771" s="14">
        <f t="shared" si="3"/>
        <v>5500</v>
      </c>
      <c r="O4771" s="9"/>
      <c r="P4771" s="9"/>
      <c r="Q4771" s="9"/>
      <c r="R4771" s="9"/>
      <c r="S4771" s="9"/>
      <c r="T4771" s="9"/>
      <c r="U4771" s="9"/>
      <c r="V4771" s="9"/>
      <c r="W4771" s="9"/>
      <c r="X4771" s="9"/>
      <c r="Y4771" s="9"/>
      <c r="Z4771" s="9"/>
      <c r="AA4771" s="9"/>
      <c r="AB4771" s="9"/>
      <c r="AC4771" s="9"/>
    </row>
    <row r="4772" ht="15.75" customHeight="1">
      <c r="A4772" s="10">
        <v>4771.0</v>
      </c>
      <c r="B4772" s="20" t="s">
        <v>15</v>
      </c>
      <c r="C4772" s="10" t="str">
        <f>VLOOKUP($E4772,'Определяем вид'!$A$2:$B$16,2,0)</f>
        <v>Услуга</v>
      </c>
      <c r="D4772" s="20" t="s">
        <v>19</v>
      </c>
      <c r="E4772" s="10" t="s">
        <v>18</v>
      </c>
      <c r="F4772" s="11">
        <v>45825.0</v>
      </c>
      <c r="G4772" s="12">
        <f t="shared" si="1"/>
        <v>6</v>
      </c>
      <c r="H4772" s="10"/>
      <c r="I4772" s="10" t="str">
        <f>IFNA(VLOOKUP($H4772,'Промокоды'!$A$2:$B$115,2,0),"")</f>
        <v/>
      </c>
      <c r="J4772" s="10" t="str">
        <f>IFNA(VLOOKUP($I4772,'Промокоды'!$E$2:$F$8,2,0),"")</f>
        <v/>
      </c>
      <c r="K4772" s="10" t="str">
        <f>IFNA(VLOOKUP($H4772,'Промокоды'!$A$2:$C$115,3,0),"")</f>
        <v/>
      </c>
      <c r="L4772" s="13">
        <f t="shared" si="2"/>
        <v>0</v>
      </c>
      <c r="M4772" s="14">
        <v>3500.0</v>
      </c>
      <c r="N4772" s="14">
        <f t="shared" si="3"/>
        <v>3500</v>
      </c>
      <c r="O4772" s="9"/>
      <c r="P4772" s="9"/>
      <c r="Q4772" s="9"/>
      <c r="R4772" s="9"/>
      <c r="S4772" s="9"/>
      <c r="T4772" s="9"/>
      <c r="U4772" s="9"/>
      <c r="V4772" s="9"/>
      <c r="W4772" s="9"/>
      <c r="X4772" s="9"/>
      <c r="Y4772" s="9"/>
      <c r="Z4772" s="9"/>
      <c r="AA4772" s="9"/>
      <c r="AB4772" s="9"/>
      <c r="AC4772" s="9"/>
    </row>
    <row r="4773" ht="15.75" customHeight="1">
      <c r="A4773" s="10">
        <v>4772.0</v>
      </c>
      <c r="B4773" s="20" t="s">
        <v>15</v>
      </c>
      <c r="C4773" s="10" t="str">
        <f>VLOOKUP($E4773,'Определяем вид'!$A$2:$B$16,2,0)</f>
        <v>Услуга</v>
      </c>
      <c r="D4773" s="20" t="s">
        <v>19</v>
      </c>
      <c r="E4773" s="10" t="s">
        <v>21</v>
      </c>
      <c r="F4773" s="11">
        <v>45825.0</v>
      </c>
      <c r="G4773" s="12">
        <f t="shared" si="1"/>
        <v>6</v>
      </c>
      <c r="H4773" s="10"/>
      <c r="I4773" s="10" t="str">
        <f>IFNA(VLOOKUP($H4773,'Промокоды'!$A$2:$B$115,2,0),"")</f>
        <v/>
      </c>
      <c r="J4773" s="10" t="str">
        <f>IFNA(VLOOKUP($I4773,'Промокоды'!$E$2:$F$8,2,0),"")</f>
        <v/>
      </c>
      <c r="K4773" s="10" t="str">
        <f>IFNA(VLOOKUP($H4773,'Промокоды'!$A$2:$C$115,3,0),"")</f>
        <v/>
      </c>
      <c r="L4773" s="13">
        <f t="shared" si="2"/>
        <v>0</v>
      </c>
      <c r="M4773" s="14">
        <v>5500.0</v>
      </c>
      <c r="N4773" s="14">
        <f t="shared" si="3"/>
        <v>5500</v>
      </c>
      <c r="O4773" s="9"/>
      <c r="P4773" s="9"/>
      <c r="Q4773" s="9"/>
      <c r="R4773" s="9"/>
      <c r="S4773" s="9"/>
      <c r="T4773" s="9"/>
      <c r="U4773" s="9"/>
      <c r="V4773" s="9"/>
      <c r="W4773" s="9"/>
      <c r="X4773" s="9"/>
      <c r="Y4773" s="9"/>
      <c r="Z4773" s="9"/>
      <c r="AA4773" s="9"/>
      <c r="AB4773" s="9"/>
      <c r="AC4773" s="9"/>
    </row>
    <row r="4774" ht="15.75" customHeight="1">
      <c r="A4774" s="10">
        <v>4773.0</v>
      </c>
      <c r="B4774" s="20" t="s">
        <v>15</v>
      </c>
      <c r="C4774" s="10" t="str">
        <f>VLOOKUP($E4774,'Определяем вид'!$A$2:$B$16,2,0)</f>
        <v>Товар</v>
      </c>
      <c r="D4774" s="20" t="s">
        <v>16</v>
      </c>
      <c r="E4774" s="10" t="s">
        <v>20</v>
      </c>
      <c r="F4774" s="11">
        <v>45825.0</v>
      </c>
      <c r="G4774" s="12">
        <f t="shared" si="1"/>
        <v>6</v>
      </c>
      <c r="H4774" s="10"/>
      <c r="I4774" s="10" t="str">
        <f>IFNA(VLOOKUP($H4774,'Промокоды'!$A$2:$B$115,2,0),"")</f>
        <v/>
      </c>
      <c r="J4774" s="10" t="str">
        <f>IFNA(VLOOKUP($I4774,'Промокоды'!$E$2:$F$8,2,0),"")</f>
        <v/>
      </c>
      <c r="K4774" s="10" t="str">
        <f>IFNA(VLOOKUP($H4774,'Промокоды'!$A$2:$C$115,3,0),"")</f>
        <v/>
      </c>
      <c r="L4774" s="13">
        <f t="shared" si="2"/>
        <v>0</v>
      </c>
      <c r="M4774" s="14">
        <v>500.0</v>
      </c>
      <c r="N4774" s="14">
        <f t="shared" si="3"/>
        <v>500</v>
      </c>
      <c r="O4774" s="9"/>
      <c r="P4774" s="9"/>
      <c r="Q4774" s="9"/>
      <c r="R4774" s="9"/>
      <c r="S4774" s="9"/>
      <c r="T4774" s="9"/>
      <c r="U4774" s="9"/>
      <c r="V4774" s="9"/>
      <c r="W4774" s="9"/>
      <c r="X4774" s="9"/>
      <c r="Y4774" s="9"/>
      <c r="Z4774" s="9"/>
      <c r="AA4774" s="9"/>
      <c r="AB4774" s="9"/>
      <c r="AC4774" s="9"/>
    </row>
    <row r="4775" ht="15.75" customHeight="1">
      <c r="A4775" s="10">
        <v>4774.0</v>
      </c>
      <c r="B4775" s="20" t="s">
        <v>15</v>
      </c>
      <c r="C4775" s="10" t="str">
        <f>VLOOKUP($E4775,'Определяем вид'!$A$2:$B$16,2,0)</f>
        <v>Услуга</v>
      </c>
      <c r="D4775" s="20" t="s">
        <v>16</v>
      </c>
      <c r="E4775" s="10" t="s">
        <v>18</v>
      </c>
      <c r="F4775" s="11">
        <v>45825.0</v>
      </c>
      <c r="G4775" s="12">
        <f t="shared" si="1"/>
        <v>6</v>
      </c>
      <c r="H4775" s="10"/>
      <c r="I4775" s="10" t="str">
        <f>IFNA(VLOOKUP($H4775,'Промокоды'!$A$2:$B$115,2,0),"")</f>
        <v/>
      </c>
      <c r="J4775" s="10" t="str">
        <f>IFNA(VLOOKUP($I4775,'Промокоды'!$E$2:$F$8,2,0),"")</f>
        <v/>
      </c>
      <c r="K4775" s="10" t="str">
        <f>IFNA(VLOOKUP($H4775,'Промокоды'!$A$2:$C$115,3,0),"")</f>
        <v/>
      </c>
      <c r="L4775" s="13">
        <f t="shared" si="2"/>
        <v>0</v>
      </c>
      <c r="M4775" s="14">
        <v>3500.0</v>
      </c>
      <c r="N4775" s="14">
        <f t="shared" si="3"/>
        <v>3500</v>
      </c>
      <c r="O4775" s="9"/>
      <c r="P4775" s="9"/>
      <c r="Q4775" s="9"/>
      <c r="R4775" s="9"/>
      <c r="S4775" s="9"/>
      <c r="T4775" s="9"/>
      <c r="U4775" s="9"/>
      <c r="V4775" s="9"/>
      <c r="W4775" s="9"/>
      <c r="X4775" s="9"/>
      <c r="Y4775" s="9"/>
      <c r="Z4775" s="9"/>
      <c r="AA4775" s="9"/>
      <c r="AB4775" s="9"/>
      <c r="AC4775" s="9"/>
    </row>
    <row r="4776" ht="15.75" customHeight="1">
      <c r="A4776" s="10">
        <v>4775.0</v>
      </c>
      <c r="B4776" s="20" t="s">
        <v>15</v>
      </c>
      <c r="C4776" s="10" t="str">
        <f>VLOOKUP($E4776,'Определяем вид'!$A$2:$B$16,2,0)</f>
        <v>Услуга</v>
      </c>
      <c r="D4776" s="20" t="s">
        <v>16</v>
      </c>
      <c r="E4776" s="10" t="s">
        <v>18</v>
      </c>
      <c r="F4776" s="11">
        <v>45825.0</v>
      </c>
      <c r="G4776" s="12">
        <f t="shared" si="1"/>
        <v>6</v>
      </c>
      <c r="H4776" s="10"/>
      <c r="I4776" s="10" t="str">
        <f>IFNA(VLOOKUP($H4776,'Промокоды'!$A$2:$B$115,2,0),"")</f>
        <v/>
      </c>
      <c r="J4776" s="10" t="str">
        <f>IFNA(VLOOKUP($I4776,'Промокоды'!$E$2:$F$8,2,0),"")</f>
        <v/>
      </c>
      <c r="K4776" s="10" t="str">
        <f>IFNA(VLOOKUP($H4776,'Промокоды'!$A$2:$C$115,3,0),"")</f>
        <v/>
      </c>
      <c r="L4776" s="13">
        <f t="shared" si="2"/>
        <v>0</v>
      </c>
      <c r="M4776" s="14">
        <v>3500.0</v>
      </c>
      <c r="N4776" s="14">
        <f t="shared" si="3"/>
        <v>3500</v>
      </c>
      <c r="O4776" s="9"/>
      <c r="P4776" s="9"/>
      <c r="Q4776" s="9"/>
      <c r="R4776" s="9"/>
      <c r="S4776" s="9"/>
      <c r="T4776" s="9"/>
      <c r="U4776" s="9"/>
      <c r="V4776" s="9"/>
      <c r="W4776" s="9"/>
      <c r="X4776" s="9"/>
      <c r="Y4776" s="9"/>
      <c r="Z4776" s="9"/>
      <c r="AA4776" s="9"/>
      <c r="AB4776" s="9"/>
      <c r="AC4776" s="9"/>
    </row>
    <row r="4777" ht="15.75" customHeight="1">
      <c r="A4777" s="10">
        <v>4776.0</v>
      </c>
      <c r="B4777" s="20" t="s">
        <v>15</v>
      </c>
      <c r="C4777" s="10" t="str">
        <f>VLOOKUP($E4777,'Определяем вид'!$A$2:$B$16,2,0)</f>
        <v>Товар</v>
      </c>
      <c r="D4777" s="20" t="s">
        <v>16</v>
      </c>
      <c r="E4777" s="10" t="s">
        <v>28</v>
      </c>
      <c r="F4777" s="11">
        <v>45825.0</v>
      </c>
      <c r="G4777" s="12">
        <f t="shared" si="1"/>
        <v>6</v>
      </c>
      <c r="H4777" s="20" t="s">
        <v>78</v>
      </c>
      <c r="I4777" s="10">
        <f>IFNA(VLOOKUP($H4777,'Промокоды'!$A$2:$B$115,2,0),"")</f>
        <v>5</v>
      </c>
      <c r="J4777" s="10" t="str">
        <f>IFNA(VLOOKUP($I4777,'Промокоды'!$E$2:$F$8,2,0),"")</f>
        <v>Посты в VK</v>
      </c>
      <c r="K4777" s="10">
        <f>IFNA(VLOOKUP($H4777,'Промокоды'!$A$2:$C$115,3,0),"")</f>
        <v>0.15</v>
      </c>
      <c r="L4777" s="13">
        <f t="shared" si="2"/>
        <v>45</v>
      </c>
      <c r="M4777" s="14">
        <v>300.0</v>
      </c>
      <c r="N4777" s="14">
        <f t="shared" si="3"/>
        <v>255</v>
      </c>
      <c r="O4777" s="9"/>
      <c r="P4777" s="9"/>
      <c r="Q4777" s="9"/>
      <c r="R4777" s="9"/>
      <c r="S4777" s="9"/>
      <c r="T4777" s="9"/>
      <c r="U4777" s="9"/>
      <c r="V4777" s="9"/>
      <c r="W4777" s="9"/>
      <c r="X4777" s="9"/>
      <c r="Y4777" s="9"/>
      <c r="Z4777" s="9"/>
      <c r="AA4777" s="9"/>
      <c r="AB4777" s="9"/>
      <c r="AC4777" s="9"/>
    </row>
    <row r="4778" ht="15.75" customHeight="1">
      <c r="A4778" s="10">
        <v>4777.0</v>
      </c>
      <c r="B4778" s="20" t="s">
        <v>15</v>
      </c>
      <c r="C4778" s="10" t="str">
        <f>VLOOKUP($E4778,'Определяем вид'!$A$2:$B$16,2,0)</f>
        <v>Услуга</v>
      </c>
      <c r="D4778" s="20" t="s">
        <v>16</v>
      </c>
      <c r="E4778" s="10" t="s">
        <v>21</v>
      </c>
      <c r="F4778" s="11">
        <v>45825.0</v>
      </c>
      <c r="G4778" s="12">
        <f t="shared" si="1"/>
        <v>6</v>
      </c>
      <c r="H4778" s="20" t="s">
        <v>79</v>
      </c>
      <c r="I4778" s="10">
        <f>IFNA(VLOOKUP($H4778,'Промокоды'!$A$2:$B$115,2,0),"")</f>
        <v>1</v>
      </c>
      <c r="J4778" s="10" t="str">
        <f>IFNA(VLOOKUP($I4778,'Промокоды'!$E$2:$F$8,2,0),"")</f>
        <v>Обещаем скидки</v>
      </c>
      <c r="K4778" s="10">
        <f>IFNA(VLOOKUP($H4778,'Промокоды'!$A$2:$C$115,3,0),"")</f>
        <v>0.1</v>
      </c>
      <c r="L4778" s="13">
        <f t="shared" si="2"/>
        <v>550</v>
      </c>
      <c r="M4778" s="14">
        <v>5500.0</v>
      </c>
      <c r="N4778" s="14">
        <f t="shared" si="3"/>
        <v>4950</v>
      </c>
      <c r="O4778" s="9"/>
      <c r="P4778" s="9"/>
      <c r="Q4778" s="9"/>
      <c r="R4778" s="9"/>
      <c r="S4778" s="9"/>
      <c r="T4778" s="9"/>
      <c r="U4778" s="9"/>
      <c r="V4778" s="9"/>
      <c r="W4778" s="9"/>
      <c r="X4778" s="9"/>
      <c r="Y4778" s="9"/>
      <c r="Z4778" s="9"/>
      <c r="AA4778" s="9"/>
      <c r="AB4778" s="9"/>
      <c r="AC4778" s="9"/>
    </row>
    <row r="4779" ht="15.75" customHeight="1">
      <c r="A4779" s="10">
        <v>4778.0</v>
      </c>
      <c r="B4779" s="20" t="s">
        <v>15</v>
      </c>
      <c r="C4779" s="10" t="str">
        <f>VLOOKUP($E4779,'Определяем вид'!$A$2:$B$16,2,0)</f>
        <v>Услуга</v>
      </c>
      <c r="D4779" s="20" t="s">
        <v>16</v>
      </c>
      <c r="E4779" s="10" t="s">
        <v>18</v>
      </c>
      <c r="F4779" s="11">
        <v>45826.0</v>
      </c>
      <c r="G4779" s="12">
        <f t="shared" si="1"/>
        <v>6</v>
      </c>
      <c r="H4779" s="10"/>
      <c r="I4779" s="10" t="str">
        <f>IFNA(VLOOKUP($H4779,'Промокоды'!$A$2:$B$115,2,0),"")</f>
        <v/>
      </c>
      <c r="J4779" s="10" t="str">
        <f>IFNA(VLOOKUP($I4779,'Промокоды'!$E$2:$F$8,2,0),"")</f>
        <v/>
      </c>
      <c r="K4779" s="10" t="str">
        <f>IFNA(VLOOKUP($H4779,'Промокоды'!$A$2:$C$115,3,0),"")</f>
        <v/>
      </c>
      <c r="L4779" s="13">
        <f t="shared" si="2"/>
        <v>0</v>
      </c>
      <c r="M4779" s="14">
        <v>3500.0</v>
      </c>
      <c r="N4779" s="14">
        <f t="shared" si="3"/>
        <v>3500</v>
      </c>
      <c r="O4779" s="9"/>
      <c r="P4779" s="9"/>
      <c r="Q4779" s="9"/>
      <c r="R4779" s="9"/>
      <c r="S4779" s="9"/>
      <c r="T4779" s="9"/>
      <c r="U4779" s="9"/>
      <c r="V4779" s="9"/>
      <c r="W4779" s="9"/>
      <c r="X4779" s="9"/>
      <c r="Y4779" s="9"/>
      <c r="Z4779" s="9"/>
      <c r="AA4779" s="9"/>
      <c r="AB4779" s="9"/>
      <c r="AC4779" s="9"/>
    </row>
    <row r="4780" ht="15.75" customHeight="1">
      <c r="A4780" s="10">
        <v>4779.0</v>
      </c>
      <c r="B4780" s="20" t="s">
        <v>25</v>
      </c>
      <c r="C4780" s="10" t="str">
        <f>VLOOKUP($E4780,'Определяем вид'!$A$2:$B$16,2,0)</f>
        <v>Товар</v>
      </c>
      <c r="D4780" s="20" t="s">
        <v>16</v>
      </c>
      <c r="E4780" s="10" t="s">
        <v>30</v>
      </c>
      <c r="F4780" s="11">
        <v>45826.0</v>
      </c>
      <c r="G4780" s="12">
        <f t="shared" si="1"/>
        <v>6</v>
      </c>
      <c r="H4780" s="10"/>
      <c r="I4780" s="10" t="str">
        <f>IFNA(VLOOKUP($H4780,'Промокоды'!$A$2:$B$115,2,0),"")</f>
        <v/>
      </c>
      <c r="J4780" s="10" t="str">
        <f>IFNA(VLOOKUP($I4780,'Промокоды'!$E$2:$F$8,2,0),"")</f>
        <v/>
      </c>
      <c r="K4780" s="10" t="str">
        <f>IFNA(VLOOKUP($H4780,'Промокоды'!$A$2:$C$115,3,0),"")</f>
        <v/>
      </c>
      <c r="L4780" s="13">
        <f t="shared" si="2"/>
        <v>0</v>
      </c>
      <c r="M4780" s="14">
        <v>300.0</v>
      </c>
      <c r="N4780" s="14">
        <f t="shared" si="3"/>
        <v>300</v>
      </c>
      <c r="O4780" s="9"/>
      <c r="P4780" s="9"/>
      <c r="Q4780" s="9"/>
      <c r="R4780" s="9"/>
      <c r="S4780" s="9"/>
      <c r="T4780" s="9"/>
      <c r="U4780" s="9"/>
      <c r="V4780" s="9"/>
      <c r="W4780" s="9"/>
      <c r="X4780" s="9"/>
      <c r="Y4780" s="9"/>
      <c r="Z4780" s="9"/>
      <c r="AA4780" s="9"/>
      <c r="AB4780" s="9"/>
      <c r="AC4780" s="9"/>
    </row>
    <row r="4781" ht="15.75" customHeight="1">
      <c r="A4781" s="10">
        <v>4780.0</v>
      </c>
      <c r="B4781" s="10" t="s">
        <v>15</v>
      </c>
      <c r="C4781" s="10" t="str">
        <f>VLOOKUP($E4781,'Определяем вид'!$A$2:$B$16,2,0)</f>
        <v>Услуга</v>
      </c>
      <c r="D4781" s="20" t="s">
        <v>16</v>
      </c>
      <c r="E4781" s="10" t="s">
        <v>18</v>
      </c>
      <c r="F4781" s="11">
        <v>45826.0</v>
      </c>
      <c r="G4781" s="12">
        <f t="shared" si="1"/>
        <v>6</v>
      </c>
      <c r="H4781" s="10"/>
      <c r="I4781" s="10" t="str">
        <f>IFNA(VLOOKUP($H4781,'Промокоды'!$A$2:$B$115,2,0),"")</f>
        <v/>
      </c>
      <c r="J4781" s="10" t="str">
        <f>IFNA(VLOOKUP($I4781,'Промокоды'!$E$2:$F$8,2,0),"")</f>
        <v/>
      </c>
      <c r="K4781" s="10" t="str">
        <f>IFNA(VLOOKUP($H4781,'Промокоды'!$A$2:$C$115,3,0),"")</f>
        <v/>
      </c>
      <c r="L4781" s="13">
        <f t="shared" si="2"/>
        <v>0</v>
      </c>
      <c r="M4781" s="14">
        <v>3500.0</v>
      </c>
      <c r="N4781" s="14">
        <f t="shared" si="3"/>
        <v>3500</v>
      </c>
      <c r="O4781" s="9"/>
      <c r="P4781" s="9"/>
      <c r="Q4781" s="9"/>
      <c r="R4781" s="9"/>
      <c r="S4781" s="9"/>
      <c r="T4781" s="9"/>
      <c r="U4781" s="9"/>
      <c r="V4781" s="9"/>
      <c r="W4781" s="9"/>
      <c r="X4781" s="9"/>
      <c r="Y4781" s="9"/>
      <c r="Z4781" s="9"/>
      <c r="AA4781" s="9"/>
      <c r="AB4781" s="9"/>
      <c r="AC4781" s="9"/>
    </row>
    <row r="4782" ht="15.75" customHeight="1">
      <c r="A4782" s="10">
        <v>4781.0</v>
      </c>
      <c r="B4782" s="20" t="s">
        <v>15</v>
      </c>
      <c r="C4782" s="10" t="str">
        <f>VLOOKUP($E4782,'Определяем вид'!$A$2:$B$16,2,0)</f>
        <v>Товар</v>
      </c>
      <c r="D4782" s="20" t="s">
        <v>16</v>
      </c>
      <c r="E4782" s="10" t="s">
        <v>23</v>
      </c>
      <c r="F4782" s="11">
        <v>45826.0</v>
      </c>
      <c r="G4782" s="12">
        <f t="shared" si="1"/>
        <v>6</v>
      </c>
      <c r="H4782" s="10"/>
      <c r="I4782" s="10" t="str">
        <f>IFNA(VLOOKUP($H4782,'Промокоды'!$A$2:$B$115,2,0),"")</f>
        <v/>
      </c>
      <c r="J4782" s="10" t="str">
        <f>IFNA(VLOOKUP($I4782,'Промокоды'!$E$2:$F$8,2,0),"")</f>
        <v/>
      </c>
      <c r="K4782" s="10" t="str">
        <f>IFNA(VLOOKUP($H4782,'Промокоды'!$A$2:$C$115,3,0),"")</f>
        <v/>
      </c>
      <c r="L4782" s="13">
        <f t="shared" si="2"/>
        <v>0</v>
      </c>
      <c r="M4782" s="14">
        <v>1000.0</v>
      </c>
      <c r="N4782" s="14">
        <f t="shared" si="3"/>
        <v>1000</v>
      </c>
      <c r="O4782" s="9"/>
      <c r="P4782" s="9"/>
      <c r="Q4782" s="9"/>
      <c r="R4782" s="9"/>
      <c r="S4782" s="9"/>
      <c r="T4782" s="9"/>
      <c r="U4782" s="9"/>
      <c r="V4782" s="9"/>
      <c r="W4782" s="9"/>
      <c r="X4782" s="9"/>
      <c r="Y4782" s="9"/>
      <c r="Z4782" s="9"/>
      <c r="AA4782" s="9"/>
      <c r="AB4782" s="9"/>
      <c r="AC4782" s="9"/>
    </row>
    <row r="4783" ht="15.75" customHeight="1">
      <c r="A4783" s="10">
        <v>4782.0</v>
      </c>
      <c r="B4783" s="20" t="s">
        <v>25</v>
      </c>
      <c r="C4783" s="10" t="str">
        <f>VLOOKUP($E4783,'Определяем вид'!$A$2:$B$16,2,0)</f>
        <v>Товар</v>
      </c>
      <c r="D4783" s="20" t="s">
        <v>16</v>
      </c>
      <c r="E4783" s="10" t="s">
        <v>35</v>
      </c>
      <c r="F4783" s="11">
        <v>45826.0</v>
      </c>
      <c r="G4783" s="12">
        <f t="shared" si="1"/>
        <v>6</v>
      </c>
      <c r="H4783" s="10"/>
      <c r="I4783" s="10" t="str">
        <f>IFNA(VLOOKUP($H4783,'Промокоды'!$A$2:$B$115,2,0),"")</f>
        <v/>
      </c>
      <c r="J4783" s="10" t="str">
        <f>IFNA(VLOOKUP($I4783,'Промокоды'!$E$2:$F$8,2,0),"")</f>
        <v/>
      </c>
      <c r="K4783" s="10" t="str">
        <f>IFNA(VLOOKUP($H4783,'Промокоды'!$A$2:$C$115,3,0),"")</f>
        <v/>
      </c>
      <c r="L4783" s="13">
        <f t="shared" si="2"/>
        <v>0</v>
      </c>
      <c r="M4783" s="14">
        <v>500.0</v>
      </c>
      <c r="N4783" s="14">
        <f t="shared" si="3"/>
        <v>500</v>
      </c>
      <c r="O4783" s="9"/>
      <c r="P4783" s="9"/>
      <c r="Q4783" s="9"/>
      <c r="R4783" s="9"/>
      <c r="S4783" s="9"/>
      <c r="T4783" s="9"/>
      <c r="U4783" s="9"/>
      <c r="V4783" s="9"/>
      <c r="W4783" s="9"/>
      <c r="X4783" s="9"/>
      <c r="Y4783" s="9"/>
      <c r="Z4783" s="9"/>
      <c r="AA4783" s="9"/>
      <c r="AB4783" s="9"/>
      <c r="AC4783" s="9"/>
    </row>
    <row r="4784" ht="15.75" customHeight="1">
      <c r="A4784" s="10">
        <v>4783.0</v>
      </c>
      <c r="B4784" s="20" t="s">
        <v>15</v>
      </c>
      <c r="C4784" s="10" t="str">
        <f>VLOOKUP($E4784,'Определяем вид'!$A$2:$B$16,2,0)</f>
        <v>Услуга</v>
      </c>
      <c r="D4784" s="20" t="s">
        <v>16</v>
      </c>
      <c r="E4784" s="10" t="s">
        <v>17</v>
      </c>
      <c r="F4784" s="11">
        <v>45826.0</v>
      </c>
      <c r="G4784" s="12">
        <f t="shared" si="1"/>
        <v>6</v>
      </c>
      <c r="H4784" s="20" t="s">
        <v>80</v>
      </c>
      <c r="I4784" s="10">
        <f>IFNA(VLOOKUP($H4784,'Промокоды'!$A$2:$B$115,2,0),"")</f>
        <v>3</v>
      </c>
      <c r="J4784" s="10" t="str">
        <f>IFNA(VLOOKUP($I4784,'Промокоды'!$E$2:$F$8,2,0),"")</f>
        <v>Поисковые запросы в Яндексе</v>
      </c>
      <c r="K4784" s="10">
        <f>IFNA(VLOOKUP($H4784,'Промокоды'!$A$2:$C$115,3,0),"")</f>
        <v>0.05</v>
      </c>
      <c r="L4784" s="13">
        <f t="shared" si="2"/>
        <v>225</v>
      </c>
      <c r="M4784" s="14">
        <v>4500.0</v>
      </c>
      <c r="N4784" s="14">
        <f t="shared" si="3"/>
        <v>4275</v>
      </c>
      <c r="O4784" s="9"/>
      <c r="P4784" s="9"/>
      <c r="Q4784" s="9"/>
      <c r="R4784" s="9"/>
      <c r="S4784" s="9"/>
      <c r="T4784" s="9"/>
      <c r="U4784" s="9"/>
      <c r="V4784" s="9"/>
      <c r="W4784" s="9"/>
      <c r="X4784" s="9"/>
      <c r="Y4784" s="9"/>
      <c r="Z4784" s="9"/>
      <c r="AA4784" s="9"/>
      <c r="AB4784" s="9"/>
      <c r="AC4784" s="9"/>
    </row>
    <row r="4785" ht="15.75" customHeight="1">
      <c r="A4785" s="10">
        <v>4784.0</v>
      </c>
      <c r="B4785" s="20" t="s">
        <v>25</v>
      </c>
      <c r="C4785" s="10" t="str">
        <f>VLOOKUP($E4785,'Определяем вид'!$A$2:$B$16,2,0)</f>
        <v>Товар</v>
      </c>
      <c r="D4785" s="20" t="s">
        <v>19</v>
      </c>
      <c r="E4785" s="10" t="s">
        <v>30</v>
      </c>
      <c r="F4785" s="11">
        <v>45826.0</v>
      </c>
      <c r="G4785" s="12">
        <f t="shared" si="1"/>
        <v>6</v>
      </c>
      <c r="H4785" s="10"/>
      <c r="I4785" s="10" t="str">
        <f>IFNA(VLOOKUP($H4785,'Промокоды'!$A$2:$B$115,2,0),"")</f>
        <v/>
      </c>
      <c r="J4785" s="10" t="str">
        <f>IFNA(VLOOKUP($I4785,'Промокоды'!$E$2:$F$8,2,0),"")</f>
        <v/>
      </c>
      <c r="K4785" s="10" t="str">
        <f>IFNA(VLOOKUP($H4785,'Промокоды'!$A$2:$C$115,3,0),"")</f>
        <v/>
      </c>
      <c r="L4785" s="13">
        <f t="shared" si="2"/>
        <v>0</v>
      </c>
      <c r="M4785" s="14">
        <v>300.0</v>
      </c>
      <c r="N4785" s="14">
        <f t="shared" si="3"/>
        <v>300</v>
      </c>
      <c r="O4785" s="9"/>
      <c r="P4785" s="9"/>
      <c r="Q4785" s="9"/>
      <c r="R4785" s="9"/>
      <c r="S4785" s="9"/>
      <c r="T4785" s="9"/>
      <c r="U4785" s="9"/>
      <c r="V4785" s="9"/>
      <c r="W4785" s="9"/>
      <c r="X4785" s="9"/>
      <c r="Y4785" s="9"/>
      <c r="Z4785" s="9"/>
      <c r="AA4785" s="9"/>
      <c r="AB4785" s="9"/>
      <c r="AC4785" s="9"/>
    </row>
    <row r="4786" ht="15.75" customHeight="1">
      <c r="A4786" s="10">
        <v>4785.0</v>
      </c>
      <c r="B4786" s="20" t="s">
        <v>15</v>
      </c>
      <c r="C4786" s="10" t="str">
        <f>VLOOKUP($E4786,'Определяем вид'!$A$2:$B$16,2,0)</f>
        <v>Услуга</v>
      </c>
      <c r="D4786" s="20" t="s">
        <v>16</v>
      </c>
      <c r="E4786" s="10" t="s">
        <v>17</v>
      </c>
      <c r="F4786" s="11">
        <v>45826.0</v>
      </c>
      <c r="G4786" s="12">
        <f t="shared" si="1"/>
        <v>6</v>
      </c>
      <c r="H4786" s="10"/>
      <c r="I4786" s="10" t="str">
        <f>IFNA(VLOOKUP($H4786,'Промокоды'!$A$2:$B$115,2,0),"")</f>
        <v/>
      </c>
      <c r="J4786" s="10" t="str">
        <f>IFNA(VLOOKUP($I4786,'Промокоды'!$E$2:$F$8,2,0),"")</f>
        <v/>
      </c>
      <c r="K4786" s="10" t="str">
        <f>IFNA(VLOOKUP($H4786,'Промокоды'!$A$2:$C$115,3,0),"")</f>
        <v/>
      </c>
      <c r="L4786" s="13">
        <f t="shared" si="2"/>
        <v>0</v>
      </c>
      <c r="M4786" s="14">
        <v>4500.0</v>
      </c>
      <c r="N4786" s="14">
        <f t="shared" si="3"/>
        <v>4500</v>
      </c>
      <c r="O4786" s="9"/>
      <c r="P4786" s="9"/>
      <c r="Q4786" s="9"/>
      <c r="R4786" s="9"/>
      <c r="S4786" s="9"/>
      <c r="T4786" s="9"/>
      <c r="U4786" s="9"/>
      <c r="V4786" s="9"/>
      <c r="W4786" s="9"/>
      <c r="X4786" s="9"/>
      <c r="Y4786" s="9"/>
      <c r="Z4786" s="9"/>
      <c r="AA4786" s="9"/>
      <c r="AB4786" s="9"/>
      <c r="AC4786" s="9"/>
    </row>
    <row r="4787" ht="15.75" customHeight="1">
      <c r="A4787" s="10">
        <v>4786.0</v>
      </c>
      <c r="B4787" s="20" t="s">
        <v>15</v>
      </c>
      <c r="C4787" s="10" t="str">
        <f>VLOOKUP($E4787,'Определяем вид'!$A$2:$B$16,2,0)</f>
        <v>Товар</v>
      </c>
      <c r="D4787" s="20" t="s">
        <v>16</v>
      </c>
      <c r="E4787" s="10" t="s">
        <v>23</v>
      </c>
      <c r="F4787" s="11">
        <v>45826.0</v>
      </c>
      <c r="G4787" s="12">
        <f t="shared" si="1"/>
        <v>6</v>
      </c>
      <c r="H4787" s="10"/>
      <c r="I4787" s="10" t="str">
        <f>IFNA(VLOOKUP($H4787,'Промокоды'!$A$2:$B$115,2,0),"")</f>
        <v/>
      </c>
      <c r="J4787" s="10" t="str">
        <f>IFNA(VLOOKUP($I4787,'Промокоды'!$E$2:$F$8,2,0),"")</f>
        <v/>
      </c>
      <c r="K4787" s="10" t="str">
        <f>IFNA(VLOOKUP($H4787,'Промокоды'!$A$2:$C$115,3,0),"")</f>
        <v/>
      </c>
      <c r="L4787" s="13">
        <f t="shared" si="2"/>
        <v>0</v>
      </c>
      <c r="M4787" s="14">
        <v>1000.0</v>
      </c>
      <c r="N4787" s="14">
        <f t="shared" si="3"/>
        <v>1000</v>
      </c>
      <c r="O4787" s="9"/>
      <c r="P4787" s="9"/>
      <c r="Q4787" s="9"/>
      <c r="R4787" s="9"/>
      <c r="S4787" s="9"/>
      <c r="T4787" s="9"/>
      <c r="U4787" s="9"/>
      <c r="V4787" s="9"/>
      <c r="W4787" s="9"/>
      <c r="X4787" s="9"/>
      <c r="Y4787" s="9"/>
      <c r="Z4787" s="9"/>
      <c r="AA4787" s="9"/>
      <c r="AB4787" s="9"/>
      <c r="AC4787" s="9"/>
    </row>
    <row r="4788" ht="15.75" customHeight="1">
      <c r="A4788" s="10">
        <v>4787.0</v>
      </c>
      <c r="B4788" s="20" t="s">
        <v>15</v>
      </c>
      <c r="C4788" s="10" t="str">
        <f>VLOOKUP($E4788,'Определяем вид'!$A$2:$B$16,2,0)</f>
        <v>Услуга</v>
      </c>
      <c r="D4788" s="20" t="s">
        <v>16</v>
      </c>
      <c r="E4788" s="10" t="s">
        <v>17</v>
      </c>
      <c r="F4788" s="11">
        <v>45826.0</v>
      </c>
      <c r="G4788" s="12">
        <f t="shared" si="1"/>
        <v>6</v>
      </c>
      <c r="H4788" s="10"/>
      <c r="I4788" s="10" t="str">
        <f>IFNA(VLOOKUP($H4788,'Промокоды'!$A$2:$B$115,2,0),"")</f>
        <v/>
      </c>
      <c r="J4788" s="10" t="str">
        <f>IFNA(VLOOKUP($I4788,'Промокоды'!$E$2:$F$8,2,0),"")</f>
        <v/>
      </c>
      <c r="K4788" s="10" t="str">
        <f>IFNA(VLOOKUP($H4788,'Промокоды'!$A$2:$C$115,3,0),"")</f>
        <v/>
      </c>
      <c r="L4788" s="13">
        <f t="shared" si="2"/>
        <v>0</v>
      </c>
      <c r="M4788" s="14">
        <v>4500.0</v>
      </c>
      <c r="N4788" s="14">
        <f t="shared" si="3"/>
        <v>4500</v>
      </c>
      <c r="O4788" s="9"/>
      <c r="P4788" s="9"/>
      <c r="Q4788" s="9"/>
      <c r="R4788" s="9"/>
      <c r="S4788" s="9"/>
      <c r="T4788" s="9"/>
      <c r="U4788" s="9"/>
      <c r="V4788" s="9"/>
      <c r="W4788" s="9"/>
      <c r="X4788" s="9"/>
      <c r="Y4788" s="9"/>
      <c r="Z4788" s="9"/>
      <c r="AA4788" s="9"/>
      <c r="AB4788" s="9"/>
      <c r="AC4788" s="9"/>
    </row>
    <row r="4789" ht="15.75" customHeight="1">
      <c r="A4789" s="10">
        <v>4788.0</v>
      </c>
      <c r="B4789" s="20" t="s">
        <v>15</v>
      </c>
      <c r="C4789" s="10" t="str">
        <f>VLOOKUP($E4789,'Определяем вид'!$A$2:$B$16,2,0)</f>
        <v>Услуга</v>
      </c>
      <c r="D4789" s="20" t="s">
        <v>16</v>
      </c>
      <c r="E4789" s="10" t="s">
        <v>21</v>
      </c>
      <c r="F4789" s="11">
        <v>45826.0</v>
      </c>
      <c r="G4789" s="12">
        <f t="shared" si="1"/>
        <v>6</v>
      </c>
      <c r="H4789" s="10"/>
      <c r="I4789" s="10" t="str">
        <f>IFNA(VLOOKUP($H4789,'Промокоды'!$A$2:$B$115,2,0),"")</f>
        <v/>
      </c>
      <c r="J4789" s="10" t="str">
        <f>IFNA(VLOOKUP($I4789,'Промокоды'!$E$2:$F$8,2,0),"")</f>
        <v/>
      </c>
      <c r="K4789" s="10" t="str">
        <f>IFNA(VLOOKUP($H4789,'Промокоды'!$A$2:$C$115,3,0),"")</f>
        <v/>
      </c>
      <c r="L4789" s="13">
        <f t="shared" si="2"/>
        <v>0</v>
      </c>
      <c r="M4789" s="14">
        <v>5500.0</v>
      </c>
      <c r="N4789" s="14">
        <f t="shared" si="3"/>
        <v>5500</v>
      </c>
      <c r="O4789" s="9"/>
      <c r="P4789" s="9"/>
      <c r="Q4789" s="9"/>
      <c r="R4789" s="9"/>
      <c r="S4789" s="9"/>
      <c r="T4789" s="9"/>
      <c r="U4789" s="9"/>
      <c r="V4789" s="9"/>
      <c r="W4789" s="9"/>
      <c r="X4789" s="9"/>
      <c r="Y4789" s="9"/>
      <c r="Z4789" s="9"/>
      <c r="AA4789" s="9"/>
      <c r="AB4789" s="9"/>
      <c r="AC4789" s="9"/>
    </row>
    <row r="4790" ht="15.75" customHeight="1">
      <c r="A4790" s="10">
        <v>4789.0</v>
      </c>
      <c r="B4790" s="20" t="s">
        <v>15</v>
      </c>
      <c r="C4790" s="10" t="str">
        <f>VLOOKUP($E4790,'Определяем вид'!$A$2:$B$16,2,0)</f>
        <v>Услуга</v>
      </c>
      <c r="D4790" s="20" t="s">
        <v>16</v>
      </c>
      <c r="E4790" s="10" t="s">
        <v>18</v>
      </c>
      <c r="F4790" s="11">
        <v>45826.0</v>
      </c>
      <c r="G4790" s="12">
        <f t="shared" si="1"/>
        <v>6</v>
      </c>
      <c r="H4790" s="20" t="s">
        <v>81</v>
      </c>
      <c r="I4790" s="10">
        <f>IFNA(VLOOKUP($H4790,'Промокоды'!$A$2:$B$115,2,0),"")</f>
        <v>2</v>
      </c>
      <c r="J4790" s="10" t="str">
        <f>IFNA(VLOOKUP($I4790,'Промокоды'!$E$2:$F$8,2,0),"")</f>
        <v>Поисковые запросы в Гугле</v>
      </c>
      <c r="K4790" s="10">
        <f>IFNA(VLOOKUP($H4790,'Промокоды'!$A$2:$C$115,3,0),"")</f>
        <v>0.1</v>
      </c>
      <c r="L4790" s="13">
        <f t="shared" si="2"/>
        <v>350</v>
      </c>
      <c r="M4790" s="14">
        <v>3500.0</v>
      </c>
      <c r="N4790" s="14">
        <f t="shared" si="3"/>
        <v>3150</v>
      </c>
      <c r="O4790" s="9"/>
      <c r="P4790" s="9"/>
      <c r="Q4790" s="9"/>
      <c r="R4790" s="9"/>
      <c r="S4790" s="9"/>
      <c r="T4790" s="9"/>
      <c r="U4790" s="9"/>
      <c r="V4790" s="9"/>
      <c r="W4790" s="9"/>
      <c r="X4790" s="9"/>
      <c r="Y4790" s="9"/>
      <c r="Z4790" s="9"/>
      <c r="AA4790" s="9"/>
      <c r="AB4790" s="9"/>
      <c r="AC4790" s="9"/>
    </row>
    <row r="4791" ht="15.75" customHeight="1">
      <c r="A4791" s="10">
        <v>4790.0</v>
      </c>
      <c r="B4791" s="20" t="s">
        <v>15</v>
      </c>
      <c r="C4791" s="10" t="str">
        <f>VLOOKUP($E4791,'Определяем вид'!$A$2:$B$16,2,0)</f>
        <v>Товар</v>
      </c>
      <c r="D4791" s="20" t="s">
        <v>16</v>
      </c>
      <c r="E4791" s="10" t="s">
        <v>20</v>
      </c>
      <c r="F4791" s="11">
        <v>45826.0</v>
      </c>
      <c r="G4791" s="12">
        <f t="shared" si="1"/>
        <v>6</v>
      </c>
      <c r="H4791" s="10"/>
      <c r="I4791" s="10" t="str">
        <f>IFNA(VLOOKUP($H4791,'Промокоды'!$A$2:$B$115,2,0),"")</f>
        <v/>
      </c>
      <c r="J4791" s="10" t="str">
        <f>IFNA(VLOOKUP($I4791,'Промокоды'!$E$2:$F$8,2,0),"")</f>
        <v/>
      </c>
      <c r="K4791" s="10" t="str">
        <f>IFNA(VLOOKUP($H4791,'Промокоды'!$A$2:$C$115,3,0),"")</f>
        <v/>
      </c>
      <c r="L4791" s="13">
        <f t="shared" si="2"/>
        <v>0</v>
      </c>
      <c r="M4791" s="14">
        <v>500.0</v>
      </c>
      <c r="N4791" s="14">
        <f t="shared" si="3"/>
        <v>500</v>
      </c>
      <c r="O4791" s="9"/>
      <c r="P4791" s="9"/>
      <c r="Q4791" s="9"/>
      <c r="R4791" s="9"/>
      <c r="S4791" s="9"/>
      <c r="T4791" s="9"/>
      <c r="U4791" s="9"/>
      <c r="V4791" s="9"/>
      <c r="W4791" s="9"/>
      <c r="X4791" s="9"/>
      <c r="Y4791" s="9"/>
      <c r="Z4791" s="9"/>
      <c r="AA4791" s="9"/>
      <c r="AB4791" s="9"/>
      <c r="AC4791" s="9"/>
    </row>
    <row r="4792" ht="15.75" customHeight="1">
      <c r="A4792" s="10">
        <v>4791.0</v>
      </c>
      <c r="B4792" s="20" t="s">
        <v>25</v>
      </c>
      <c r="C4792" s="10" t="str">
        <f>VLOOKUP($E4792,'Определяем вид'!$A$2:$B$16,2,0)</f>
        <v>Товар</v>
      </c>
      <c r="D4792" s="20" t="s">
        <v>16</v>
      </c>
      <c r="E4792" s="10" t="s">
        <v>33</v>
      </c>
      <c r="F4792" s="11">
        <v>45826.0</v>
      </c>
      <c r="G4792" s="12">
        <f t="shared" si="1"/>
        <v>6</v>
      </c>
      <c r="H4792" s="10"/>
      <c r="I4792" s="10" t="str">
        <f>IFNA(VLOOKUP($H4792,'Промокоды'!$A$2:$B$115,2,0),"")</f>
        <v/>
      </c>
      <c r="J4792" s="10" t="str">
        <f>IFNA(VLOOKUP($I4792,'Промокоды'!$E$2:$F$8,2,0),"")</f>
        <v/>
      </c>
      <c r="K4792" s="10" t="str">
        <f>IFNA(VLOOKUP($H4792,'Промокоды'!$A$2:$C$115,3,0),"")</f>
        <v/>
      </c>
      <c r="L4792" s="13">
        <f t="shared" si="2"/>
        <v>0</v>
      </c>
      <c r="M4792" s="14">
        <v>1000.0</v>
      </c>
      <c r="N4792" s="14">
        <f t="shared" si="3"/>
        <v>1000</v>
      </c>
      <c r="O4792" s="9"/>
      <c r="P4792" s="9"/>
      <c r="Q4792" s="9"/>
      <c r="R4792" s="9"/>
      <c r="S4792" s="9"/>
      <c r="T4792" s="9"/>
      <c r="U4792" s="9"/>
      <c r="V4792" s="9"/>
      <c r="W4792" s="9"/>
      <c r="X4792" s="9"/>
      <c r="Y4792" s="9"/>
      <c r="Z4792" s="9"/>
      <c r="AA4792" s="9"/>
      <c r="AB4792" s="9"/>
      <c r="AC4792" s="9"/>
    </row>
    <row r="4793" ht="15.75" customHeight="1">
      <c r="A4793" s="10">
        <v>4792.0</v>
      </c>
      <c r="B4793" s="20" t="s">
        <v>15</v>
      </c>
      <c r="C4793" s="10" t="str">
        <f>VLOOKUP($E4793,'Определяем вид'!$A$2:$B$16,2,0)</f>
        <v>Товар</v>
      </c>
      <c r="D4793" s="20" t="s">
        <v>16</v>
      </c>
      <c r="E4793" s="10" t="s">
        <v>20</v>
      </c>
      <c r="F4793" s="11">
        <v>45826.0</v>
      </c>
      <c r="G4793" s="12">
        <f t="shared" si="1"/>
        <v>6</v>
      </c>
      <c r="H4793" s="10"/>
      <c r="I4793" s="10" t="str">
        <f>IFNA(VLOOKUP($H4793,'Промокоды'!$A$2:$B$115,2,0),"")</f>
        <v/>
      </c>
      <c r="J4793" s="10" t="str">
        <f>IFNA(VLOOKUP($I4793,'Промокоды'!$E$2:$F$8,2,0),"")</f>
        <v/>
      </c>
      <c r="K4793" s="10" t="str">
        <f>IFNA(VLOOKUP($H4793,'Промокоды'!$A$2:$C$115,3,0),"")</f>
        <v/>
      </c>
      <c r="L4793" s="13">
        <f t="shared" si="2"/>
        <v>0</v>
      </c>
      <c r="M4793" s="14">
        <v>500.0</v>
      </c>
      <c r="N4793" s="14">
        <f t="shared" si="3"/>
        <v>500</v>
      </c>
      <c r="O4793" s="9"/>
      <c r="P4793" s="9"/>
      <c r="Q4793" s="9"/>
      <c r="R4793" s="9"/>
      <c r="S4793" s="9"/>
      <c r="T4793" s="9"/>
      <c r="U4793" s="9"/>
      <c r="V4793" s="9"/>
      <c r="W4793" s="9"/>
      <c r="X4793" s="9"/>
      <c r="Y4793" s="9"/>
      <c r="Z4793" s="9"/>
      <c r="AA4793" s="9"/>
      <c r="AB4793" s="9"/>
      <c r="AC4793" s="9"/>
    </row>
    <row r="4794" ht="15.75" customHeight="1">
      <c r="A4794" s="10">
        <v>4793.0</v>
      </c>
      <c r="B4794" s="20" t="s">
        <v>15</v>
      </c>
      <c r="C4794" s="10" t="str">
        <f>VLOOKUP($E4794,'Определяем вид'!$A$2:$B$16,2,0)</f>
        <v>Услуга</v>
      </c>
      <c r="D4794" s="20" t="s">
        <v>16</v>
      </c>
      <c r="E4794" s="10" t="s">
        <v>18</v>
      </c>
      <c r="F4794" s="11">
        <v>45826.0</v>
      </c>
      <c r="G4794" s="12">
        <f t="shared" si="1"/>
        <v>6</v>
      </c>
      <c r="H4794" s="10"/>
      <c r="I4794" s="10" t="str">
        <f>IFNA(VLOOKUP($H4794,'Промокоды'!$A$2:$B$115,2,0),"")</f>
        <v/>
      </c>
      <c r="J4794" s="10" t="str">
        <f>IFNA(VLOOKUP($I4794,'Промокоды'!$E$2:$F$8,2,0),"")</f>
        <v/>
      </c>
      <c r="K4794" s="10" t="str">
        <f>IFNA(VLOOKUP($H4794,'Промокоды'!$A$2:$C$115,3,0),"")</f>
        <v/>
      </c>
      <c r="L4794" s="13">
        <f t="shared" si="2"/>
        <v>0</v>
      </c>
      <c r="M4794" s="14">
        <v>3500.0</v>
      </c>
      <c r="N4794" s="14">
        <f t="shared" si="3"/>
        <v>3500</v>
      </c>
      <c r="O4794" s="9"/>
      <c r="P4794" s="9"/>
      <c r="Q4794" s="9"/>
      <c r="R4794" s="9"/>
      <c r="S4794" s="9"/>
      <c r="T4794" s="9"/>
      <c r="U4794" s="9"/>
      <c r="V4794" s="9"/>
      <c r="W4794" s="9"/>
      <c r="X4794" s="9"/>
      <c r="Y4794" s="9"/>
      <c r="Z4794" s="9"/>
      <c r="AA4794" s="9"/>
      <c r="AB4794" s="9"/>
      <c r="AC4794" s="9"/>
    </row>
    <row r="4795" ht="15.75" customHeight="1">
      <c r="A4795" s="10">
        <v>4794.0</v>
      </c>
      <c r="B4795" s="20" t="s">
        <v>15</v>
      </c>
      <c r="C4795" s="10" t="str">
        <f>VLOOKUP($E4795,'Определяем вид'!$A$2:$B$16,2,0)</f>
        <v>Услуга</v>
      </c>
      <c r="D4795" s="20" t="s">
        <v>16</v>
      </c>
      <c r="E4795" s="10" t="s">
        <v>18</v>
      </c>
      <c r="F4795" s="11">
        <v>45826.0</v>
      </c>
      <c r="G4795" s="12">
        <f t="shared" si="1"/>
        <v>6</v>
      </c>
      <c r="H4795" s="20" t="s">
        <v>82</v>
      </c>
      <c r="I4795" s="10">
        <f>IFNA(VLOOKUP($H4795,'Промокоды'!$A$2:$B$115,2,0),"")</f>
        <v>4</v>
      </c>
      <c r="J4795" s="10" t="str">
        <f>IFNA(VLOOKUP($I4795,'Промокоды'!$E$2:$F$8,2,0),"")</f>
        <v>Посты в Telegram</v>
      </c>
      <c r="K4795" s="10">
        <f>IFNA(VLOOKUP($H4795,'Промокоды'!$A$2:$C$115,3,0),"")</f>
        <v>0.5</v>
      </c>
      <c r="L4795" s="13">
        <f t="shared" si="2"/>
        <v>1750</v>
      </c>
      <c r="M4795" s="14">
        <v>3500.0</v>
      </c>
      <c r="N4795" s="14">
        <f t="shared" si="3"/>
        <v>1750</v>
      </c>
      <c r="O4795" s="9"/>
      <c r="P4795" s="9"/>
      <c r="Q4795" s="9"/>
      <c r="R4795" s="9"/>
      <c r="S4795" s="9"/>
      <c r="T4795" s="9"/>
      <c r="U4795" s="9"/>
      <c r="V4795" s="9"/>
      <c r="W4795" s="9"/>
      <c r="X4795" s="9"/>
      <c r="Y4795" s="9"/>
      <c r="Z4795" s="9"/>
      <c r="AA4795" s="9"/>
      <c r="AB4795" s="9"/>
      <c r="AC4795" s="9"/>
    </row>
    <row r="4796" ht="15.75" customHeight="1">
      <c r="A4796" s="10">
        <v>4795.0</v>
      </c>
      <c r="B4796" s="20" t="s">
        <v>15</v>
      </c>
      <c r="C4796" s="10" t="str">
        <f>VLOOKUP($E4796,'Определяем вид'!$A$2:$B$16,2,0)</f>
        <v>Услуга</v>
      </c>
      <c r="D4796" s="20" t="s">
        <v>16</v>
      </c>
      <c r="E4796" s="10" t="s">
        <v>17</v>
      </c>
      <c r="F4796" s="11">
        <v>45826.0</v>
      </c>
      <c r="G4796" s="12">
        <f t="shared" si="1"/>
        <v>6</v>
      </c>
      <c r="H4796" s="20" t="s">
        <v>83</v>
      </c>
      <c r="I4796" s="10">
        <f>IFNA(VLOOKUP($H4796,'Промокоды'!$A$2:$B$115,2,0),"")</f>
        <v>2</v>
      </c>
      <c r="J4796" s="10" t="str">
        <f>IFNA(VLOOKUP($I4796,'Промокоды'!$E$2:$F$8,2,0),"")</f>
        <v>Поисковые запросы в Гугле</v>
      </c>
      <c r="K4796" s="10">
        <f>IFNA(VLOOKUP($H4796,'Промокоды'!$A$2:$C$115,3,0),"")</f>
        <v>0.1</v>
      </c>
      <c r="L4796" s="13">
        <f t="shared" si="2"/>
        <v>450</v>
      </c>
      <c r="M4796" s="14">
        <v>4500.0</v>
      </c>
      <c r="N4796" s="14">
        <f t="shared" si="3"/>
        <v>4050</v>
      </c>
      <c r="O4796" s="9"/>
      <c r="P4796" s="9"/>
      <c r="Q4796" s="9"/>
      <c r="R4796" s="9"/>
      <c r="S4796" s="9"/>
      <c r="T4796" s="9"/>
      <c r="U4796" s="9"/>
      <c r="V4796" s="9"/>
      <c r="W4796" s="9"/>
      <c r="X4796" s="9"/>
      <c r="Y4796" s="9"/>
      <c r="Z4796" s="9"/>
      <c r="AA4796" s="9"/>
      <c r="AB4796" s="9"/>
      <c r="AC4796" s="9"/>
    </row>
    <row r="4797" ht="15.75" customHeight="1">
      <c r="A4797" s="10">
        <v>4796.0</v>
      </c>
      <c r="B4797" s="20" t="s">
        <v>25</v>
      </c>
      <c r="C4797" s="10" t="str">
        <f>VLOOKUP($E4797,'Определяем вид'!$A$2:$B$16,2,0)</f>
        <v>Товар</v>
      </c>
      <c r="D4797" s="20" t="s">
        <v>16</v>
      </c>
      <c r="E4797" s="10" t="s">
        <v>33</v>
      </c>
      <c r="F4797" s="11">
        <v>45826.0</v>
      </c>
      <c r="G4797" s="12">
        <f t="shared" si="1"/>
        <v>6</v>
      </c>
      <c r="H4797" s="10"/>
      <c r="I4797" s="10" t="str">
        <f>IFNA(VLOOKUP($H4797,'Промокоды'!$A$2:$B$115,2,0),"")</f>
        <v/>
      </c>
      <c r="J4797" s="10" t="str">
        <f>IFNA(VLOOKUP($I4797,'Промокоды'!$E$2:$F$8,2,0),"")</f>
        <v/>
      </c>
      <c r="K4797" s="10" t="str">
        <f>IFNA(VLOOKUP($H4797,'Промокоды'!$A$2:$C$115,3,0),"")</f>
        <v/>
      </c>
      <c r="L4797" s="13">
        <f t="shared" si="2"/>
        <v>0</v>
      </c>
      <c r="M4797" s="14">
        <v>1000.0</v>
      </c>
      <c r="N4797" s="14">
        <f t="shared" si="3"/>
        <v>1000</v>
      </c>
      <c r="O4797" s="9"/>
      <c r="P4797" s="9"/>
      <c r="Q4797" s="9"/>
      <c r="R4797" s="9"/>
      <c r="S4797" s="9"/>
      <c r="T4797" s="9"/>
      <c r="U4797" s="9"/>
      <c r="V4797" s="9"/>
      <c r="W4797" s="9"/>
      <c r="X4797" s="9"/>
      <c r="Y4797" s="9"/>
      <c r="Z4797" s="9"/>
      <c r="AA4797" s="9"/>
      <c r="AB4797" s="9"/>
      <c r="AC4797" s="9"/>
    </row>
    <row r="4798" ht="15.75" customHeight="1">
      <c r="A4798" s="10">
        <v>4797.0</v>
      </c>
      <c r="B4798" s="20" t="s">
        <v>15</v>
      </c>
      <c r="C4798" s="10" t="str">
        <f>VLOOKUP($E4798,'Определяем вид'!$A$2:$B$16,2,0)</f>
        <v>Услуга</v>
      </c>
      <c r="D4798" s="20" t="s">
        <v>16</v>
      </c>
      <c r="E4798" s="10" t="s">
        <v>17</v>
      </c>
      <c r="F4798" s="11">
        <v>45826.0</v>
      </c>
      <c r="G4798" s="12">
        <f t="shared" si="1"/>
        <v>6</v>
      </c>
      <c r="H4798" s="10"/>
      <c r="I4798" s="10" t="str">
        <f>IFNA(VLOOKUP($H4798,'Промокоды'!$A$2:$B$115,2,0),"")</f>
        <v/>
      </c>
      <c r="J4798" s="10" t="str">
        <f>IFNA(VLOOKUP($I4798,'Промокоды'!$E$2:$F$8,2,0),"")</f>
        <v/>
      </c>
      <c r="K4798" s="10" t="str">
        <f>IFNA(VLOOKUP($H4798,'Промокоды'!$A$2:$C$115,3,0),"")</f>
        <v/>
      </c>
      <c r="L4798" s="13">
        <f t="shared" si="2"/>
        <v>0</v>
      </c>
      <c r="M4798" s="14">
        <v>4500.0</v>
      </c>
      <c r="N4798" s="14">
        <f t="shared" si="3"/>
        <v>4500</v>
      </c>
      <c r="O4798" s="9"/>
      <c r="P4798" s="9"/>
      <c r="Q4798" s="9"/>
      <c r="R4798" s="9"/>
      <c r="S4798" s="9"/>
      <c r="T4798" s="9"/>
      <c r="U4798" s="9"/>
      <c r="V4798" s="9"/>
      <c r="W4798" s="9"/>
      <c r="X4798" s="9"/>
      <c r="Y4798" s="9"/>
      <c r="Z4798" s="9"/>
      <c r="AA4798" s="9"/>
      <c r="AB4798" s="9"/>
      <c r="AC4798" s="9"/>
    </row>
    <row r="4799" ht="15.75" customHeight="1">
      <c r="A4799" s="10">
        <v>4798.0</v>
      </c>
      <c r="B4799" s="20" t="s">
        <v>15</v>
      </c>
      <c r="C4799" s="10" t="str">
        <f>VLOOKUP($E4799,'Определяем вид'!$A$2:$B$16,2,0)</f>
        <v>Услуга</v>
      </c>
      <c r="D4799" s="20" t="s">
        <v>16</v>
      </c>
      <c r="E4799" s="10" t="s">
        <v>21</v>
      </c>
      <c r="F4799" s="11">
        <v>45826.0</v>
      </c>
      <c r="G4799" s="12">
        <f t="shared" si="1"/>
        <v>6</v>
      </c>
      <c r="H4799" s="10"/>
      <c r="I4799" s="10" t="str">
        <f>IFNA(VLOOKUP($H4799,'Промокоды'!$A$2:$B$115,2,0),"")</f>
        <v/>
      </c>
      <c r="J4799" s="10" t="str">
        <f>IFNA(VLOOKUP($I4799,'Промокоды'!$E$2:$F$8,2,0),"")</f>
        <v/>
      </c>
      <c r="K4799" s="10" t="str">
        <f>IFNA(VLOOKUP($H4799,'Промокоды'!$A$2:$C$115,3,0),"")</f>
        <v/>
      </c>
      <c r="L4799" s="13">
        <f t="shared" si="2"/>
        <v>0</v>
      </c>
      <c r="M4799" s="14">
        <v>5500.0</v>
      </c>
      <c r="N4799" s="14">
        <f t="shared" si="3"/>
        <v>5500</v>
      </c>
      <c r="O4799" s="9"/>
      <c r="P4799" s="9"/>
      <c r="Q4799" s="9"/>
      <c r="R4799" s="9"/>
      <c r="S4799" s="9"/>
      <c r="T4799" s="9"/>
      <c r="U4799" s="9"/>
      <c r="V4799" s="9"/>
      <c r="W4799" s="9"/>
      <c r="X4799" s="9"/>
      <c r="Y4799" s="9"/>
      <c r="Z4799" s="9"/>
      <c r="AA4799" s="9"/>
      <c r="AB4799" s="9"/>
      <c r="AC4799" s="9"/>
    </row>
    <row r="4800" ht="15.75" customHeight="1">
      <c r="A4800" s="10">
        <v>4799.0</v>
      </c>
      <c r="B4800" s="20" t="s">
        <v>15</v>
      </c>
      <c r="C4800" s="10" t="str">
        <f>VLOOKUP($E4800,'Определяем вид'!$A$2:$B$16,2,0)</f>
        <v>Услуга</v>
      </c>
      <c r="D4800" s="20" t="s">
        <v>16</v>
      </c>
      <c r="E4800" s="10" t="s">
        <v>18</v>
      </c>
      <c r="F4800" s="11">
        <v>45826.0</v>
      </c>
      <c r="G4800" s="12">
        <f t="shared" si="1"/>
        <v>6</v>
      </c>
      <c r="H4800" s="20" t="s">
        <v>86</v>
      </c>
      <c r="I4800" s="10">
        <f>IFNA(VLOOKUP($H4800,'Промокоды'!$A$2:$B$115,2,0),"")</f>
        <v>4</v>
      </c>
      <c r="J4800" s="10" t="str">
        <f>IFNA(VLOOKUP($I4800,'Промокоды'!$E$2:$F$8,2,0),"")</f>
        <v>Посты в Telegram</v>
      </c>
      <c r="K4800" s="10">
        <f>IFNA(VLOOKUP($H4800,'Промокоды'!$A$2:$C$115,3,0),"")</f>
        <v>0.5</v>
      </c>
      <c r="L4800" s="13">
        <f t="shared" si="2"/>
        <v>1750</v>
      </c>
      <c r="M4800" s="14">
        <v>3500.0</v>
      </c>
      <c r="N4800" s="14">
        <f t="shared" si="3"/>
        <v>1750</v>
      </c>
      <c r="O4800" s="9"/>
      <c r="P4800" s="9"/>
      <c r="Q4800" s="9"/>
      <c r="R4800" s="9"/>
      <c r="S4800" s="9"/>
      <c r="T4800" s="9"/>
      <c r="U4800" s="9"/>
      <c r="V4800" s="9"/>
      <c r="W4800" s="9"/>
      <c r="X4800" s="9"/>
      <c r="Y4800" s="9"/>
      <c r="Z4800" s="9"/>
      <c r="AA4800" s="9"/>
      <c r="AB4800" s="9"/>
      <c r="AC4800" s="9"/>
    </row>
    <row r="4801" ht="15.75" customHeight="1">
      <c r="A4801" s="10">
        <v>4800.0</v>
      </c>
      <c r="B4801" s="20" t="s">
        <v>15</v>
      </c>
      <c r="C4801" s="10" t="str">
        <f>VLOOKUP($E4801,'Определяем вид'!$A$2:$B$16,2,0)</f>
        <v>Услуга</v>
      </c>
      <c r="D4801" s="20" t="s">
        <v>16</v>
      </c>
      <c r="E4801" s="10" t="s">
        <v>21</v>
      </c>
      <c r="F4801" s="11">
        <v>45826.0</v>
      </c>
      <c r="G4801" s="12">
        <f t="shared" si="1"/>
        <v>6</v>
      </c>
      <c r="H4801" s="10"/>
      <c r="I4801" s="10" t="str">
        <f>IFNA(VLOOKUP($H4801,'Промокоды'!$A$2:$B$115,2,0),"")</f>
        <v/>
      </c>
      <c r="J4801" s="10" t="str">
        <f>IFNA(VLOOKUP($I4801,'Промокоды'!$E$2:$F$8,2,0),"")</f>
        <v/>
      </c>
      <c r="K4801" s="10" t="str">
        <f>IFNA(VLOOKUP($H4801,'Промокоды'!$A$2:$C$115,3,0),"")</f>
        <v/>
      </c>
      <c r="L4801" s="13">
        <f t="shared" si="2"/>
        <v>0</v>
      </c>
      <c r="M4801" s="14">
        <v>5500.0</v>
      </c>
      <c r="N4801" s="14">
        <f t="shared" si="3"/>
        <v>5500</v>
      </c>
      <c r="O4801" s="9"/>
      <c r="P4801" s="9"/>
      <c r="Q4801" s="9"/>
      <c r="R4801" s="9"/>
      <c r="S4801" s="9"/>
      <c r="T4801" s="9"/>
      <c r="U4801" s="9"/>
      <c r="V4801" s="9"/>
      <c r="W4801" s="9"/>
      <c r="X4801" s="9"/>
      <c r="Y4801" s="9"/>
      <c r="Z4801" s="9"/>
      <c r="AA4801" s="9"/>
      <c r="AB4801" s="9"/>
      <c r="AC4801" s="9"/>
    </row>
    <row r="4802" ht="15.75" customHeight="1">
      <c r="A4802" s="10">
        <v>4801.0</v>
      </c>
      <c r="B4802" s="20" t="s">
        <v>15</v>
      </c>
      <c r="C4802" s="10" t="str">
        <f>VLOOKUP($E4802,'Определяем вид'!$A$2:$B$16,2,0)</f>
        <v>Товар</v>
      </c>
      <c r="D4802" s="20" t="s">
        <v>16</v>
      </c>
      <c r="E4802" s="10" t="s">
        <v>20</v>
      </c>
      <c r="F4802" s="11">
        <v>45826.0</v>
      </c>
      <c r="G4802" s="12">
        <f t="shared" si="1"/>
        <v>6</v>
      </c>
      <c r="H4802" s="10"/>
      <c r="I4802" s="10" t="str">
        <f>IFNA(VLOOKUP($H4802,'Промокоды'!$A$2:$B$115,2,0),"")</f>
        <v/>
      </c>
      <c r="J4802" s="10" t="str">
        <f>IFNA(VLOOKUP($I4802,'Промокоды'!$E$2:$F$8,2,0),"")</f>
        <v/>
      </c>
      <c r="K4802" s="10" t="str">
        <f>IFNA(VLOOKUP($H4802,'Промокоды'!$A$2:$C$115,3,0),"")</f>
        <v/>
      </c>
      <c r="L4802" s="13">
        <f t="shared" si="2"/>
        <v>0</v>
      </c>
      <c r="M4802" s="14">
        <v>500.0</v>
      </c>
      <c r="N4802" s="14">
        <f t="shared" si="3"/>
        <v>500</v>
      </c>
      <c r="O4802" s="9"/>
      <c r="P4802" s="9"/>
      <c r="Q4802" s="9"/>
      <c r="R4802" s="9"/>
      <c r="S4802" s="9"/>
      <c r="T4802" s="9"/>
      <c r="U4802" s="9"/>
      <c r="V4802" s="9"/>
      <c r="W4802" s="9"/>
      <c r="X4802" s="9"/>
      <c r="Y4802" s="9"/>
      <c r="Z4802" s="9"/>
      <c r="AA4802" s="9"/>
      <c r="AB4802" s="9"/>
      <c r="AC4802" s="9"/>
    </row>
    <row r="4803" ht="15.75" customHeight="1">
      <c r="A4803" s="10">
        <v>4802.0</v>
      </c>
      <c r="B4803" s="20" t="s">
        <v>15</v>
      </c>
      <c r="C4803" s="10" t="str">
        <f>VLOOKUP($E4803,'Определяем вид'!$A$2:$B$16,2,0)</f>
        <v>Товар</v>
      </c>
      <c r="D4803" s="20" t="s">
        <v>16</v>
      </c>
      <c r="E4803" s="10" t="s">
        <v>23</v>
      </c>
      <c r="F4803" s="11">
        <v>45826.0</v>
      </c>
      <c r="G4803" s="12">
        <f t="shared" si="1"/>
        <v>6</v>
      </c>
      <c r="H4803" s="10"/>
      <c r="I4803" s="10" t="str">
        <f>IFNA(VLOOKUP($H4803,'Промокоды'!$A$2:$B$115,2,0),"")</f>
        <v/>
      </c>
      <c r="J4803" s="10" t="str">
        <f>IFNA(VLOOKUP($I4803,'Промокоды'!$E$2:$F$8,2,0),"")</f>
        <v/>
      </c>
      <c r="K4803" s="10" t="str">
        <f>IFNA(VLOOKUP($H4803,'Промокоды'!$A$2:$C$115,3,0),"")</f>
        <v/>
      </c>
      <c r="L4803" s="13">
        <f t="shared" si="2"/>
        <v>0</v>
      </c>
      <c r="M4803" s="14">
        <v>1000.0</v>
      </c>
      <c r="N4803" s="14">
        <f t="shared" si="3"/>
        <v>1000</v>
      </c>
      <c r="O4803" s="9"/>
      <c r="P4803" s="9"/>
      <c r="Q4803" s="9"/>
      <c r="R4803" s="9"/>
      <c r="S4803" s="9"/>
      <c r="T4803" s="9"/>
      <c r="U4803" s="9"/>
      <c r="V4803" s="9"/>
      <c r="W4803" s="9"/>
      <c r="X4803" s="9"/>
      <c r="Y4803" s="9"/>
      <c r="Z4803" s="9"/>
      <c r="AA4803" s="9"/>
      <c r="AB4803" s="9"/>
      <c r="AC4803" s="9"/>
    </row>
    <row r="4804" ht="15.75" customHeight="1">
      <c r="A4804" s="10">
        <v>4803.0</v>
      </c>
      <c r="B4804" s="20" t="s">
        <v>15</v>
      </c>
      <c r="C4804" s="10" t="str">
        <f>VLOOKUP($E4804,'Определяем вид'!$A$2:$B$16,2,0)</f>
        <v>Услуга</v>
      </c>
      <c r="D4804" s="20" t="s">
        <v>16</v>
      </c>
      <c r="E4804" s="10" t="s">
        <v>21</v>
      </c>
      <c r="F4804" s="11">
        <v>45826.0</v>
      </c>
      <c r="G4804" s="12">
        <f t="shared" si="1"/>
        <v>6</v>
      </c>
      <c r="H4804" s="10"/>
      <c r="I4804" s="10" t="str">
        <f>IFNA(VLOOKUP($H4804,'Промокоды'!$A$2:$B$115,2,0),"")</f>
        <v/>
      </c>
      <c r="J4804" s="10" t="str">
        <f>IFNA(VLOOKUP($I4804,'Промокоды'!$E$2:$F$8,2,0),"")</f>
        <v/>
      </c>
      <c r="K4804" s="10" t="str">
        <f>IFNA(VLOOKUP($H4804,'Промокоды'!$A$2:$C$115,3,0),"")</f>
        <v/>
      </c>
      <c r="L4804" s="13">
        <f t="shared" si="2"/>
        <v>0</v>
      </c>
      <c r="M4804" s="14">
        <v>5500.0</v>
      </c>
      <c r="N4804" s="14">
        <f t="shared" si="3"/>
        <v>5500</v>
      </c>
      <c r="O4804" s="9"/>
      <c r="P4804" s="9"/>
      <c r="Q4804" s="9"/>
      <c r="R4804" s="9"/>
      <c r="S4804" s="9"/>
      <c r="T4804" s="9"/>
      <c r="U4804" s="9"/>
      <c r="V4804" s="9"/>
      <c r="W4804" s="9"/>
      <c r="X4804" s="9"/>
      <c r="Y4804" s="9"/>
      <c r="Z4804" s="9"/>
      <c r="AA4804" s="9"/>
      <c r="AB4804" s="9"/>
      <c r="AC4804" s="9"/>
    </row>
    <row r="4805" ht="15.75" customHeight="1">
      <c r="A4805" s="10">
        <v>4804.0</v>
      </c>
      <c r="B4805" s="20" t="s">
        <v>15</v>
      </c>
      <c r="C4805" s="10" t="str">
        <f>VLOOKUP($E4805,'Определяем вид'!$A$2:$B$16,2,0)</f>
        <v>Услуга</v>
      </c>
      <c r="D4805" s="20" t="s">
        <v>16</v>
      </c>
      <c r="E4805" s="10" t="s">
        <v>21</v>
      </c>
      <c r="F4805" s="11">
        <v>45826.0</v>
      </c>
      <c r="G4805" s="12">
        <f t="shared" si="1"/>
        <v>6</v>
      </c>
      <c r="H4805" s="10"/>
      <c r="I4805" s="10" t="str">
        <f>IFNA(VLOOKUP($H4805,'Промокоды'!$A$2:$B$115,2,0),"")</f>
        <v/>
      </c>
      <c r="J4805" s="10" t="str">
        <f>IFNA(VLOOKUP($I4805,'Промокоды'!$E$2:$F$8,2,0),"")</f>
        <v/>
      </c>
      <c r="K4805" s="10" t="str">
        <f>IFNA(VLOOKUP($H4805,'Промокоды'!$A$2:$C$115,3,0),"")</f>
        <v/>
      </c>
      <c r="L4805" s="13">
        <f t="shared" si="2"/>
        <v>0</v>
      </c>
      <c r="M4805" s="14">
        <v>5500.0</v>
      </c>
      <c r="N4805" s="14">
        <f t="shared" si="3"/>
        <v>5500</v>
      </c>
      <c r="O4805" s="9"/>
      <c r="P4805" s="9"/>
      <c r="Q4805" s="9"/>
      <c r="R4805" s="9"/>
      <c r="S4805" s="9"/>
      <c r="T4805" s="9"/>
      <c r="U4805" s="9"/>
      <c r="V4805" s="9"/>
      <c r="W4805" s="9"/>
      <c r="X4805" s="9"/>
      <c r="Y4805" s="9"/>
      <c r="Z4805" s="9"/>
      <c r="AA4805" s="9"/>
      <c r="AB4805" s="9"/>
      <c r="AC4805" s="9"/>
    </row>
    <row r="4806" ht="15.75" customHeight="1">
      <c r="A4806" s="10">
        <v>4805.0</v>
      </c>
      <c r="B4806" s="20" t="s">
        <v>15</v>
      </c>
      <c r="C4806" s="10" t="str">
        <f>VLOOKUP($E4806,'Определяем вид'!$A$2:$B$16,2,0)</f>
        <v>Товар</v>
      </c>
      <c r="D4806" s="20" t="s">
        <v>16</v>
      </c>
      <c r="E4806" s="10" t="s">
        <v>20</v>
      </c>
      <c r="F4806" s="11">
        <v>45826.0</v>
      </c>
      <c r="G4806" s="12">
        <f t="shared" si="1"/>
        <v>6</v>
      </c>
      <c r="H4806" s="10"/>
      <c r="I4806" s="10" t="str">
        <f>IFNA(VLOOKUP($H4806,'Промокоды'!$A$2:$B$115,2,0),"")</f>
        <v/>
      </c>
      <c r="J4806" s="10" t="str">
        <f>IFNA(VLOOKUP($I4806,'Промокоды'!$E$2:$F$8,2,0),"")</f>
        <v/>
      </c>
      <c r="K4806" s="10" t="str">
        <f>IFNA(VLOOKUP($H4806,'Промокоды'!$A$2:$C$115,3,0),"")</f>
        <v/>
      </c>
      <c r="L4806" s="13">
        <f t="shared" si="2"/>
        <v>0</v>
      </c>
      <c r="M4806" s="14">
        <v>500.0</v>
      </c>
      <c r="N4806" s="14">
        <f t="shared" si="3"/>
        <v>500</v>
      </c>
      <c r="O4806" s="9"/>
      <c r="P4806" s="9"/>
      <c r="Q4806" s="9"/>
      <c r="R4806" s="9"/>
      <c r="S4806" s="9"/>
      <c r="T4806" s="9"/>
      <c r="U4806" s="9"/>
      <c r="V4806" s="9"/>
      <c r="W4806" s="9"/>
      <c r="X4806" s="9"/>
      <c r="Y4806" s="9"/>
      <c r="Z4806" s="9"/>
      <c r="AA4806" s="9"/>
      <c r="AB4806" s="9"/>
      <c r="AC4806" s="9"/>
    </row>
    <row r="4807" ht="15.75" customHeight="1">
      <c r="A4807" s="10">
        <v>4806.0</v>
      </c>
      <c r="B4807" s="20" t="s">
        <v>15</v>
      </c>
      <c r="C4807" s="10" t="str">
        <f>VLOOKUP($E4807,'Определяем вид'!$A$2:$B$16,2,0)</f>
        <v>Услуга</v>
      </c>
      <c r="D4807" s="20" t="s">
        <v>16</v>
      </c>
      <c r="E4807" s="10" t="s">
        <v>17</v>
      </c>
      <c r="F4807" s="11">
        <v>45826.0</v>
      </c>
      <c r="G4807" s="12">
        <f t="shared" si="1"/>
        <v>6</v>
      </c>
      <c r="H4807" s="20" t="s">
        <v>87</v>
      </c>
      <c r="I4807" s="10">
        <f>IFNA(VLOOKUP($H4807,'Промокоды'!$A$2:$B$115,2,0),"")</f>
        <v>4</v>
      </c>
      <c r="J4807" s="10" t="str">
        <f>IFNA(VLOOKUP($I4807,'Промокоды'!$E$2:$F$8,2,0),"")</f>
        <v>Посты в Telegram</v>
      </c>
      <c r="K4807" s="10">
        <f>IFNA(VLOOKUP($H4807,'Промокоды'!$A$2:$C$115,3,0),"")</f>
        <v>0.5</v>
      </c>
      <c r="L4807" s="13">
        <f t="shared" si="2"/>
        <v>2250</v>
      </c>
      <c r="M4807" s="14">
        <v>4500.0</v>
      </c>
      <c r="N4807" s="14">
        <f t="shared" si="3"/>
        <v>2250</v>
      </c>
      <c r="O4807" s="9"/>
      <c r="P4807" s="9"/>
      <c r="Q4807" s="9"/>
      <c r="R4807" s="9"/>
      <c r="S4807" s="9"/>
      <c r="T4807" s="9"/>
      <c r="U4807" s="9"/>
      <c r="V4807" s="9"/>
      <c r="W4807" s="9"/>
      <c r="X4807" s="9"/>
      <c r="Y4807" s="9"/>
      <c r="Z4807" s="9"/>
      <c r="AA4807" s="9"/>
      <c r="AB4807" s="9"/>
      <c r="AC4807" s="9"/>
    </row>
    <row r="4808" ht="15.75" customHeight="1">
      <c r="A4808" s="10">
        <v>4807.0</v>
      </c>
      <c r="B4808" s="20" t="s">
        <v>15</v>
      </c>
      <c r="C4808" s="10" t="str">
        <f>VLOOKUP($E4808,'Определяем вид'!$A$2:$B$16,2,0)</f>
        <v>Товар</v>
      </c>
      <c r="D4808" s="20" t="s">
        <v>16</v>
      </c>
      <c r="E4808" s="10" t="s">
        <v>20</v>
      </c>
      <c r="F4808" s="11">
        <v>45826.0</v>
      </c>
      <c r="G4808" s="12">
        <f t="shared" si="1"/>
        <v>6</v>
      </c>
      <c r="H4808" s="10"/>
      <c r="I4808" s="10" t="str">
        <f>IFNA(VLOOKUP($H4808,'Промокоды'!$A$2:$B$115,2,0),"")</f>
        <v/>
      </c>
      <c r="J4808" s="10" t="str">
        <f>IFNA(VLOOKUP($I4808,'Промокоды'!$E$2:$F$8,2,0),"")</f>
        <v/>
      </c>
      <c r="K4808" s="10" t="str">
        <f>IFNA(VLOOKUP($H4808,'Промокоды'!$A$2:$C$115,3,0),"")</f>
        <v/>
      </c>
      <c r="L4808" s="13">
        <f t="shared" si="2"/>
        <v>0</v>
      </c>
      <c r="M4808" s="14">
        <v>500.0</v>
      </c>
      <c r="N4808" s="14">
        <f t="shared" si="3"/>
        <v>500</v>
      </c>
      <c r="O4808" s="9"/>
      <c r="P4808" s="9"/>
      <c r="Q4808" s="9"/>
      <c r="R4808" s="9"/>
      <c r="S4808" s="9"/>
      <c r="T4808" s="9"/>
      <c r="U4808" s="9"/>
      <c r="V4808" s="9"/>
      <c r="W4808" s="9"/>
      <c r="X4808" s="9"/>
      <c r="Y4808" s="9"/>
      <c r="Z4808" s="9"/>
      <c r="AA4808" s="9"/>
      <c r="AB4808" s="9"/>
      <c r="AC4808" s="9"/>
    </row>
    <row r="4809" ht="15.75" customHeight="1">
      <c r="A4809" s="10">
        <v>4808.0</v>
      </c>
      <c r="B4809" s="20" t="s">
        <v>15</v>
      </c>
      <c r="C4809" s="10" t="str">
        <f>VLOOKUP($E4809,'Определяем вид'!$A$2:$B$16,2,0)</f>
        <v>Услуга</v>
      </c>
      <c r="D4809" s="20" t="s">
        <v>16</v>
      </c>
      <c r="E4809" s="10" t="s">
        <v>21</v>
      </c>
      <c r="F4809" s="11">
        <v>45827.0</v>
      </c>
      <c r="G4809" s="12">
        <f t="shared" si="1"/>
        <v>6</v>
      </c>
      <c r="H4809" s="10"/>
      <c r="I4809" s="10" t="str">
        <f>IFNA(VLOOKUP($H4809,'Промокоды'!$A$2:$B$115,2,0),"")</f>
        <v/>
      </c>
      <c r="J4809" s="10" t="str">
        <f>IFNA(VLOOKUP($I4809,'Промокоды'!$E$2:$F$8,2,0),"")</f>
        <v/>
      </c>
      <c r="K4809" s="10" t="str">
        <f>IFNA(VLOOKUP($H4809,'Промокоды'!$A$2:$C$115,3,0),"")</f>
        <v/>
      </c>
      <c r="L4809" s="13">
        <f t="shared" si="2"/>
        <v>0</v>
      </c>
      <c r="M4809" s="14">
        <v>5500.0</v>
      </c>
      <c r="N4809" s="14">
        <f t="shared" si="3"/>
        <v>5500</v>
      </c>
      <c r="O4809" s="9"/>
      <c r="P4809" s="9"/>
      <c r="Q4809" s="9"/>
      <c r="R4809" s="9"/>
      <c r="S4809" s="9"/>
      <c r="T4809" s="9"/>
      <c r="U4809" s="9"/>
      <c r="V4809" s="9"/>
      <c r="W4809" s="9"/>
      <c r="X4809" s="9"/>
      <c r="Y4809" s="9"/>
      <c r="Z4809" s="9"/>
      <c r="AA4809" s="9"/>
      <c r="AB4809" s="9"/>
      <c r="AC4809" s="9"/>
    </row>
    <row r="4810" ht="15.75" customHeight="1">
      <c r="A4810" s="10">
        <v>4809.0</v>
      </c>
      <c r="B4810" s="20" t="s">
        <v>15</v>
      </c>
      <c r="C4810" s="10" t="str">
        <f>VLOOKUP($E4810,'Определяем вид'!$A$2:$B$16,2,0)</f>
        <v>Услуга</v>
      </c>
      <c r="D4810" s="20" t="s">
        <v>16</v>
      </c>
      <c r="E4810" s="10" t="s">
        <v>21</v>
      </c>
      <c r="F4810" s="11">
        <v>45827.0</v>
      </c>
      <c r="G4810" s="12">
        <f t="shared" si="1"/>
        <v>6</v>
      </c>
      <c r="H4810" s="10"/>
      <c r="I4810" s="10" t="str">
        <f>IFNA(VLOOKUP($H4810,'Промокоды'!$A$2:$B$115,2,0),"")</f>
        <v/>
      </c>
      <c r="J4810" s="10" t="str">
        <f>IFNA(VLOOKUP($I4810,'Промокоды'!$E$2:$F$8,2,0),"")</f>
        <v/>
      </c>
      <c r="K4810" s="10" t="str">
        <f>IFNA(VLOOKUP($H4810,'Промокоды'!$A$2:$C$115,3,0),"")</f>
        <v/>
      </c>
      <c r="L4810" s="13">
        <f t="shared" si="2"/>
        <v>0</v>
      </c>
      <c r="M4810" s="14">
        <v>5500.0</v>
      </c>
      <c r="N4810" s="14">
        <f t="shared" si="3"/>
        <v>5500</v>
      </c>
      <c r="O4810" s="9"/>
      <c r="P4810" s="9"/>
      <c r="Q4810" s="9"/>
      <c r="R4810" s="9"/>
      <c r="S4810" s="9"/>
      <c r="T4810" s="9"/>
      <c r="U4810" s="9"/>
      <c r="V4810" s="9"/>
      <c r="W4810" s="9"/>
      <c r="X4810" s="9"/>
      <c r="Y4810" s="9"/>
      <c r="Z4810" s="9"/>
      <c r="AA4810" s="9"/>
      <c r="AB4810" s="9"/>
      <c r="AC4810" s="9"/>
    </row>
    <row r="4811" ht="15.75" customHeight="1">
      <c r="A4811" s="10">
        <v>4810.0</v>
      </c>
      <c r="B4811" s="20" t="s">
        <v>15</v>
      </c>
      <c r="C4811" s="10" t="str">
        <f>VLOOKUP($E4811,'Определяем вид'!$A$2:$B$16,2,0)</f>
        <v>Товар</v>
      </c>
      <c r="D4811" s="20" t="s">
        <v>19</v>
      </c>
      <c r="E4811" s="10" t="s">
        <v>23</v>
      </c>
      <c r="F4811" s="11">
        <v>45827.0</v>
      </c>
      <c r="G4811" s="12">
        <f t="shared" si="1"/>
        <v>6</v>
      </c>
      <c r="H4811" s="10"/>
      <c r="I4811" s="10" t="str">
        <f>IFNA(VLOOKUP($H4811,'Промокоды'!$A$2:$B$115,2,0),"")</f>
        <v/>
      </c>
      <c r="J4811" s="10" t="str">
        <f>IFNA(VLOOKUP($I4811,'Промокоды'!$E$2:$F$8,2,0),"")</f>
        <v/>
      </c>
      <c r="K4811" s="10" t="str">
        <f>IFNA(VLOOKUP($H4811,'Промокоды'!$A$2:$C$115,3,0),"")</f>
        <v/>
      </c>
      <c r="L4811" s="13">
        <f t="shared" si="2"/>
        <v>0</v>
      </c>
      <c r="M4811" s="14">
        <v>1000.0</v>
      </c>
      <c r="N4811" s="14">
        <f t="shared" si="3"/>
        <v>1000</v>
      </c>
      <c r="O4811" s="9"/>
      <c r="P4811" s="9"/>
      <c r="Q4811" s="9"/>
      <c r="R4811" s="9"/>
      <c r="S4811" s="9"/>
      <c r="T4811" s="9"/>
      <c r="U4811" s="9"/>
      <c r="V4811" s="9"/>
      <c r="W4811" s="9"/>
      <c r="X4811" s="9"/>
      <c r="Y4811" s="9"/>
      <c r="Z4811" s="9"/>
      <c r="AA4811" s="9"/>
      <c r="AB4811" s="9"/>
      <c r="AC4811" s="9"/>
    </row>
    <row r="4812" ht="15.75" customHeight="1">
      <c r="A4812" s="10">
        <v>4811.0</v>
      </c>
      <c r="B4812" s="20" t="s">
        <v>15</v>
      </c>
      <c r="C4812" s="10" t="str">
        <f>VLOOKUP($E4812,'Определяем вид'!$A$2:$B$16,2,0)</f>
        <v>Услуга</v>
      </c>
      <c r="D4812" s="20" t="s">
        <v>16</v>
      </c>
      <c r="E4812" s="10" t="s">
        <v>17</v>
      </c>
      <c r="F4812" s="11">
        <v>45827.0</v>
      </c>
      <c r="G4812" s="12">
        <f t="shared" si="1"/>
        <v>6</v>
      </c>
      <c r="H4812" s="10"/>
      <c r="I4812" s="10" t="str">
        <f>IFNA(VLOOKUP($H4812,'Промокоды'!$A$2:$B$115,2,0),"")</f>
        <v/>
      </c>
      <c r="J4812" s="10" t="str">
        <f>IFNA(VLOOKUP($I4812,'Промокоды'!$E$2:$F$8,2,0),"")</f>
        <v/>
      </c>
      <c r="K4812" s="10" t="str">
        <f>IFNA(VLOOKUP($H4812,'Промокоды'!$A$2:$C$115,3,0),"")</f>
        <v/>
      </c>
      <c r="L4812" s="13">
        <f t="shared" si="2"/>
        <v>0</v>
      </c>
      <c r="M4812" s="14">
        <v>4500.0</v>
      </c>
      <c r="N4812" s="14">
        <f t="shared" si="3"/>
        <v>4500</v>
      </c>
      <c r="O4812" s="9"/>
      <c r="P4812" s="9"/>
      <c r="Q4812" s="9"/>
      <c r="R4812" s="9"/>
      <c r="S4812" s="9"/>
      <c r="T4812" s="9"/>
      <c r="U4812" s="9"/>
      <c r="V4812" s="9"/>
      <c r="W4812" s="9"/>
      <c r="X4812" s="9"/>
      <c r="Y4812" s="9"/>
      <c r="Z4812" s="9"/>
      <c r="AA4812" s="9"/>
      <c r="AB4812" s="9"/>
      <c r="AC4812" s="9"/>
    </row>
    <row r="4813" ht="15.75" customHeight="1">
      <c r="A4813" s="10">
        <v>4812.0</v>
      </c>
      <c r="B4813" s="20" t="s">
        <v>15</v>
      </c>
      <c r="C4813" s="10" t="str">
        <f>VLOOKUP($E4813,'Определяем вид'!$A$2:$B$16,2,0)</f>
        <v>Услуга</v>
      </c>
      <c r="D4813" s="20" t="s">
        <v>16</v>
      </c>
      <c r="E4813" s="10" t="s">
        <v>21</v>
      </c>
      <c r="F4813" s="11">
        <v>45827.0</v>
      </c>
      <c r="G4813" s="12">
        <f t="shared" si="1"/>
        <v>6</v>
      </c>
      <c r="H4813" s="10"/>
      <c r="I4813" s="10" t="str">
        <f>IFNA(VLOOKUP($H4813,'Промокоды'!$A$2:$B$115,2,0),"")</f>
        <v/>
      </c>
      <c r="J4813" s="10" t="str">
        <f>IFNA(VLOOKUP($I4813,'Промокоды'!$E$2:$F$8,2,0),"")</f>
        <v/>
      </c>
      <c r="K4813" s="10" t="str">
        <f>IFNA(VLOOKUP($H4813,'Промокоды'!$A$2:$C$115,3,0),"")</f>
        <v/>
      </c>
      <c r="L4813" s="13">
        <f t="shared" si="2"/>
        <v>0</v>
      </c>
      <c r="M4813" s="14">
        <v>5500.0</v>
      </c>
      <c r="N4813" s="14">
        <f t="shared" si="3"/>
        <v>5500</v>
      </c>
      <c r="O4813" s="9"/>
      <c r="P4813" s="9"/>
      <c r="Q4813" s="9"/>
      <c r="R4813" s="9"/>
      <c r="S4813" s="9"/>
      <c r="T4813" s="9"/>
      <c r="U4813" s="9"/>
      <c r="V4813" s="9"/>
      <c r="W4813" s="9"/>
      <c r="X4813" s="9"/>
      <c r="Y4813" s="9"/>
      <c r="Z4813" s="9"/>
      <c r="AA4813" s="9"/>
      <c r="AB4813" s="9"/>
      <c r="AC4813" s="9"/>
    </row>
    <row r="4814" ht="15.75" customHeight="1">
      <c r="A4814" s="10">
        <v>4813.0</v>
      </c>
      <c r="B4814" s="20" t="s">
        <v>15</v>
      </c>
      <c r="C4814" s="10" t="str">
        <f>VLOOKUP($E4814,'Определяем вид'!$A$2:$B$16,2,0)</f>
        <v>Услуга</v>
      </c>
      <c r="D4814" s="20" t="s">
        <v>16</v>
      </c>
      <c r="E4814" s="10" t="s">
        <v>18</v>
      </c>
      <c r="F4814" s="11">
        <v>45827.0</v>
      </c>
      <c r="G4814" s="12">
        <f t="shared" si="1"/>
        <v>6</v>
      </c>
      <c r="H4814" s="10"/>
      <c r="I4814" s="10" t="str">
        <f>IFNA(VLOOKUP($H4814,'Промокоды'!$A$2:$B$115,2,0),"")</f>
        <v/>
      </c>
      <c r="J4814" s="10" t="str">
        <f>IFNA(VLOOKUP($I4814,'Промокоды'!$E$2:$F$8,2,0),"")</f>
        <v/>
      </c>
      <c r="K4814" s="10" t="str">
        <f>IFNA(VLOOKUP($H4814,'Промокоды'!$A$2:$C$115,3,0),"")</f>
        <v/>
      </c>
      <c r="L4814" s="13">
        <f t="shared" si="2"/>
        <v>0</v>
      </c>
      <c r="M4814" s="14">
        <v>3500.0</v>
      </c>
      <c r="N4814" s="14">
        <f t="shared" si="3"/>
        <v>3500</v>
      </c>
      <c r="O4814" s="9"/>
      <c r="P4814" s="9"/>
      <c r="Q4814" s="9"/>
      <c r="R4814" s="9"/>
      <c r="S4814" s="9"/>
      <c r="T4814" s="9"/>
      <c r="U4814" s="9"/>
      <c r="V4814" s="9"/>
      <c r="W4814" s="9"/>
      <c r="X4814" s="9"/>
      <c r="Y4814" s="9"/>
      <c r="Z4814" s="9"/>
      <c r="AA4814" s="9"/>
      <c r="AB4814" s="9"/>
      <c r="AC4814" s="9"/>
    </row>
    <row r="4815" ht="15.75" customHeight="1">
      <c r="A4815" s="10">
        <v>4814.0</v>
      </c>
      <c r="B4815" s="20" t="s">
        <v>15</v>
      </c>
      <c r="C4815" s="10" t="str">
        <f>VLOOKUP($E4815,'Определяем вид'!$A$2:$B$16,2,0)</f>
        <v>Товар</v>
      </c>
      <c r="D4815" s="20" t="s">
        <v>19</v>
      </c>
      <c r="E4815" s="10" t="s">
        <v>23</v>
      </c>
      <c r="F4815" s="11">
        <v>45827.0</v>
      </c>
      <c r="G4815" s="12">
        <f t="shared" si="1"/>
        <v>6</v>
      </c>
      <c r="H4815" s="10"/>
      <c r="I4815" s="10" t="str">
        <f>IFNA(VLOOKUP($H4815,'Промокоды'!$A$2:$B$115,2,0),"")</f>
        <v/>
      </c>
      <c r="J4815" s="10" t="str">
        <f>IFNA(VLOOKUP($I4815,'Промокоды'!$E$2:$F$8,2,0),"")</f>
        <v/>
      </c>
      <c r="K4815" s="10" t="str">
        <f>IFNA(VLOOKUP($H4815,'Промокоды'!$A$2:$C$115,3,0),"")</f>
        <v/>
      </c>
      <c r="L4815" s="13">
        <f t="shared" si="2"/>
        <v>0</v>
      </c>
      <c r="M4815" s="14">
        <v>1000.0</v>
      </c>
      <c r="N4815" s="14">
        <f t="shared" si="3"/>
        <v>1000</v>
      </c>
      <c r="O4815" s="9"/>
      <c r="P4815" s="9"/>
      <c r="Q4815" s="9"/>
      <c r="R4815" s="9"/>
      <c r="S4815" s="9"/>
      <c r="T4815" s="9"/>
      <c r="U4815" s="9"/>
      <c r="V4815" s="9"/>
      <c r="W4815" s="9"/>
      <c r="X4815" s="9"/>
      <c r="Y4815" s="9"/>
      <c r="Z4815" s="9"/>
      <c r="AA4815" s="9"/>
      <c r="AB4815" s="9"/>
      <c r="AC4815" s="9"/>
    </row>
    <row r="4816" ht="15.75" customHeight="1">
      <c r="A4816" s="10">
        <v>4815.0</v>
      </c>
      <c r="B4816" s="20" t="s">
        <v>15</v>
      </c>
      <c r="C4816" s="10" t="str">
        <f>VLOOKUP($E4816,'Определяем вид'!$A$2:$B$16,2,0)</f>
        <v>Услуга</v>
      </c>
      <c r="D4816" s="20" t="s">
        <v>16</v>
      </c>
      <c r="E4816" s="10" t="s">
        <v>17</v>
      </c>
      <c r="F4816" s="11">
        <v>45827.0</v>
      </c>
      <c r="G4816" s="12">
        <f t="shared" si="1"/>
        <v>6</v>
      </c>
      <c r="H4816" s="10"/>
      <c r="I4816" s="10" t="str">
        <f>IFNA(VLOOKUP($H4816,'Промокоды'!$A$2:$B$115,2,0),"")</f>
        <v/>
      </c>
      <c r="J4816" s="10" t="str">
        <f>IFNA(VLOOKUP($I4816,'Промокоды'!$E$2:$F$8,2,0),"")</f>
        <v/>
      </c>
      <c r="K4816" s="10" t="str">
        <f>IFNA(VLOOKUP($H4816,'Промокоды'!$A$2:$C$115,3,0),"")</f>
        <v/>
      </c>
      <c r="L4816" s="13">
        <f t="shared" si="2"/>
        <v>0</v>
      </c>
      <c r="M4816" s="14">
        <v>4500.0</v>
      </c>
      <c r="N4816" s="14">
        <f t="shared" si="3"/>
        <v>4500</v>
      </c>
      <c r="O4816" s="9"/>
      <c r="P4816" s="9"/>
      <c r="Q4816" s="9"/>
      <c r="R4816" s="9"/>
      <c r="S4816" s="9"/>
      <c r="T4816" s="9"/>
      <c r="U4816" s="9"/>
      <c r="V4816" s="9"/>
      <c r="W4816" s="9"/>
      <c r="X4816" s="9"/>
      <c r="Y4816" s="9"/>
      <c r="Z4816" s="9"/>
      <c r="AA4816" s="9"/>
      <c r="AB4816" s="9"/>
      <c r="AC4816" s="9"/>
    </row>
    <row r="4817" ht="15.75" customHeight="1">
      <c r="A4817" s="10">
        <v>4816.0</v>
      </c>
      <c r="B4817" s="20" t="s">
        <v>15</v>
      </c>
      <c r="C4817" s="10" t="str">
        <f>VLOOKUP($E4817,'Определяем вид'!$A$2:$B$16,2,0)</f>
        <v>Услуга</v>
      </c>
      <c r="D4817" s="20" t="s">
        <v>16</v>
      </c>
      <c r="E4817" s="10" t="s">
        <v>18</v>
      </c>
      <c r="F4817" s="11">
        <v>45827.0</v>
      </c>
      <c r="G4817" s="12">
        <f t="shared" si="1"/>
        <v>6</v>
      </c>
      <c r="H4817" s="10"/>
      <c r="I4817" s="10" t="str">
        <f>IFNA(VLOOKUP($H4817,'Промокоды'!$A$2:$B$115,2,0),"")</f>
        <v/>
      </c>
      <c r="J4817" s="10" t="str">
        <f>IFNA(VLOOKUP($I4817,'Промокоды'!$E$2:$F$8,2,0),"")</f>
        <v/>
      </c>
      <c r="K4817" s="10" t="str">
        <f>IFNA(VLOOKUP($H4817,'Промокоды'!$A$2:$C$115,3,0),"")</f>
        <v/>
      </c>
      <c r="L4817" s="13">
        <f t="shared" si="2"/>
        <v>0</v>
      </c>
      <c r="M4817" s="14">
        <v>3500.0</v>
      </c>
      <c r="N4817" s="14">
        <f t="shared" si="3"/>
        <v>3500</v>
      </c>
      <c r="O4817" s="9"/>
      <c r="P4817" s="9"/>
      <c r="Q4817" s="9"/>
      <c r="R4817" s="9"/>
      <c r="S4817" s="9"/>
      <c r="T4817" s="9"/>
      <c r="U4817" s="9"/>
      <c r="V4817" s="9"/>
      <c r="W4817" s="9"/>
      <c r="X4817" s="9"/>
      <c r="Y4817" s="9"/>
      <c r="Z4817" s="9"/>
      <c r="AA4817" s="9"/>
      <c r="AB4817" s="9"/>
      <c r="AC4817" s="9"/>
    </row>
    <row r="4818" ht="15.75" customHeight="1">
      <c r="A4818" s="10">
        <v>4817.0</v>
      </c>
      <c r="B4818" s="20" t="s">
        <v>15</v>
      </c>
      <c r="C4818" s="10" t="str">
        <f>VLOOKUP($E4818,'Определяем вид'!$A$2:$B$16,2,0)</f>
        <v>Услуга</v>
      </c>
      <c r="D4818" s="20" t="s">
        <v>16</v>
      </c>
      <c r="E4818" s="10" t="s">
        <v>21</v>
      </c>
      <c r="F4818" s="11">
        <v>45827.0</v>
      </c>
      <c r="G4818" s="12">
        <f t="shared" si="1"/>
        <v>6</v>
      </c>
      <c r="H4818" s="10"/>
      <c r="I4818" s="10" t="str">
        <f>IFNA(VLOOKUP($H4818,'Промокоды'!$A$2:$B$115,2,0),"")</f>
        <v/>
      </c>
      <c r="J4818" s="10" t="str">
        <f>IFNA(VLOOKUP($I4818,'Промокоды'!$E$2:$F$8,2,0),"")</f>
        <v/>
      </c>
      <c r="K4818" s="10" t="str">
        <f>IFNA(VLOOKUP($H4818,'Промокоды'!$A$2:$C$115,3,0),"")</f>
        <v/>
      </c>
      <c r="L4818" s="13">
        <f t="shared" si="2"/>
        <v>0</v>
      </c>
      <c r="M4818" s="14">
        <v>5500.0</v>
      </c>
      <c r="N4818" s="14">
        <f t="shared" si="3"/>
        <v>5500</v>
      </c>
      <c r="O4818" s="9"/>
      <c r="P4818" s="9"/>
      <c r="Q4818" s="9"/>
      <c r="R4818" s="9"/>
      <c r="S4818" s="9"/>
      <c r="T4818" s="9"/>
      <c r="U4818" s="9"/>
      <c r="V4818" s="9"/>
      <c r="W4818" s="9"/>
      <c r="X4818" s="9"/>
      <c r="Y4818" s="9"/>
      <c r="Z4818" s="9"/>
      <c r="AA4818" s="9"/>
      <c r="AB4818" s="9"/>
      <c r="AC4818" s="9"/>
    </row>
    <row r="4819" ht="15.75" customHeight="1">
      <c r="A4819" s="10">
        <v>4818.0</v>
      </c>
      <c r="B4819" s="20" t="s">
        <v>15</v>
      </c>
      <c r="C4819" s="10" t="str">
        <f>VLOOKUP($E4819,'Определяем вид'!$A$2:$B$16,2,0)</f>
        <v>Услуга</v>
      </c>
      <c r="D4819" s="20" t="s">
        <v>16</v>
      </c>
      <c r="E4819" s="10" t="s">
        <v>18</v>
      </c>
      <c r="F4819" s="11">
        <v>45827.0</v>
      </c>
      <c r="G4819" s="12">
        <f t="shared" si="1"/>
        <v>6</v>
      </c>
      <c r="H4819" s="20" t="s">
        <v>88</v>
      </c>
      <c r="I4819" s="10">
        <f>IFNA(VLOOKUP($H4819,'Промокоды'!$A$2:$B$115,2,0),"")</f>
        <v>6</v>
      </c>
      <c r="J4819" s="10" t="str">
        <f>IFNA(VLOOKUP($I4819,'Промокоды'!$E$2:$F$8,2,0),"")</f>
        <v>Реклама в VK</v>
      </c>
      <c r="K4819" s="10">
        <f>IFNA(VLOOKUP($H4819,'Промокоды'!$A$2:$C$115,3,0),"")</f>
        <v>0.2</v>
      </c>
      <c r="L4819" s="13">
        <f t="shared" si="2"/>
        <v>700</v>
      </c>
      <c r="M4819" s="14">
        <v>3500.0</v>
      </c>
      <c r="N4819" s="14">
        <f t="shared" si="3"/>
        <v>2800</v>
      </c>
      <c r="O4819" s="9"/>
      <c r="P4819" s="9"/>
      <c r="Q4819" s="9"/>
      <c r="R4819" s="9"/>
      <c r="S4819" s="9"/>
      <c r="T4819" s="9"/>
      <c r="U4819" s="9"/>
      <c r="V4819" s="9"/>
      <c r="W4819" s="9"/>
      <c r="X4819" s="9"/>
      <c r="Y4819" s="9"/>
      <c r="Z4819" s="9"/>
      <c r="AA4819" s="9"/>
      <c r="AB4819" s="9"/>
      <c r="AC4819" s="9"/>
    </row>
    <row r="4820" ht="15.75" customHeight="1">
      <c r="A4820" s="10">
        <v>4819.0</v>
      </c>
      <c r="B4820" s="20" t="s">
        <v>15</v>
      </c>
      <c r="C4820" s="10" t="str">
        <f>VLOOKUP($E4820,'Определяем вид'!$A$2:$B$16,2,0)</f>
        <v>Товар</v>
      </c>
      <c r="D4820" s="20" t="s">
        <v>16</v>
      </c>
      <c r="E4820" s="10" t="s">
        <v>20</v>
      </c>
      <c r="F4820" s="11">
        <v>45827.0</v>
      </c>
      <c r="G4820" s="12">
        <f t="shared" si="1"/>
        <v>6</v>
      </c>
      <c r="H4820" s="10"/>
      <c r="I4820" s="10" t="str">
        <f>IFNA(VLOOKUP($H4820,'Промокоды'!$A$2:$B$115,2,0),"")</f>
        <v/>
      </c>
      <c r="J4820" s="10" t="str">
        <f>IFNA(VLOOKUP($I4820,'Промокоды'!$E$2:$F$8,2,0),"")</f>
        <v/>
      </c>
      <c r="K4820" s="10" t="str">
        <f>IFNA(VLOOKUP($H4820,'Промокоды'!$A$2:$C$115,3,0),"")</f>
        <v/>
      </c>
      <c r="L4820" s="13">
        <f t="shared" si="2"/>
        <v>0</v>
      </c>
      <c r="M4820" s="14">
        <v>500.0</v>
      </c>
      <c r="N4820" s="14">
        <f t="shared" si="3"/>
        <v>500</v>
      </c>
      <c r="O4820" s="9"/>
      <c r="P4820" s="9"/>
      <c r="Q4820" s="9"/>
      <c r="R4820" s="9"/>
      <c r="S4820" s="9"/>
      <c r="T4820" s="9"/>
      <c r="U4820" s="9"/>
      <c r="V4820" s="9"/>
      <c r="W4820" s="9"/>
      <c r="X4820" s="9"/>
      <c r="Y4820" s="9"/>
      <c r="Z4820" s="9"/>
      <c r="AA4820" s="9"/>
      <c r="AB4820" s="9"/>
      <c r="AC4820" s="9"/>
    </row>
    <row r="4821" ht="15.75" customHeight="1">
      <c r="A4821" s="10">
        <v>4820.0</v>
      </c>
      <c r="B4821" s="20" t="s">
        <v>15</v>
      </c>
      <c r="C4821" s="10" t="str">
        <f>VLOOKUP($E4821,'Определяем вид'!$A$2:$B$16,2,0)</f>
        <v>Услуга</v>
      </c>
      <c r="D4821" s="20" t="s">
        <v>16</v>
      </c>
      <c r="E4821" s="10" t="s">
        <v>18</v>
      </c>
      <c r="F4821" s="11">
        <v>45827.0</v>
      </c>
      <c r="G4821" s="12">
        <f t="shared" si="1"/>
        <v>6</v>
      </c>
      <c r="H4821" s="20" t="s">
        <v>89</v>
      </c>
      <c r="I4821" s="10">
        <f>IFNA(VLOOKUP($H4821,'Промокоды'!$A$2:$B$115,2,0),"")</f>
        <v>6</v>
      </c>
      <c r="J4821" s="10" t="str">
        <f>IFNA(VLOOKUP($I4821,'Промокоды'!$E$2:$F$8,2,0),"")</f>
        <v>Реклама в VK</v>
      </c>
      <c r="K4821" s="10">
        <f>IFNA(VLOOKUP($H4821,'Промокоды'!$A$2:$C$115,3,0),"")</f>
        <v>0.2</v>
      </c>
      <c r="L4821" s="13">
        <f t="shared" si="2"/>
        <v>700</v>
      </c>
      <c r="M4821" s="14">
        <v>3500.0</v>
      </c>
      <c r="N4821" s="14">
        <f t="shared" si="3"/>
        <v>2800</v>
      </c>
      <c r="O4821" s="9"/>
      <c r="P4821" s="9"/>
      <c r="Q4821" s="9"/>
      <c r="R4821" s="9"/>
      <c r="S4821" s="9"/>
      <c r="T4821" s="9"/>
      <c r="U4821" s="9"/>
      <c r="V4821" s="9"/>
      <c r="W4821" s="9"/>
      <c r="X4821" s="9"/>
      <c r="Y4821" s="9"/>
      <c r="Z4821" s="9"/>
      <c r="AA4821" s="9"/>
      <c r="AB4821" s="9"/>
      <c r="AC4821" s="9"/>
    </row>
    <row r="4822" ht="15.75" customHeight="1">
      <c r="A4822" s="10">
        <v>4821.0</v>
      </c>
      <c r="B4822" s="20" t="s">
        <v>15</v>
      </c>
      <c r="C4822" s="10" t="str">
        <f>VLOOKUP($E4822,'Определяем вид'!$A$2:$B$16,2,0)</f>
        <v>Услуга</v>
      </c>
      <c r="D4822" s="20" t="s">
        <v>16</v>
      </c>
      <c r="E4822" s="10" t="s">
        <v>18</v>
      </c>
      <c r="F4822" s="11">
        <v>45827.0</v>
      </c>
      <c r="G4822" s="12">
        <f t="shared" si="1"/>
        <v>6</v>
      </c>
      <c r="H4822" s="20" t="s">
        <v>90</v>
      </c>
      <c r="I4822" s="10">
        <f>IFNA(VLOOKUP($H4822,'Промокоды'!$A$2:$B$115,2,0),"")</f>
        <v>7</v>
      </c>
      <c r="J4822" s="10" t="str">
        <f>IFNA(VLOOKUP($I4822,'Промокоды'!$E$2:$F$8,2,0),"")</f>
        <v>Сторис в VK</v>
      </c>
      <c r="K4822" s="10">
        <f>IFNA(VLOOKUP($H4822,'Промокоды'!$A$2:$C$115,3,0),"")</f>
        <v>0.15</v>
      </c>
      <c r="L4822" s="13">
        <f t="shared" si="2"/>
        <v>525</v>
      </c>
      <c r="M4822" s="14">
        <v>3500.0</v>
      </c>
      <c r="N4822" s="14">
        <f t="shared" si="3"/>
        <v>2975</v>
      </c>
      <c r="O4822" s="9"/>
      <c r="P4822" s="9"/>
      <c r="Q4822" s="9"/>
      <c r="R4822" s="9"/>
      <c r="S4822" s="9"/>
      <c r="T4822" s="9"/>
      <c r="U4822" s="9"/>
      <c r="V4822" s="9"/>
      <c r="W4822" s="9"/>
      <c r="X4822" s="9"/>
      <c r="Y4822" s="9"/>
      <c r="Z4822" s="9"/>
      <c r="AA4822" s="9"/>
      <c r="AB4822" s="9"/>
      <c r="AC4822" s="9"/>
    </row>
    <row r="4823" ht="15.75" customHeight="1">
      <c r="A4823" s="10">
        <v>4822.0</v>
      </c>
      <c r="B4823" s="20" t="s">
        <v>25</v>
      </c>
      <c r="C4823" s="10" t="str">
        <f>VLOOKUP($E4823,'Определяем вид'!$A$2:$B$16,2,0)</f>
        <v>Товар</v>
      </c>
      <c r="D4823" s="20" t="s">
        <v>16</v>
      </c>
      <c r="E4823" s="10" t="s">
        <v>30</v>
      </c>
      <c r="F4823" s="11">
        <v>45827.0</v>
      </c>
      <c r="G4823" s="12">
        <f t="shared" si="1"/>
        <v>6</v>
      </c>
      <c r="H4823" s="10"/>
      <c r="I4823" s="10" t="str">
        <f>IFNA(VLOOKUP($H4823,'Промокоды'!$A$2:$B$115,2,0),"")</f>
        <v/>
      </c>
      <c r="J4823" s="10" t="str">
        <f>IFNA(VLOOKUP($I4823,'Промокоды'!$E$2:$F$8,2,0),"")</f>
        <v/>
      </c>
      <c r="K4823" s="10" t="str">
        <f>IFNA(VLOOKUP($H4823,'Промокоды'!$A$2:$C$115,3,0),"")</f>
        <v/>
      </c>
      <c r="L4823" s="13">
        <f t="shared" si="2"/>
        <v>0</v>
      </c>
      <c r="M4823" s="14">
        <v>300.0</v>
      </c>
      <c r="N4823" s="14">
        <f t="shared" si="3"/>
        <v>300</v>
      </c>
      <c r="O4823" s="9"/>
      <c r="P4823" s="9"/>
      <c r="Q4823" s="9"/>
      <c r="R4823" s="9"/>
      <c r="S4823" s="9"/>
      <c r="T4823" s="9"/>
      <c r="U4823" s="9"/>
      <c r="V4823" s="9"/>
      <c r="W4823" s="9"/>
      <c r="X4823" s="9"/>
      <c r="Y4823" s="9"/>
      <c r="Z4823" s="9"/>
      <c r="AA4823" s="9"/>
      <c r="AB4823" s="9"/>
      <c r="AC4823" s="9"/>
    </row>
    <row r="4824" ht="15.75" customHeight="1">
      <c r="A4824" s="10">
        <v>4823.0</v>
      </c>
      <c r="B4824" s="20" t="s">
        <v>15</v>
      </c>
      <c r="C4824" s="10" t="str">
        <f>VLOOKUP($E4824,'Определяем вид'!$A$2:$B$16,2,0)</f>
        <v>Товар</v>
      </c>
      <c r="D4824" s="20" t="s">
        <v>16</v>
      </c>
      <c r="E4824" s="10" t="s">
        <v>20</v>
      </c>
      <c r="F4824" s="11">
        <v>45827.0</v>
      </c>
      <c r="G4824" s="12">
        <f t="shared" si="1"/>
        <v>6</v>
      </c>
      <c r="H4824" s="10"/>
      <c r="I4824" s="10" t="str">
        <f>IFNA(VLOOKUP($H4824,'Промокоды'!$A$2:$B$115,2,0),"")</f>
        <v/>
      </c>
      <c r="J4824" s="10" t="str">
        <f>IFNA(VLOOKUP($I4824,'Промокоды'!$E$2:$F$8,2,0),"")</f>
        <v/>
      </c>
      <c r="K4824" s="10" t="str">
        <f>IFNA(VLOOKUP($H4824,'Промокоды'!$A$2:$C$115,3,0),"")</f>
        <v/>
      </c>
      <c r="L4824" s="13">
        <f t="shared" si="2"/>
        <v>0</v>
      </c>
      <c r="M4824" s="14">
        <v>500.0</v>
      </c>
      <c r="N4824" s="14">
        <f t="shared" si="3"/>
        <v>500</v>
      </c>
      <c r="O4824" s="9"/>
      <c r="P4824" s="9"/>
      <c r="Q4824" s="9"/>
      <c r="R4824" s="9"/>
      <c r="S4824" s="9"/>
      <c r="T4824" s="9"/>
      <c r="U4824" s="9"/>
      <c r="V4824" s="9"/>
      <c r="W4824" s="9"/>
      <c r="X4824" s="9"/>
      <c r="Y4824" s="9"/>
      <c r="Z4824" s="9"/>
      <c r="AA4824" s="9"/>
      <c r="AB4824" s="9"/>
      <c r="AC4824" s="9"/>
    </row>
    <row r="4825" ht="15.75" customHeight="1">
      <c r="A4825" s="10">
        <v>4824.0</v>
      </c>
      <c r="B4825" s="20" t="s">
        <v>15</v>
      </c>
      <c r="C4825" s="10" t="str">
        <f>VLOOKUP($E4825,'Определяем вид'!$A$2:$B$16,2,0)</f>
        <v>Товар</v>
      </c>
      <c r="D4825" s="20" t="s">
        <v>16</v>
      </c>
      <c r="E4825" s="10" t="s">
        <v>23</v>
      </c>
      <c r="F4825" s="11">
        <v>45827.0</v>
      </c>
      <c r="G4825" s="12">
        <f t="shared" si="1"/>
        <v>6</v>
      </c>
      <c r="H4825" s="10"/>
      <c r="I4825" s="10" t="str">
        <f>IFNA(VLOOKUP($H4825,'Промокоды'!$A$2:$B$115,2,0),"")</f>
        <v/>
      </c>
      <c r="J4825" s="10" t="str">
        <f>IFNA(VLOOKUP($I4825,'Промокоды'!$E$2:$F$8,2,0),"")</f>
        <v/>
      </c>
      <c r="K4825" s="10" t="str">
        <f>IFNA(VLOOKUP($H4825,'Промокоды'!$A$2:$C$115,3,0),"")</f>
        <v/>
      </c>
      <c r="L4825" s="13">
        <f t="shared" si="2"/>
        <v>0</v>
      </c>
      <c r="M4825" s="14">
        <v>1000.0</v>
      </c>
      <c r="N4825" s="14">
        <f t="shared" si="3"/>
        <v>1000</v>
      </c>
      <c r="O4825" s="9"/>
      <c r="P4825" s="9"/>
      <c r="Q4825" s="9"/>
      <c r="R4825" s="9"/>
      <c r="S4825" s="9"/>
      <c r="T4825" s="9"/>
      <c r="U4825" s="9"/>
      <c r="V4825" s="9"/>
      <c r="W4825" s="9"/>
      <c r="X4825" s="9"/>
      <c r="Y4825" s="9"/>
      <c r="Z4825" s="9"/>
      <c r="AA4825" s="9"/>
      <c r="AB4825" s="9"/>
      <c r="AC4825" s="9"/>
    </row>
    <row r="4826" ht="15.75" customHeight="1">
      <c r="A4826" s="10">
        <v>4825.0</v>
      </c>
      <c r="B4826" s="20" t="s">
        <v>15</v>
      </c>
      <c r="C4826" s="10" t="str">
        <f>VLOOKUP($E4826,'Определяем вид'!$A$2:$B$16,2,0)</f>
        <v>Услуга</v>
      </c>
      <c r="D4826" s="20" t="s">
        <v>16</v>
      </c>
      <c r="E4826" s="10" t="s">
        <v>18</v>
      </c>
      <c r="F4826" s="11">
        <v>45827.0</v>
      </c>
      <c r="G4826" s="12">
        <f t="shared" si="1"/>
        <v>6</v>
      </c>
      <c r="H4826" s="10"/>
      <c r="I4826" s="10" t="str">
        <f>IFNA(VLOOKUP($H4826,'Промокоды'!$A$2:$B$115,2,0),"")</f>
        <v/>
      </c>
      <c r="J4826" s="10" t="str">
        <f>IFNA(VLOOKUP($I4826,'Промокоды'!$E$2:$F$8,2,0),"")</f>
        <v/>
      </c>
      <c r="K4826" s="10" t="str">
        <f>IFNA(VLOOKUP($H4826,'Промокоды'!$A$2:$C$115,3,0),"")</f>
        <v/>
      </c>
      <c r="L4826" s="13">
        <f t="shared" si="2"/>
        <v>0</v>
      </c>
      <c r="M4826" s="14">
        <v>3500.0</v>
      </c>
      <c r="N4826" s="14">
        <f t="shared" si="3"/>
        <v>3500</v>
      </c>
      <c r="O4826" s="9"/>
      <c r="P4826" s="9"/>
      <c r="Q4826" s="9"/>
      <c r="R4826" s="9"/>
      <c r="S4826" s="9"/>
      <c r="T4826" s="9"/>
      <c r="U4826" s="9"/>
      <c r="V4826" s="9"/>
      <c r="W4826" s="9"/>
      <c r="X4826" s="9"/>
      <c r="Y4826" s="9"/>
      <c r="Z4826" s="9"/>
      <c r="AA4826" s="9"/>
      <c r="AB4826" s="9"/>
      <c r="AC4826" s="9"/>
    </row>
    <row r="4827" ht="15.75" customHeight="1">
      <c r="A4827" s="10">
        <v>4826.0</v>
      </c>
      <c r="B4827" s="20" t="s">
        <v>25</v>
      </c>
      <c r="C4827" s="10" t="str">
        <f>VLOOKUP($E4827,'Определяем вид'!$A$2:$B$16,2,0)</f>
        <v>Товар</v>
      </c>
      <c r="D4827" s="20" t="s">
        <v>16</v>
      </c>
      <c r="E4827" s="10" t="s">
        <v>35</v>
      </c>
      <c r="F4827" s="11">
        <v>45827.0</v>
      </c>
      <c r="G4827" s="12">
        <f t="shared" si="1"/>
        <v>6</v>
      </c>
      <c r="H4827" s="10"/>
      <c r="I4827" s="10" t="str">
        <f>IFNA(VLOOKUP($H4827,'Промокоды'!$A$2:$B$115,2,0),"")</f>
        <v/>
      </c>
      <c r="J4827" s="10" t="str">
        <f>IFNA(VLOOKUP($I4827,'Промокоды'!$E$2:$F$8,2,0),"")</f>
        <v/>
      </c>
      <c r="K4827" s="10" t="str">
        <f>IFNA(VLOOKUP($H4827,'Промокоды'!$A$2:$C$115,3,0),"")</f>
        <v/>
      </c>
      <c r="L4827" s="13">
        <f t="shared" si="2"/>
        <v>0</v>
      </c>
      <c r="M4827" s="14">
        <v>500.0</v>
      </c>
      <c r="N4827" s="14">
        <f t="shared" si="3"/>
        <v>500</v>
      </c>
      <c r="O4827" s="9"/>
      <c r="P4827" s="9"/>
      <c r="Q4827" s="9"/>
      <c r="R4827" s="9"/>
      <c r="S4827" s="9"/>
      <c r="T4827" s="9"/>
      <c r="U4827" s="9"/>
      <c r="V4827" s="9"/>
      <c r="W4827" s="9"/>
      <c r="X4827" s="9"/>
      <c r="Y4827" s="9"/>
      <c r="Z4827" s="9"/>
      <c r="AA4827" s="9"/>
      <c r="AB4827" s="9"/>
      <c r="AC4827" s="9"/>
    </row>
    <row r="4828" ht="15.75" customHeight="1">
      <c r="A4828" s="10">
        <v>4827.0</v>
      </c>
      <c r="B4828" s="20" t="s">
        <v>15</v>
      </c>
      <c r="C4828" s="10" t="str">
        <f>VLOOKUP($E4828,'Определяем вид'!$A$2:$B$16,2,0)</f>
        <v>Товар</v>
      </c>
      <c r="D4828" s="20" t="s">
        <v>16</v>
      </c>
      <c r="E4828" s="10" t="s">
        <v>20</v>
      </c>
      <c r="F4828" s="11">
        <v>45827.0</v>
      </c>
      <c r="G4828" s="12">
        <f t="shared" si="1"/>
        <v>6</v>
      </c>
      <c r="H4828" s="10"/>
      <c r="I4828" s="10" t="str">
        <f>IFNA(VLOOKUP($H4828,'Промокоды'!$A$2:$B$115,2,0),"")</f>
        <v/>
      </c>
      <c r="J4828" s="10" t="str">
        <f>IFNA(VLOOKUP($I4828,'Промокоды'!$E$2:$F$8,2,0),"")</f>
        <v/>
      </c>
      <c r="K4828" s="10" t="str">
        <f>IFNA(VLOOKUP($H4828,'Промокоды'!$A$2:$C$115,3,0),"")</f>
        <v/>
      </c>
      <c r="L4828" s="13">
        <f t="shared" si="2"/>
        <v>0</v>
      </c>
      <c r="M4828" s="14">
        <v>500.0</v>
      </c>
      <c r="N4828" s="14">
        <f t="shared" si="3"/>
        <v>500</v>
      </c>
      <c r="O4828" s="9"/>
      <c r="P4828" s="9"/>
      <c r="Q4828" s="9"/>
      <c r="R4828" s="9"/>
      <c r="S4828" s="9"/>
      <c r="T4828" s="9"/>
      <c r="U4828" s="9"/>
      <c r="V4828" s="9"/>
      <c r="W4828" s="9"/>
      <c r="X4828" s="9"/>
      <c r="Y4828" s="9"/>
      <c r="Z4828" s="9"/>
      <c r="AA4828" s="9"/>
      <c r="AB4828" s="9"/>
      <c r="AC4828" s="9"/>
    </row>
    <row r="4829" ht="15.75" customHeight="1">
      <c r="A4829" s="10">
        <v>4828.0</v>
      </c>
      <c r="B4829" s="20" t="s">
        <v>15</v>
      </c>
      <c r="C4829" s="10" t="str">
        <f>VLOOKUP($E4829,'Определяем вид'!$A$2:$B$16,2,0)</f>
        <v>Товар</v>
      </c>
      <c r="D4829" s="20" t="s">
        <v>19</v>
      </c>
      <c r="E4829" s="10" t="s">
        <v>28</v>
      </c>
      <c r="F4829" s="11">
        <v>45827.0</v>
      </c>
      <c r="G4829" s="12">
        <f t="shared" si="1"/>
        <v>6</v>
      </c>
      <c r="H4829" s="10"/>
      <c r="I4829" s="10" t="str">
        <f>IFNA(VLOOKUP($H4829,'Промокоды'!$A$2:$B$115,2,0),"")</f>
        <v/>
      </c>
      <c r="J4829" s="10" t="str">
        <f>IFNA(VLOOKUP($I4829,'Промокоды'!$E$2:$F$8,2,0),"")</f>
        <v/>
      </c>
      <c r="K4829" s="10" t="str">
        <f>IFNA(VLOOKUP($H4829,'Промокоды'!$A$2:$C$115,3,0),"")</f>
        <v/>
      </c>
      <c r="L4829" s="13">
        <f t="shared" si="2"/>
        <v>0</v>
      </c>
      <c r="M4829" s="14">
        <v>300.0</v>
      </c>
      <c r="N4829" s="14">
        <f t="shared" si="3"/>
        <v>300</v>
      </c>
      <c r="O4829" s="9"/>
      <c r="P4829" s="9"/>
      <c r="Q4829" s="9"/>
      <c r="R4829" s="9"/>
      <c r="S4829" s="9"/>
      <c r="T4829" s="9"/>
      <c r="U4829" s="9"/>
      <c r="V4829" s="9"/>
      <c r="W4829" s="9"/>
      <c r="X4829" s="9"/>
      <c r="Y4829" s="9"/>
      <c r="Z4829" s="9"/>
      <c r="AA4829" s="9"/>
      <c r="AB4829" s="9"/>
      <c r="AC4829" s="9"/>
    </row>
    <row r="4830" ht="15.75" customHeight="1">
      <c r="A4830" s="10">
        <v>4829.0</v>
      </c>
      <c r="B4830" s="20" t="s">
        <v>25</v>
      </c>
      <c r="C4830" s="10" t="str">
        <f>VLOOKUP($E4830,'Определяем вид'!$A$2:$B$16,2,0)</f>
        <v>Товар</v>
      </c>
      <c r="D4830" s="20" t="s">
        <v>16</v>
      </c>
      <c r="E4830" s="10" t="s">
        <v>35</v>
      </c>
      <c r="F4830" s="11">
        <v>45827.0</v>
      </c>
      <c r="G4830" s="12">
        <f t="shared" si="1"/>
        <v>6</v>
      </c>
      <c r="H4830" s="10"/>
      <c r="I4830" s="10" t="str">
        <f>IFNA(VLOOKUP($H4830,'Промокоды'!$A$2:$B$115,2,0),"")</f>
        <v/>
      </c>
      <c r="J4830" s="10" t="str">
        <f>IFNA(VLOOKUP($I4830,'Промокоды'!$E$2:$F$8,2,0),"")</f>
        <v/>
      </c>
      <c r="K4830" s="10" t="str">
        <f>IFNA(VLOOKUP($H4830,'Промокоды'!$A$2:$C$115,3,0),"")</f>
        <v/>
      </c>
      <c r="L4830" s="13">
        <f t="shared" si="2"/>
        <v>0</v>
      </c>
      <c r="M4830" s="14">
        <v>500.0</v>
      </c>
      <c r="N4830" s="14">
        <f t="shared" si="3"/>
        <v>500</v>
      </c>
      <c r="O4830" s="9"/>
      <c r="P4830" s="9"/>
      <c r="Q4830" s="9"/>
      <c r="R4830" s="9"/>
      <c r="S4830" s="9"/>
      <c r="T4830" s="9"/>
      <c r="U4830" s="9"/>
      <c r="V4830" s="9"/>
      <c r="W4830" s="9"/>
      <c r="X4830" s="9"/>
      <c r="Y4830" s="9"/>
      <c r="Z4830" s="9"/>
      <c r="AA4830" s="9"/>
      <c r="AB4830" s="9"/>
      <c r="AC4830" s="9"/>
    </row>
    <row r="4831" ht="15.75" customHeight="1">
      <c r="A4831" s="10">
        <v>4830.0</v>
      </c>
      <c r="B4831" s="20" t="s">
        <v>15</v>
      </c>
      <c r="C4831" s="10" t="str">
        <f>VLOOKUP($E4831,'Определяем вид'!$A$2:$B$16,2,0)</f>
        <v>Услуга</v>
      </c>
      <c r="D4831" s="20" t="s">
        <v>16</v>
      </c>
      <c r="E4831" s="10" t="s">
        <v>17</v>
      </c>
      <c r="F4831" s="11">
        <v>45827.0</v>
      </c>
      <c r="G4831" s="12">
        <f t="shared" si="1"/>
        <v>6</v>
      </c>
      <c r="H4831" s="10"/>
      <c r="I4831" s="10" t="str">
        <f>IFNA(VLOOKUP($H4831,'Промокоды'!$A$2:$B$115,2,0),"")</f>
        <v/>
      </c>
      <c r="J4831" s="10" t="str">
        <f>IFNA(VLOOKUP($I4831,'Промокоды'!$E$2:$F$8,2,0),"")</f>
        <v/>
      </c>
      <c r="K4831" s="10" t="str">
        <f>IFNA(VLOOKUP($H4831,'Промокоды'!$A$2:$C$115,3,0),"")</f>
        <v/>
      </c>
      <c r="L4831" s="13">
        <f t="shared" si="2"/>
        <v>0</v>
      </c>
      <c r="M4831" s="14">
        <v>4500.0</v>
      </c>
      <c r="N4831" s="14">
        <f t="shared" si="3"/>
        <v>4500</v>
      </c>
      <c r="O4831" s="9"/>
      <c r="P4831" s="9"/>
      <c r="Q4831" s="9"/>
      <c r="R4831" s="9"/>
      <c r="S4831" s="9"/>
      <c r="T4831" s="9"/>
      <c r="U4831" s="9"/>
      <c r="V4831" s="9"/>
      <c r="W4831" s="9"/>
      <c r="X4831" s="9"/>
      <c r="Y4831" s="9"/>
      <c r="Z4831" s="9"/>
      <c r="AA4831" s="9"/>
      <c r="AB4831" s="9"/>
      <c r="AC4831" s="9"/>
    </row>
    <row r="4832" ht="15.75" customHeight="1">
      <c r="A4832" s="10">
        <v>4831.0</v>
      </c>
      <c r="B4832" s="20" t="s">
        <v>15</v>
      </c>
      <c r="C4832" s="10" t="str">
        <f>VLOOKUP($E4832,'Определяем вид'!$A$2:$B$16,2,0)</f>
        <v>Услуга</v>
      </c>
      <c r="D4832" s="20" t="s">
        <v>16</v>
      </c>
      <c r="E4832" s="10" t="s">
        <v>17</v>
      </c>
      <c r="F4832" s="11">
        <v>45827.0</v>
      </c>
      <c r="G4832" s="12">
        <f t="shared" si="1"/>
        <v>6</v>
      </c>
      <c r="H4832" s="10"/>
      <c r="I4832" s="10" t="str">
        <f>IFNA(VLOOKUP($H4832,'Промокоды'!$A$2:$B$115,2,0),"")</f>
        <v/>
      </c>
      <c r="J4832" s="10" t="str">
        <f>IFNA(VLOOKUP($I4832,'Промокоды'!$E$2:$F$8,2,0),"")</f>
        <v/>
      </c>
      <c r="K4832" s="10" t="str">
        <f>IFNA(VLOOKUP($H4832,'Промокоды'!$A$2:$C$115,3,0),"")</f>
        <v/>
      </c>
      <c r="L4832" s="13">
        <f t="shared" si="2"/>
        <v>0</v>
      </c>
      <c r="M4832" s="14">
        <v>4500.0</v>
      </c>
      <c r="N4832" s="14">
        <f t="shared" si="3"/>
        <v>4500</v>
      </c>
      <c r="O4832" s="9"/>
      <c r="P4832" s="9"/>
      <c r="Q4832" s="9"/>
      <c r="R4832" s="9"/>
      <c r="S4832" s="9"/>
      <c r="T4832" s="9"/>
      <c r="U4832" s="9"/>
      <c r="V4832" s="9"/>
      <c r="W4832" s="9"/>
      <c r="X4832" s="9"/>
      <c r="Y4832" s="9"/>
      <c r="Z4832" s="9"/>
      <c r="AA4832" s="9"/>
      <c r="AB4832" s="9"/>
      <c r="AC4832" s="9"/>
    </row>
    <row r="4833" ht="15.75" customHeight="1">
      <c r="A4833" s="10">
        <v>4832.0</v>
      </c>
      <c r="B4833" s="20" t="s">
        <v>15</v>
      </c>
      <c r="C4833" s="10" t="str">
        <f>VLOOKUP($E4833,'Определяем вид'!$A$2:$B$16,2,0)</f>
        <v>Товар</v>
      </c>
      <c r="D4833" s="20" t="s">
        <v>16</v>
      </c>
      <c r="E4833" s="10" t="s">
        <v>20</v>
      </c>
      <c r="F4833" s="11">
        <v>45827.0</v>
      </c>
      <c r="G4833" s="12">
        <f t="shared" si="1"/>
        <v>6</v>
      </c>
      <c r="H4833" s="10"/>
      <c r="I4833" s="10" t="str">
        <f>IFNA(VLOOKUP($H4833,'Промокоды'!$A$2:$B$115,2,0),"")</f>
        <v/>
      </c>
      <c r="J4833" s="10" t="str">
        <f>IFNA(VLOOKUP($I4833,'Промокоды'!$E$2:$F$8,2,0),"")</f>
        <v/>
      </c>
      <c r="K4833" s="10" t="str">
        <f>IFNA(VLOOKUP($H4833,'Промокоды'!$A$2:$C$115,3,0),"")</f>
        <v/>
      </c>
      <c r="L4833" s="13">
        <f t="shared" si="2"/>
        <v>0</v>
      </c>
      <c r="M4833" s="14">
        <v>500.0</v>
      </c>
      <c r="N4833" s="14">
        <f t="shared" si="3"/>
        <v>500</v>
      </c>
      <c r="O4833" s="9"/>
      <c r="P4833" s="9"/>
      <c r="Q4833" s="9"/>
      <c r="R4833" s="9"/>
      <c r="S4833" s="9"/>
      <c r="T4833" s="9"/>
      <c r="U4833" s="9"/>
      <c r="V4833" s="9"/>
      <c r="W4833" s="9"/>
      <c r="X4833" s="9"/>
      <c r="Y4833" s="9"/>
      <c r="Z4833" s="9"/>
      <c r="AA4833" s="9"/>
      <c r="AB4833" s="9"/>
      <c r="AC4833" s="9"/>
    </row>
    <row r="4834" ht="15.75" customHeight="1">
      <c r="A4834" s="10">
        <v>4833.0</v>
      </c>
      <c r="B4834" s="20" t="s">
        <v>15</v>
      </c>
      <c r="C4834" s="10" t="str">
        <f>VLOOKUP($E4834,'Определяем вид'!$A$2:$B$16,2,0)</f>
        <v>Услуга</v>
      </c>
      <c r="D4834" s="20" t="s">
        <v>19</v>
      </c>
      <c r="E4834" s="10" t="s">
        <v>21</v>
      </c>
      <c r="F4834" s="11">
        <v>45827.0</v>
      </c>
      <c r="G4834" s="12">
        <f t="shared" si="1"/>
        <v>6</v>
      </c>
      <c r="H4834" s="10"/>
      <c r="I4834" s="10" t="str">
        <f>IFNA(VLOOKUP($H4834,'Промокоды'!$A$2:$B$115,2,0),"")</f>
        <v/>
      </c>
      <c r="J4834" s="10" t="str">
        <f>IFNA(VLOOKUP($I4834,'Промокоды'!$E$2:$F$8,2,0),"")</f>
        <v/>
      </c>
      <c r="K4834" s="10" t="str">
        <f>IFNA(VLOOKUP($H4834,'Промокоды'!$A$2:$C$115,3,0),"")</f>
        <v/>
      </c>
      <c r="L4834" s="13">
        <f t="shared" si="2"/>
        <v>0</v>
      </c>
      <c r="M4834" s="14">
        <v>5500.0</v>
      </c>
      <c r="N4834" s="14">
        <f t="shared" si="3"/>
        <v>5500</v>
      </c>
      <c r="O4834" s="9"/>
      <c r="P4834" s="9"/>
      <c r="Q4834" s="9"/>
      <c r="R4834" s="9"/>
      <c r="S4834" s="9"/>
      <c r="T4834" s="9"/>
      <c r="U4834" s="9"/>
      <c r="V4834" s="9"/>
      <c r="W4834" s="9"/>
      <c r="X4834" s="9"/>
      <c r="Y4834" s="9"/>
      <c r="Z4834" s="9"/>
      <c r="AA4834" s="9"/>
      <c r="AB4834" s="9"/>
      <c r="AC4834" s="9"/>
    </row>
    <row r="4835" ht="15.75" customHeight="1">
      <c r="A4835" s="10">
        <v>4834.0</v>
      </c>
      <c r="B4835" s="20" t="s">
        <v>15</v>
      </c>
      <c r="C4835" s="10" t="str">
        <f>VLOOKUP($E4835,'Определяем вид'!$A$2:$B$16,2,0)</f>
        <v>Услуга</v>
      </c>
      <c r="D4835" s="20" t="s">
        <v>16</v>
      </c>
      <c r="E4835" s="10" t="s">
        <v>17</v>
      </c>
      <c r="F4835" s="11">
        <v>45827.0</v>
      </c>
      <c r="G4835" s="12">
        <f t="shared" si="1"/>
        <v>6</v>
      </c>
      <c r="H4835" s="10"/>
      <c r="I4835" s="10" t="str">
        <f>IFNA(VLOOKUP($H4835,'Промокоды'!$A$2:$B$115,2,0),"")</f>
        <v/>
      </c>
      <c r="J4835" s="10" t="str">
        <f>IFNA(VLOOKUP($I4835,'Промокоды'!$E$2:$F$8,2,0),"")</f>
        <v/>
      </c>
      <c r="K4835" s="10" t="str">
        <f>IFNA(VLOOKUP($H4835,'Промокоды'!$A$2:$C$115,3,0),"")</f>
        <v/>
      </c>
      <c r="L4835" s="13">
        <f t="shared" si="2"/>
        <v>0</v>
      </c>
      <c r="M4835" s="14">
        <v>4500.0</v>
      </c>
      <c r="N4835" s="14">
        <f t="shared" si="3"/>
        <v>4500</v>
      </c>
      <c r="O4835" s="9"/>
      <c r="P4835" s="9"/>
      <c r="Q4835" s="9"/>
      <c r="R4835" s="9"/>
      <c r="S4835" s="9"/>
      <c r="T4835" s="9"/>
      <c r="U4835" s="9"/>
      <c r="V4835" s="9"/>
      <c r="W4835" s="9"/>
      <c r="X4835" s="9"/>
      <c r="Y4835" s="9"/>
      <c r="Z4835" s="9"/>
      <c r="AA4835" s="9"/>
      <c r="AB4835" s="9"/>
      <c r="AC4835" s="9"/>
    </row>
    <row r="4836" ht="15.75" customHeight="1">
      <c r="A4836" s="10">
        <v>4835.0</v>
      </c>
      <c r="B4836" s="20" t="s">
        <v>25</v>
      </c>
      <c r="C4836" s="10" t="str">
        <f>VLOOKUP($E4836,'Определяем вид'!$A$2:$B$16,2,0)</f>
        <v>Товар</v>
      </c>
      <c r="D4836" s="20" t="s">
        <v>16</v>
      </c>
      <c r="E4836" s="10" t="s">
        <v>35</v>
      </c>
      <c r="F4836" s="11">
        <v>45827.0</v>
      </c>
      <c r="G4836" s="12">
        <f t="shared" si="1"/>
        <v>6</v>
      </c>
      <c r="H4836" s="10"/>
      <c r="I4836" s="10" t="str">
        <f>IFNA(VLOOKUP($H4836,'Промокоды'!$A$2:$B$115,2,0),"")</f>
        <v/>
      </c>
      <c r="J4836" s="10" t="str">
        <f>IFNA(VLOOKUP($I4836,'Промокоды'!$E$2:$F$8,2,0),"")</f>
        <v/>
      </c>
      <c r="K4836" s="10" t="str">
        <f>IFNA(VLOOKUP($H4836,'Промокоды'!$A$2:$C$115,3,0),"")</f>
        <v/>
      </c>
      <c r="L4836" s="13">
        <f t="shared" si="2"/>
        <v>0</v>
      </c>
      <c r="M4836" s="14">
        <v>500.0</v>
      </c>
      <c r="N4836" s="14">
        <f t="shared" si="3"/>
        <v>500</v>
      </c>
      <c r="O4836" s="9"/>
      <c r="P4836" s="9"/>
      <c r="Q4836" s="9"/>
      <c r="R4836" s="9"/>
      <c r="S4836" s="9"/>
      <c r="T4836" s="9"/>
      <c r="U4836" s="9"/>
      <c r="V4836" s="9"/>
      <c r="W4836" s="9"/>
      <c r="X4836" s="9"/>
      <c r="Y4836" s="9"/>
      <c r="Z4836" s="9"/>
      <c r="AA4836" s="9"/>
      <c r="AB4836" s="9"/>
      <c r="AC4836" s="9"/>
    </row>
    <row r="4837" ht="15.75" customHeight="1">
      <c r="A4837" s="10">
        <v>4836.0</v>
      </c>
      <c r="B4837" s="20" t="s">
        <v>15</v>
      </c>
      <c r="C4837" s="10" t="str">
        <f>VLOOKUP($E4837,'Определяем вид'!$A$2:$B$16,2,0)</f>
        <v>Товар</v>
      </c>
      <c r="D4837" s="20" t="s">
        <v>19</v>
      </c>
      <c r="E4837" s="10" t="s">
        <v>28</v>
      </c>
      <c r="F4837" s="11">
        <v>45827.0</v>
      </c>
      <c r="G4837" s="12">
        <f t="shared" si="1"/>
        <v>6</v>
      </c>
      <c r="H4837" s="10"/>
      <c r="I4837" s="10" t="str">
        <f>IFNA(VLOOKUP($H4837,'Промокоды'!$A$2:$B$115,2,0),"")</f>
        <v/>
      </c>
      <c r="J4837" s="10" t="str">
        <f>IFNA(VLOOKUP($I4837,'Промокоды'!$E$2:$F$8,2,0),"")</f>
        <v/>
      </c>
      <c r="K4837" s="10" t="str">
        <f>IFNA(VLOOKUP($H4837,'Промокоды'!$A$2:$C$115,3,0),"")</f>
        <v/>
      </c>
      <c r="L4837" s="13">
        <f t="shared" si="2"/>
        <v>0</v>
      </c>
      <c r="M4837" s="14">
        <v>300.0</v>
      </c>
      <c r="N4837" s="14">
        <f t="shared" si="3"/>
        <v>300</v>
      </c>
      <c r="O4837" s="9"/>
      <c r="P4837" s="9"/>
      <c r="Q4837" s="9"/>
      <c r="R4837" s="9"/>
      <c r="S4837" s="9"/>
      <c r="T4837" s="9"/>
      <c r="U4837" s="9"/>
      <c r="V4837" s="9"/>
      <c r="W4837" s="9"/>
      <c r="X4837" s="9"/>
      <c r="Y4837" s="9"/>
      <c r="Z4837" s="9"/>
      <c r="AA4837" s="9"/>
      <c r="AB4837" s="9"/>
      <c r="AC4837" s="9"/>
    </row>
    <row r="4838" ht="15.75" customHeight="1">
      <c r="A4838" s="10">
        <v>4837.0</v>
      </c>
      <c r="B4838" s="20" t="s">
        <v>15</v>
      </c>
      <c r="C4838" s="10" t="str">
        <f>VLOOKUP($E4838,'Определяем вид'!$A$2:$B$16,2,0)</f>
        <v>Услуга</v>
      </c>
      <c r="D4838" s="20" t="s">
        <v>16</v>
      </c>
      <c r="E4838" s="10" t="s">
        <v>21</v>
      </c>
      <c r="F4838" s="11">
        <v>45827.0</v>
      </c>
      <c r="G4838" s="12">
        <f t="shared" si="1"/>
        <v>6</v>
      </c>
      <c r="H4838" s="20" t="s">
        <v>91</v>
      </c>
      <c r="I4838" s="10">
        <f>IFNA(VLOOKUP($H4838,'Промокоды'!$A$2:$B$115,2,0),"")</f>
        <v>7</v>
      </c>
      <c r="J4838" s="10" t="str">
        <f>IFNA(VLOOKUP($I4838,'Промокоды'!$E$2:$F$8,2,0),"")</f>
        <v>Сторис в VK</v>
      </c>
      <c r="K4838" s="10">
        <f>IFNA(VLOOKUP($H4838,'Промокоды'!$A$2:$C$115,3,0),"")</f>
        <v>0.15</v>
      </c>
      <c r="L4838" s="13">
        <f t="shared" si="2"/>
        <v>825</v>
      </c>
      <c r="M4838" s="14">
        <v>5500.0</v>
      </c>
      <c r="N4838" s="14">
        <f t="shared" si="3"/>
        <v>4675</v>
      </c>
      <c r="O4838" s="9"/>
      <c r="P4838" s="9"/>
      <c r="Q4838" s="9"/>
      <c r="R4838" s="9"/>
      <c r="S4838" s="9"/>
      <c r="T4838" s="9"/>
      <c r="U4838" s="9"/>
      <c r="V4838" s="9"/>
      <c r="W4838" s="9"/>
      <c r="X4838" s="9"/>
      <c r="Y4838" s="9"/>
      <c r="Z4838" s="9"/>
      <c r="AA4838" s="9"/>
      <c r="AB4838" s="9"/>
      <c r="AC4838" s="9"/>
    </row>
    <row r="4839" ht="15.75" customHeight="1">
      <c r="A4839" s="10">
        <v>4838.0</v>
      </c>
      <c r="B4839" s="20" t="s">
        <v>25</v>
      </c>
      <c r="C4839" s="10" t="str">
        <f>VLOOKUP($E4839,'Определяем вид'!$A$2:$B$16,2,0)</f>
        <v>Товар</v>
      </c>
      <c r="D4839" s="20" t="s">
        <v>16</v>
      </c>
      <c r="E4839" s="10" t="s">
        <v>35</v>
      </c>
      <c r="F4839" s="11">
        <v>45828.0</v>
      </c>
      <c r="G4839" s="12">
        <f t="shared" si="1"/>
        <v>6</v>
      </c>
      <c r="H4839" s="10"/>
      <c r="I4839" s="10" t="str">
        <f>IFNA(VLOOKUP($H4839,'Промокоды'!$A$2:$B$115,2,0),"")</f>
        <v/>
      </c>
      <c r="J4839" s="10" t="str">
        <f>IFNA(VLOOKUP($I4839,'Промокоды'!$E$2:$F$8,2,0),"")</f>
        <v/>
      </c>
      <c r="K4839" s="10" t="str">
        <f>IFNA(VLOOKUP($H4839,'Промокоды'!$A$2:$C$115,3,0),"")</f>
        <v/>
      </c>
      <c r="L4839" s="13">
        <f t="shared" si="2"/>
        <v>0</v>
      </c>
      <c r="M4839" s="14">
        <v>500.0</v>
      </c>
      <c r="N4839" s="14">
        <f t="shared" si="3"/>
        <v>500</v>
      </c>
      <c r="O4839" s="9"/>
      <c r="P4839" s="9"/>
      <c r="Q4839" s="9"/>
      <c r="R4839" s="9"/>
      <c r="S4839" s="9"/>
      <c r="T4839" s="9"/>
      <c r="U4839" s="9"/>
      <c r="V4839" s="9"/>
      <c r="W4839" s="9"/>
      <c r="X4839" s="9"/>
      <c r="Y4839" s="9"/>
      <c r="Z4839" s="9"/>
      <c r="AA4839" s="9"/>
      <c r="AB4839" s="9"/>
      <c r="AC4839" s="9"/>
    </row>
    <row r="4840" ht="15.75" customHeight="1">
      <c r="A4840" s="10">
        <v>4839.0</v>
      </c>
      <c r="B4840" s="20" t="s">
        <v>25</v>
      </c>
      <c r="C4840" s="10" t="str">
        <f>VLOOKUP($E4840,'Определяем вид'!$A$2:$B$16,2,0)</f>
        <v>Товар</v>
      </c>
      <c r="D4840" s="20" t="s">
        <v>16</v>
      </c>
      <c r="E4840" s="10" t="s">
        <v>33</v>
      </c>
      <c r="F4840" s="11">
        <v>45828.0</v>
      </c>
      <c r="G4840" s="12">
        <f t="shared" si="1"/>
        <v>6</v>
      </c>
      <c r="H4840" s="10"/>
      <c r="I4840" s="10" t="str">
        <f>IFNA(VLOOKUP($H4840,'Промокоды'!$A$2:$B$115,2,0),"")</f>
        <v/>
      </c>
      <c r="J4840" s="10" t="str">
        <f>IFNA(VLOOKUP($I4840,'Промокоды'!$E$2:$F$8,2,0),"")</f>
        <v/>
      </c>
      <c r="K4840" s="10" t="str">
        <f>IFNA(VLOOKUP($H4840,'Промокоды'!$A$2:$C$115,3,0),"")</f>
        <v/>
      </c>
      <c r="L4840" s="13">
        <f t="shared" si="2"/>
        <v>0</v>
      </c>
      <c r="M4840" s="14">
        <v>1000.0</v>
      </c>
      <c r="N4840" s="14">
        <f t="shared" si="3"/>
        <v>1000</v>
      </c>
      <c r="O4840" s="9"/>
      <c r="P4840" s="9"/>
      <c r="Q4840" s="9"/>
      <c r="R4840" s="9"/>
      <c r="S4840" s="9"/>
      <c r="T4840" s="9"/>
      <c r="U4840" s="9"/>
      <c r="V4840" s="9"/>
      <c r="W4840" s="9"/>
      <c r="X4840" s="9"/>
      <c r="Y4840" s="9"/>
      <c r="Z4840" s="9"/>
      <c r="AA4840" s="9"/>
      <c r="AB4840" s="9"/>
      <c r="AC4840" s="9"/>
    </row>
    <row r="4841" ht="15.75" customHeight="1">
      <c r="A4841" s="10">
        <v>4840.0</v>
      </c>
      <c r="B4841" s="20" t="s">
        <v>15</v>
      </c>
      <c r="C4841" s="10" t="str">
        <f>VLOOKUP($E4841,'Определяем вид'!$A$2:$B$16,2,0)</f>
        <v>Услуга</v>
      </c>
      <c r="D4841" s="20" t="s">
        <v>16</v>
      </c>
      <c r="E4841" s="10" t="s">
        <v>21</v>
      </c>
      <c r="F4841" s="11">
        <v>45828.0</v>
      </c>
      <c r="G4841" s="12">
        <f t="shared" si="1"/>
        <v>6</v>
      </c>
      <c r="H4841" s="10"/>
      <c r="I4841" s="10" t="str">
        <f>IFNA(VLOOKUP($H4841,'Промокоды'!$A$2:$B$115,2,0),"")</f>
        <v/>
      </c>
      <c r="J4841" s="10" t="str">
        <f>IFNA(VLOOKUP($I4841,'Промокоды'!$E$2:$F$8,2,0),"")</f>
        <v/>
      </c>
      <c r="K4841" s="10" t="str">
        <f>IFNA(VLOOKUP($H4841,'Промокоды'!$A$2:$C$115,3,0),"")</f>
        <v/>
      </c>
      <c r="L4841" s="13">
        <f t="shared" si="2"/>
        <v>0</v>
      </c>
      <c r="M4841" s="14">
        <v>5500.0</v>
      </c>
      <c r="N4841" s="14">
        <f t="shared" si="3"/>
        <v>5500</v>
      </c>
      <c r="O4841" s="9"/>
      <c r="P4841" s="9"/>
      <c r="Q4841" s="9"/>
      <c r="R4841" s="9"/>
      <c r="S4841" s="9"/>
      <c r="T4841" s="9"/>
      <c r="U4841" s="9"/>
      <c r="V4841" s="9"/>
      <c r="W4841" s="9"/>
      <c r="X4841" s="9"/>
      <c r="Y4841" s="9"/>
      <c r="Z4841" s="9"/>
      <c r="AA4841" s="9"/>
      <c r="AB4841" s="9"/>
      <c r="AC4841" s="9"/>
    </row>
    <row r="4842" ht="15.75" customHeight="1">
      <c r="A4842" s="10">
        <v>4841.0</v>
      </c>
      <c r="B4842" s="20" t="s">
        <v>15</v>
      </c>
      <c r="C4842" s="10" t="str">
        <f>VLOOKUP($E4842,'Определяем вид'!$A$2:$B$16,2,0)</f>
        <v>Услуга</v>
      </c>
      <c r="D4842" s="20" t="s">
        <v>19</v>
      </c>
      <c r="E4842" s="10" t="s">
        <v>21</v>
      </c>
      <c r="F4842" s="11">
        <v>45828.0</v>
      </c>
      <c r="G4842" s="12">
        <f t="shared" si="1"/>
        <v>6</v>
      </c>
      <c r="H4842" s="10"/>
      <c r="I4842" s="10" t="str">
        <f>IFNA(VLOOKUP($H4842,'Промокоды'!$A$2:$B$115,2,0),"")</f>
        <v/>
      </c>
      <c r="J4842" s="10" t="str">
        <f>IFNA(VLOOKUP($I4842,'Промокоды'!$E$2:$F$8,2,0),"")</f>
        <v/>
      </c>
      <c r="K4842" s="10" t="str">
        <f>IFNA(VLOOKUP($H4842,'Промокоды'!$A$2:$C$115,3,0),"")</f>
        <v/>
      </c>
      <c r="L4842" s="13">
        <f t="shared" si="2"/>
        <v>0</v>
      </c>
      <c r="M4842" s="14">
        <v>5500.0</v>
      </c>
      <c r="N4842" s="14">
        <f t="shared" si="3"/>
        <v>5500</v>
      </c>
      <c r="O4842" s="9"/>
      <c r="P4842" s="9"/>
      <c r="Q4842" s="9"/>
      <c r="R4842" s="9"/>
      <c r="S4842" s="9"/>
      <c r="T4842" s="9"/>
      <c r="U4842" s="9"/>
      <c r="V4842" s="9"/>
      <c r="W4842" s="9"/>
      <c r="X4842" s="9"/>
      <c r="Y4842" s="9"/>
      <c r="Z4842" s="9"/>
      <c r="AA4842" s="9"/>
      <c r="AB4842" s="9"/>
      <c r="AC4842" s="9"/>
    </row>
    <row r="4843" ht="15.75" customHeight="1">
      <c r="A4843" s="10">
        <v>4842.0</v>
      </c>
      <c r="B4843" s="20" t="s">
        <v>15</v>
      </c>
      <c r="C4843" s="10" t="str">
        <f>VLOOKUP($E4843,'Определяем вид'!$A$2:$B$16,2,0)</f>
        <v>Услуга</v>
      </c>
      <c r="D4843" s="20" t="s">
        <v>16</v>
      </c>
      <c r="E4843" s="10" t="s">
        <v>17</v>
      </c>
      <c r="F4843" s="11">
        <v>45828.0</v>
      </c>
      <c r="G4843" s="12">
        <f t="shared" si="1"/>
        <v>6</v>
      </c>
      <c r="H4843" s="10"/>
      <c r="I4843" s="10" t="str">
        <f>IFNA(VLOOKUP($H4843,'Промокоды'!$A$2:$B$115,2,0),"")</f>
        <v/>
      </c>
      <c r="J4843" s="10" t="str">
        <f>IFNA(VLOOKUP($I4843,'Промокоды'!$E$2:$F$8,2,0),"")</f>
        <v/>
      </c>
      <c r="K4843" s="10" t="str">
        <f>IFNA(VLOOKUP($H4843,'Промокоды'!$A$2:$C$115,3,0),"")</f>
        <v/>
      </c>
      <c r="L4843" s="13">
        <f t="shared" si="2"/>
        <v>0</v>
      </c>
      <c r="M4843" s="14">
        <v>4500.0</v>
      </c>
      <c r="N4843" s="14">
        <f t="shared" si="3"/>
        <v>4500</v>
      </c>
      <c r="O4843" s="9"/>
      <c r="P4843" s="9"/>
      <c r="Q4843" s="9"/>
      <c r="R4843" s="9"/>
      <c r="S4843" s="9"/>
      <c r="T4843" s="9"/>
      <c r="U4843" s="9"/>
      <c r="V4843" s="9"/>
      <c r="W4843" s="9"/>
      <c r="X4843" s="9"/>
      <c r="Y4843" s="9"/>
      <c r="Z4843" s="9"/>
      <c r="AA4843" s="9"/>
      <c r="AB4843" s="9"/>
      <c r="AC4843" s="9"/>
    </row>
    <row r="4844" ht="15.75" customHeight="1">
      <c r="A4844" s="10">
        <v>4843.0</v>
      </c>
      <c r="B4844" s="20" t="s">
        <v>15</v>
      </c>
      <c r="C4844" s="10" t="str">
        <f>VLOOKUP($E4844,'Определяем вид'!$A$2:$B$16,2,0)</f>
        <v>Услуга</v>
      </c>
      <c r="D4844" s="20" t="s">
        <v>16</v>
      </c>
      <c r="E4844" s="10" t="s">
        <v>21</v>
      </c>
      <c r="F4844" s="11">
        <v>45828.0</v>
      </c>
      <c r="G4844" s="12">
        <f t="shared" si="1"/>
        <v>6</v>
      </c>
      <c r="H4844" s="10"/>
      <c r="I4844" s="10" t="str">
        <f>IFNA(VLOOKUP($H4844,'Промокоды'!$A$2:$B$115,2,0),"")</f>
        <v/>
      </c>
      <c r="J4844" s="10" t="str">
        <f>IFNA(VLOOKUP($I4844,'Промокоды'!$E$2:$F$8,2,0),"")</f>
        <v/>
      </c>
      <c r="K4844" s="10" t="str">
        <f>IFNA(VLOOKUP($H4844,'Промокоды'!$A$2:$C$115,3,0),"")</f>
        <v/>
      </c>
      <c r="L4844" s="13">
        <f t="shared" si="2"/>
        <v>0</v>
      </c>
      <c r="M4844" s="14">
        <v>5500.0</v>
      </c>
      <c r="N4844" s="14">
        <f t="shared" si="3"/>
        <v>5500</v>
      </c>
      <c r="O4844" s="9"/>
      <c r="P4844" s="9"/>
      <c r="Q4844" s="9"/>
      <c r="R4844" s="9"/>
      <c r="S4844" s="9"/>
      <c r="T4844" s="9"/>
      <c r="U4844" s="9"/>
      <c r="V4844" s="9"/>
      <c r="W4844" s="9"/>
      <c r="X4844" s="9"/>
      <c r="Y4844" s="9"/>
      <c r="Z4844" s="9"/>
      <c r="AA4844" s="9"/>
      <c r="AB4844" s="9"/>
      <c r="AC4844" s="9"/>
    </row>
    <row r="4845" ht="15.75" customHeight="1">
      <c r="A4845" s="10">
        <v>4844.0</v>
      </c>
      <c r="B4845" s="20" t="s">
        <v>15</v>
      </c>
      <c r="C4845" s="10" t="str">
        <f>VLOOKUP($E4845,'Определяем вид'!$A$2:$B$16,2,0)</f>
        <v>Услуга</v>
      </c>
      <c r="D4845" s="20" t="s">
        <v>16</v>
      </c>
      <c r="E4845" s="10" t="s">
        <v>17</v>
      </c>
      <c r="F4845" s="11">
        <v>45828.0</v>
      </c>
      <c r="G4845" s="12">
        <f t="shared" si="1"/>
        <v>6</v>
      </c>
      <c r="H4845" s="10"/>
      <c r="I4845" s="10" t="str">
        <f>IFNA(VLOOKUP($H4845,'Промокоды'!$A$2:$B$115,2,0),"")</f>
        <v/>
      </c>
      <c r="J4845" s="10" t="str">
        <f>IFNA(VLOOKUP($I4845,'Промокоды'!$E$2:$F$8,2,0),"")</f>
        <v/>
      </c>
      <c r="K4845" s="10" t="str">
        <f>IFNA(VLOOKUP($H4845,'Промокоды'!$A$2:$C$115,3,0),"")</f>
        <v/>
      </c>
      <c r="L4845" s="13">
        <f t="shared" si="2"/>
        <v>0</v>
      </c>
      <c r="M4845" s="14">
        <v>4500.0</v>
      </c>
      <c r="N4845" s="14">
        <f t="shared" si="3"/>
        <v>4500</v>
      </c>
      <c r="O4845" s="9"/>
      <c r="P4845" s="9"/>
      <c r="Q4845" s="9"/>
      <c r="R4845" s="9"/>
      <c r="S4845" s="9"/>
      <c r="T4845" s="9"/>
      <c r="U4845" s="9"/>
      <c r="V4845" s="9"/>
      <c r="W4845" s="9"/>
      <c r="X4845" s="9"/>
      <c r="Y4845" s="9"/>
      <c r="Z4845" s="9"/>
      <c r="AA4845" s="9"/>
      <c r="AB4845" s="9"/>
      <c r="AC4845" s="9"/>
    </row>
    <row r="4846" ht="15.75" customHeight="1">
      <c r="A4846" s="10">
        <v>4845.0</v>
      </c>
      <c r="B4846" s="20" t="s">
        <v>15</v>
      </c>
      <c r="C4846" s="10" t="str">
        <f>VLOOKUP($E4846,'Определяем вид'!$A$2:$B$16,2,0)</f>
        <v>Услуга</v>
      </c>
      <c r="D4846" s="20" t="s">
        <v>16</v>
      </c>
      <c r="E4846" s="10" t="s">
        <v>17</v>
      </c>
      <c r="F4846" s="11">
        <v>45828.0</v>
      </c>
      <c r="G4846" s="12">
        <f t="shared" si="1"/>
        <v>6</v>
      </c>
      <c r="H4846" s="10"/>
      <c r="I4846" s="10" t="str">
        <f>IFNA(VLOOKUP($H4846,'Промокоды'!$A$2:$B$115,2,0),"")</f>
        <v/>
      </c>
      <c r="J4846" s="10" t="str">
        <f>IFNA(VLOOKUP($I4846,'Промокоды'!$E$2:$F$8,2,0),"")</f>
        <v/>
      </c>
      <c r="K4846" s="10" t="str">
        <f>IFNA(VLOOKUP($H4846,'Промокоды'!$A$2:$C$115,3,0),"")</f>
        <v/>
      </c>
      <c r="L4846" s="13">
        <f t="shared" si="2"/>
        <v>0</v>
      </c>
      <c r="M4846" s="14">
        <v>4500.0</v>
      </c>
      <c r="N4846" s="14">
        <f t="shared" si="3"/>
        <v>4500</v>
      </c>
      <c r="O4846" s="9"/>
      <c r="P4846" s="9"/>
      <c r="Q4846" s="9"/>
      <c r="R4846" s="9"/>
      <c r="S4846" s="9"/>
      <c r="T4846" s="9"/>
      <c r="U4846" s="9"/>
      <c r="V4846" s="9"/>
      <c r="W4846" s="9"/>
      <c r="X4846" s="9"/>
      <c r="Y4846" s="9"/>
      <c r="Z4846" s="9"/>
      <c r="AA4846" s="9"/>
      <c r="AB4846" s="9"/>
      <c r="AC4846" s="9"/>
    </row>
    <row r="4847" ht="15.75" customHeight="1">
      <c r="A4847" s="10">
        <v>4846.0</v>
      </c>
      <c r="B4847" s="20" t="s">
        <v>15</v>
      </c>
      <c r="C4847" s="10" t="str">
        <f>VLOOKUP($E4847,'Определяем вид'!$A$2:$B$16,2,0)</f>
        <v>Услуга</v>
      </c>
      <c r="D4847" s="20" t="s">
        <v>16</v>
      </c>
      <c r="E4847" s="10" t="s">
        <v>21</v>
      </c>
      <c r="F4847" s="11">
        <v>45828.0</v>
      </c>
      <c r="G4847" s="12">
        <f t="shared" si="1"/>
        <v>6</v>
      </c>
      <c r="H4847" s="10"/>
      <c r="I4847" s="10" t="str">
        <f>IFNA(VLOOKUP($H4847,'Промокоды'!$A$2:$B$115,2,0),"")</f>
        <v/>
      </c>
      <c r="J4847" s="10" t="str">
        <f>IFNA(VLOOKUP($I4847,'Промокоды'!$E$2:$F$8,2,0),"")</f>
        <v/>
      </c>
      <c r="K4847" s="10" t="str">
        <f>IFNA(VLOOKUP($H4847,'Промокоды'!$A$2:$C$115,3,0),"")</f>
        <v/>
      </c>
      <c r="L4847" s="13">
        <f t="shared" si="2"/>
        <v>0</v>
      </c>
      <c r="M4847" s="14">
        <v>5500.0</v>
      </c>
      <c r="N4847" s="14">
        <f t="shared" si="3"/>
        <v>5500</v>
      </c>
      <c r="O4847" s="9"/>
      <c r="P4847" s="9"/>
      <c r="Q4847" s="9"/>
      <c r="R4847" s="9"/>
      <c r="S4847" s="9"/>
      <c r="T4847" s="9"/>
      <c r="U4847" s="9"/>
      <c r="V4847" s="9"/>
      <c r="W4847" s="9"/>
      <c r="X4847" s="9"/>
      <c r="Y4847" s="9"/>
      <c r="Z4847" s="9"/>
      <c r="AA4847" s="9"/>
      <c r="AB4847" s="9"/>
      <c r="AC4847" s="9"/>
    </row>
    <row r="4848" ht="15.75" customHeight="1">
      <c r="A4848" s="10">
        <v>4847.0</v>
      </c>
      <c r="B4848" s="20" t="s">
        <v>15</v>
      </c>
      <c r="C4848" s="10" t="str">
        <f>VLOOKUP($E4848,'Определяем вид'!$A$2:$B$16,2,0)</f>
        <v>Услуга</v>
      </c>
      <c r="D4848" s="20" t="s">
        <v>16</v>
      </c>
      <c r="E4848" s="10" t="s">
        <v>21</v>
      </c>
      <c r="F4848" s="11">
        <v>45828.0</v>
      </c>
      <c r="G4848" s="12">
        <f t="shared" si="1"/>
        <v>6</v>
      </c>
      <c r="H4848" s="10"/>
      <c r="I4848" s="10" t="str">
        <f>IFNA(VLOOKUP($H4848,'Промокоды'!$A$2:$B$115,2,0),"")</f>
        <v/>
      </c>
      <c r="J4848" s="10" t="str">
        <f>IFNA(VLOOKUP($I4848,'Промокоды'!$E$2:$F$8,2,0),"")</f>
        <v/>
      </c>
      <c r="K4848" s="10" t="str">
        <f>IFNA(VLOOKUP($H4848,'Промокоды'!$A$2:$C$115,3,0),"")</f>
        <v/>
      </c>
      <c r="L4848" s="13">
        <f t="shared" si="2"/>
        <v>0</v>
      </c>
      <c r="M4848" s="14">
        <v>5500.0</v>
      </c>
      <c r="N4848" s="14">
        <f t="shared" si="3"/>
        <v>5500</v>
      </c>
      <c r="O4848" s="9"/>
      <c r="P4848" s="9"/>
      <c r="Q4848" s="9"/>
      <c r="R4848" s="9"/>
      <c r="S4848" s="9"/>
      <c r="T4848" s="9"/>
      <c r="U4848" s="9"/>
      <c r="V4848" s="9"/>
      <c r="W4848" s="9"/>
      <c r="X4848" s="9"/>
      <c r="Y4848" s="9"/>
      <c r="Z4848" s="9"/>
      <c r="AA4848" s="9"/>
      <c r="AB4848" s="9"/>
      <c r="AC4848" s="9"/>
    </row>
    <row r="4849" ht="15.75" customHeight="1">
      <c r="A4849" s="10">
        <v>4848.0</v>
      </c>
      <c r="B4849" s="20" t="s">
        <v>15</v>
      </c>
      <c r="C4849" s="10" t="str">
        <f>VLOOKUP($E4849,'Определяем вид'!$A$2:$B$16,2,0)</f>
        <v>Услуга</v>
      </c>
      <c r="D4849" s="20" t="s">
        <v>16</v>
      </c>
      <c r="E4849" s="10" t="s">
        <v>18</v>
      </c>
      <c r="F4849" s="11">
        <v>45828.0</v>
      </c>
      <c r="G4849" s="12">
        <f t="shared" si="1"/>
        <v>6</v>
      </c>
      <c r="H4849" s="10"/>
      <c r="I4849" s="10" t="str">
        <f>IFNA(VLOOKUP($H4849,'Промокоды'!$A$2:$B$115,2,0),"")</f>
        <v/>
      </c>
      <c r="J4849" s="10" t="str">
        <f>IFNA(VLOOKUP($I4849,'Промокоды'!$E$2:$F$8,2,0),"")</f>
        <v/>
      </c>
      <c r="K4849" s="10" t="str">
        <f>IFNA(VLOOKUP($H4849,'Промокоды'!$A$2:$C$115,3,0),"")</f>
        <v/>
      </c>
      <c r="L4849" s="13">
        <f t="shared" si="2"/>
        <v>0</v>
      </c>
      <c r="M4849" s="14">
        <v>3500.0</v>
      </c>
      <c r="N4849" s="14">
        <f t="shared" si="3"/>
        <v>3500</v>
      </c>
      <c r="O4849" s="9"/>
      <c r="P4849" s="9"/>
      <c r="Q4849" s="9"/>
      <c r="R4849" s="9"/>
      <c r="S4849" s="9"/>
      <c r="T4849" s="9"/>
      <c r="U4849" s="9"/>
      <c r="V4849" s="9"/>
      <c r="W4849" s="9"/>
      <c r="X4849" s="9"/>
      <c r="Y4849" s="9"/>
      <c r="Z4849" s="9"/>
      <c r="AA4849" s="9"/>
      <c r="AB4849" s="9"/>
      <c r="AC4849" s="9"/>
    </row>
    <row r="4850" ht="15.75" customHeight="1">
      <c r="A4850" s="10">
        <v>4849.0</v>
      </c>
      <c r="B4850" s="20" t="s">
        <v>15</v>
      </c>
      <c r="C4850" s="10" t="str">
        <f>VLOOKUP($E4850,'Определяем вид'!$A$2:$B$16,2,0)</f>
        <v>Услуга</v>
      </c>
      <c r="D4850" s="20" t="s">
        <v>19</v>
      </c>
      <c r="E4850" s="10" t="s">
        <v>21</v>
      </c>
      <c r="F4850" s="11">
        <v>45828.0</v>
      </c>
      <c r="G4850" s="12">
        <f t="shared" si="1"/>
        <v>6</v>
      </c>
      <c r="H4850" s="10"/>
      <c r="I4850" s="10" t="str">
        <f>IFNA(VLOOKUP($H4850,'Промокоды'!$A$2:$B$115,2,0),"")</f>
        <v/>
      </c>
      <c r="J4850" s="10" t="str">
        <f>IFNA(VLOOKUP($I4850,'Промокоды'!$E$2:$F$8,2,0),"")</f>
        <v/>
      </c>
      <c r="K4850" s="10" t="str">
        <f>IFNA(VLOOKUP($H4850,'Промокоды'!$A$2:$C$115,3,0),"")</f>
        <v/>
      </c>
      <c r="L4850" s="13">
        <f t="shared" si="2"/>
        <v>0</v>
      </c>
      <c r="M4850" s="14">
        <v>5500.0</v>
      </c>
      <c r="N4850" s="14">
        <f t="shared" si="3"/>
        <v>5500</v>
      </c>
      <c r="O4850" s="9"/>
      <c r="P4850" s="9"/>
      <c r="Q4850" s="9"/>
      <c r="R4850" s="9"/>
      <c r="S4850" s="9"/>
      <c r="T4850" s="9"/>
      <c r="U4850" s="9"/>
      <c r="V4850" s="9"/>
      <c r="W4850" s="9"/>
      <c r="X4850" s="9"/>
      <c r="Y4850" s="9"/>
      <c r="Z4850" s="9"/>
      <c r="AA4850" s="9"/>
      <c r="AB4850" s="9"/>
      <c r="AC4850" s="9"/>
    </row>
    <row r="4851" ht="15.75" customHeight="1">
      <c r="A4851" s="10">
        <v>4850.0</v>
      </c>
      <c r="B4851" s="20" t="s">
        <v>15</v>
      </c>
      <c r="C4851" s="10" t="str">
        <f>VLOOKUP($E4851,'Определяем вид'!$A$2:$B$16,2,0)</f>
        <v>Услуга</v>
      </c>
      <c r="D4851" s="20" t="s">
        <v>16</v>
      </c>
      <c r="E4851" s="10" t="s">
        <v>17</v>
      </c>
      <c r="F4851" s="11">
        <v>45828.0</v>
      </c>
      <c r="G4851" s="12">
        <f t="shared" si="1"/>
        <v>6</v>
      </c>
      <c r="H4851" s="20" t="s">
        <v>92</v>
      </c>
      <c r="I4851" s="10">
        <f>IFNA(VLOOKUP($H4851,'Промокоды'!$A$2:$B$115,2,0),"")</f>
        <v>1</v>
      </c>
      <c r="J4851" s="10" t="str">
        <f>IFNA(VLOOKUP($I4851,'Промокоды'!$E$2:$F$8,2,0),"")</f>
        <v>Обещаем скидки</v>
      </c>
      <c r="K4851" s="10">
        <f>IFNA(VLOOKUP($H4851,'Промокоды'!$A$2:$C$115,3,0),"")</f>
        <v>0.1</v>
      </c>
      <c r="L4851" s="13">
        <f t="shared" si="2"/>
        <v>450</v>
      </c>
      <c r="M4851" s="14">
        <v>4500.0</v>
      </c>
      <c r="N4851" s="14">
        <f t="shared" si="3"/>
        <v>4050</v>
      </c>
      <c r="O4851" s="9"/>
      <c r="P4851" s="9"/>
      <c r="Q4851" s="9"/>
      <c r="R4851" s="9"/>
      <c r="S4851" s="9"/>
      <c r="T4851" s="9"/>
      <c r="U4851" s="9"/>
      <c r="V4851" s="9"/>
      <c r="W4851" s="9"/>
      <c r="X4851" s="9"/>
      <c r="Y4851" s="9"/>
      <c r="Z4851" s="9"/>
      <c r="AA4851" s="9"/>
      <c r="AB4851" s="9"/>
      <c r="AC4851" s="9"/>
    </row>
    <row r="4852" ht="15.75" customHeight="1">
      <c r="A4852" s="10">
        <v>4851.0</v>
      </c>
      <c r="B4852" s="20" t="s">
        <v>15</v>
      </c>
      <c r="C4852" s="10" t="str">
        <f>VLOOKUP($E4852,'Определяем вид'!$A$2:$B$16,2,0)</f>
        <v>Услуга</v>
      </c>
      <c r="D4852" s="20" t="s">
        <v>16</v>
      </c>
      <c r="E4852" s="10" t="s">
        <v>21</v>
      </c>
      <c r="F4852" s="11">
        <v>45828.0</v>
      </c>
      <c r="G4852" s="12">
        <f t="shared" si="1"/>
        <v>6</v>
      </c>
      <c r="H4852" s="10"/>
      <c r="I4852" s="10" t="str">
        <f>IFNA(VLOOKUP($H4852,'Промокоды'!$A$2:$B$115,2,0),"")</f>
        <v/>
      </c>
      <c r="J4852" s="10" t="str">
        <f>IFNA(VLOOKUP($I4852,'Промокоды'!$E$2:$F$8,2,0),"")</f>
        <v/>
      </c>
      <c r="K4852" s="10" t="str">
        <f>IFNA(VLOOKUP($H4852,'Промокоды'!$A$2:$C$115,3,0),"")</f>
        <v/>
      </c>
      <c r="L4852" s="13">
        <f t="shared" si="2"/>
        <v>0</v>
      </c>
      <c r="M4852" s="14">
        <v>5500.0</v>
      </c>
      <c r="N4852" s="14">
        <f t="shared" si="3"/>
        <v>5500</v>
      </c>
      <c r="O4852" s="9"/>
      <c r="P4852" s="9"/>
      <c r="Q4852" s="9"/>
      <c r="R4852" s="9"/>
      <c r="S4852" s="9"/>
      <c r="T4852" s="9"/>
      <c r="U4852" s="9"/>
      <c r="V4852" s="9"/>
      <c r="W4852" s="9"/>
      <c r="X4852" s="9"/>
      <c r="Y4852" s="9"/>
      <c r="Z4852" s="9"/>
      <c r="AA4852" s="9"/>
      <c r="AB4852" s="9"/>
      <c r="AC4852" s="9"/>
    </row>
    <row r="4853" ht="15.75" customHeight="1">
      <c r="A4853" s="10">
        <v>4852.0</v>
      </c>
      <c r="B4853" s="20" t="s">
        <v>15</v>
      </c>
      <c r="C4853" s="10" t="str">
        <f>VLOOKUP($E4853,'Определяем вид'!$A$2:$B$16,2,0)</f>
        <v>Услуга</v>
      </c>
      <c r="D4853" s="20" t="s">
        <v>16</v>
      </c>
      <c r="E4853" s="10" t="s">
        <v>17</v>
      </c>
      <c r="F4853" s="11">
        <v>45828.0</v>
      </c>
      <c r="G4853" s="12">
        <f t="shared" si="1"/>
        <v>6</v>
      </c>
      <c r="H4853" s="10"/>
      <c r="I4853" s="10" t="str">
        <f>IFNA(VLOOKUP($H4853,'Промокоды'!$A$2:$B$115,2,0),"")</f>
        <v/>
      </c>
      <c r="J4853" s="10" t="str">
        <f>IFNA(VLOOKUP($I4853,'Промокоды'!$E$2:$F$8,2,0),"")</f>
        <v/>
      </c>
      <c r="K4853" s="10" t="str">
        <f>IFNA(VLOOKUP($H4853,'Промокоды'!$A$2:$C$115,3,0),"")</f>
        <v/>
      </c>
      <c r="L4853" s="13">
        <f t="shared" si="2"/>
        <v>0</v>
      </c>
      <c r="M4853" s="14">
        <v>4500.0</v>
      </c>
      <c r="N4853" s="14">
        <f t="shared" si="3"/>
        <v>4500</v>
      </c>
      <c r="O4853" s="9"/>
      <c r="P4853" s="9"/>
      <c r="Q4853" s="9"/>
      <c r="R4853" s="9"/>
      <c r="S4853" s="9"/>
      <c r="T4853" s="9"/>
      <c r="U4853" s="9"/>
      <c r="V4853" s="9"/>
      <c r="W4853" s="9"/>
      <c r="X4853" s="9"/>
      <c r="Y4853" s="9"/>
      <c r="Z4853" s="9"/>
      <c r="AA4853" s="9"/>
      <c r="AB4853" s="9"/>
      <c r="AC4853" s="9"/>
    </row>
    <row r="4854" ht="15.75" customHeight="1">
      <c r="A4854" s="10">
        <v>4853.0</v>
      </c>
      <c r="B4854" s="20" t="s">
        <v>15</v>
      </c>
      <c r="C4854" s="10" t="str">
        <f>VLOOKUP($E4854,'Определяем вид'!$A$2:$B$16,2,0)</f>
        <v>Услуга</v>
      </c>
      <c r="D4854" s="20" t="s">
        <v>16</v>
      </c>
      <c r="E4854" s="10" t="s">
        <v>18</v>
      </c>
      <c r="F4854" s="11">
        <v>45828.0</v>
      </c>
      <c r="G4854" s="12">
        <f t="shared" si="1"/>
        <v>6</v>
      </c>
      <c r="H4854" s="10"/>
      <c r="I4854" s="10" t="str">
        <f>IFNA(VLOOKUP($H4854,'Промокоды'!$A$2:$B$115,2,0),"")</f>
        <v/>
      </c>
      <c r="J4854" s="10" t="str">
        <f>IFNA(VLOOKUP($I4854,'Промокоды'!$E$2:$F$8,2,0),"")</f>
        <v/>
      </c>
      <c r="K4854" s="10" t="str">
        <f>IFNA(VLOOKUP($H4854,'Промокоды'!$A$2:$C$115,3,0),"")</f>
        <v/>
      </c>
      <c r="L4854" s="13">
        <f t="shared" si="2"/>
        <v>0</v>
      </c>
      <c r="M4854" s="14">
        <v>3500.0</v>
      </c>
      <c r="N4854" s="14">
        <f t="shared" si="3"/>
        <v>3500</v>
      </c>
      <c r="O4854" s="9"/>
      <c r="P4854" s="9"/>
      <c r="Q4854" s="9"/>
      <c r="R4854" s="9"/>
      <c r="S4854" s="9"/>
      <c r="T4854" s="9"/>
      <c r="U4854" s="9"/>
      <c r="V4854" s="9"/>
      <c r="W4854" s="9"/>
      <c r="X4854" s="9"/>
      <c r="Y4854" s="9"/>
      <c r="Z4854" s="9"/>
      <c r="AA4854" s="9"/>
      <c r="AB4854" s="9"/>
      <c r="AC4854" s="9"/>
    </row>
    <row r="4855" ht="15.75" customHeight="1">
      <c r="A4855" s="10">
        <v>4854.0</v>
      </c>
      <c r="B4855" s="20" t="s">
        <v>15</v>
      </c>
      <c r="C4855" s="10" t="str">
        <f>VLOOKUP($E4855,'Определяем вид'!$A$2:$B$16,2,0)</f>
        <v>Услуга</v>
      </c>
      <c r="D4855" s="20" t="s">
        <v>19</v>
      </c>
      <c r="E4855" s="10" t="s">
        <v>21</v>
      </c>
      <c r="F4855" s="11">
        <v>45828.0</v>
      </c>
      <c r="G4855" s="12">
        <f t="shared" si="1"/>
        <v>6</v>
      </c>
      <c r="H4855" s="20" t="s">
        <v>93</v>
      </c>
      <c r="I4855" s="10">
        <f>IFNA(VLOOKUP($H4855,'Промокоды'!$A$2:$B$115,2,0),"")</f>
        <v>4</v>
      </c>
      <c r="J4855" s="10" t="str">
        <f>IFNA(VLOOKUP($I4855,'Промокоды'!$E$2:$F$8,2,0),"")</f>
        <v>Посты в Telegram</v>
      </c>
      <c r="K4855" s="10">
        <f>IFNA(VLOOKUP($H4855,'Промокоды'!$A$2:$C$115,3,0),"")</f>
        <v>0.5</v>
      </c>
      <c r="L4855" s="13">
        <f t="shared" si="2"/>
        <v>2750</v>
      </c>
      <c r="M4855" s="14">
        <v>5500.0</v>
      </c>
      <c r="N4855" s="14">
        <f t="shared" si="3"/>
        <v>2750</v>
      </c>
      <c r="O4855" s="9"/>
      <c r="P4855" s="9"/>
      <c r="Q4855" s="9"/>
      <c r="R4855" s="9"/>
      <c r="S4855" s="9"/>
      <c r="T4855" s="9"/>
      <c r="U4855" s="9"/>
      <c r="V4855" s="9"/>
      <c r="W4855" s="9"/>
      <c r="X4855" s="9"/>
      <c r="Y4855" s="9"/>
      <c r="Z4855" s="9"/>
      <c r="AA4855" s="9"/>
      <c r="AB4855" s="9"/>
      <c r="AC4855" s="9"/>
    </row>
    <row r="4856" ht="15.75" customHeight="1">
      <c r="A4856" s="10">
        <v>4855.0</v>
      </c>
      <c r="B4856" s="20" t="s">
        <v>15</v>
      </c>
      <c r="C4856" s="10" t="str">
        <f>VLOOKUP($E4856,'Определяем вид'!$A$2:$B$16,2,0)</f>
        <v>Услуга</v>
      </c>
      <c r="D4856" s="20" t="s">
        <v>16</v>
      </c>
      <c r="E4856" s="10" t="s">
        <v>18</v>
      </c>
      <c r="F4856" s="11">
        <v>45828.0</v>
      </c>
      <c r="G4856" s="12">
        <f t="shared" si="1"/>
        <v>6</v>
      </c>
      <c r="H4856" s="10"/>
      <c r="I4856" s="10" t="str">
        <f>IFNA(VLOOKUP($H4856,'Промокоды'!$A$2:$B$115,2,0),"")</f>
        <v/>
      </c>
      <c r="J4856" s="10" t="str">
        <f>IFNA(VLOOKUP($I4856,'Промокоды'!$E$2:$F$8,2,0),"")</f>
        <v/>
      </c>
      <c r="K4856" s="10" t="str">
        <f>IFNA(VLOOKUP($H4856,'Промокоды'!$A$2:$C$115,3,0),"")</f>
        <v/>
      </c>
      <c r="L4856" s="13">
        <f t="shared" si="2"/>
        <v>0</v>
      </c>
      <c r="M4856" s="14">
        <v>3500.0</v>
      </c>
      <c r="N4856" s="14">
        <f t="shared" si="3"/>
        <v>3500</v>
      </c>
      <c r="O4856" s="9"/>
      <c r="P4856" s="9"/>
      <c r="Q4856" s="9"/>
      <c r="R4856" s="9"/>
      <c r="S4856" s="9"/>
      <c r="T4856" s="9"/>
      <c r="U4856" s="9"/>
      <c r="V4856" s="9"/>
      <c r="W4856" s="9"/>
      <c r="X4856" s="9"/>
      <c r="Y4856" s="9"/>
      <c r="Z4856" s="9"/>
      <c r="AA4856" s="9"/>
      <c r="AB4856" s="9"/>
      <c r="AC4856" s="9"/>
    </row>
    <row r="4857" ht="15.75" customHeight="1">
      <c r="A4857" s="10">
        <v>4856.0</v>
      </c>
      <c r="B4857" s="20" t="s">
        <v>15</v>
      </c>
      <c r="C4857" s="10" t="str">
        <f>VLOOKUP($E4857,'Определяем вид'!$A$2:$B$16,2,0)</f>
        <v>Услуга</v>
      </c>
      <c r="D4857" s="20" t="s">
        <v>16</v>
      </c>
      <c r="E4857" s="10" t="s">
        <v>18</v>
      </c>
      <c r="F4857" s="11">
        <v>45828.0</v>
      </c>
      <c r="G4857" s="12">
        <f t="shared" si="1"/>
        <v>6</v>
      </c>
      <c r="H4857" s="10"/>
      <c r="I4857" s="10" t="str">
        <f>IFNA(VLOOKUP($H4857,'Промокоды'!$A$2:$B$115,2,0),"")</f>
        <v/>
      </c>
      <c r="J4857" s="10" t="str">
        <f>IFNA(VLOOKUP($I4857,'Промокоды'!$E$2:$F$8,2,0),"")</f>
        <v/>
      </c>
      <c r="K4857" s="10" t="str">
        <f>IFNA(VLOOKUP($H4857,'Промокоды'!$A$2:$C$115,3,0),"")</f>
        <v/>
      </c>
      <c r="L4857" s="13">
        <f t="shared" si="2"/>
        <v>0</v>
      </c>
      <c r="M4857" s="14">
        <v>3500.0</v>
      </c>
      <c r="N4857" s="14">
        <f t="shared" si="3"/>
        <v>3500</v>
      </c>
      <c r="O4857" s="9"/>
      <c r="P4857" s="9"/>
      <c r="Q4857" s="9"/>
      <c r="R4857" s="9"/>
      <c r="S4857" s="9"/>
      <c r="T4857" s="9"/>
      <c r="U4857" s="9"/>
      <c r="V4857" s="9"/>
      <c r="W4857" s="9"/>
      <c r="X4857" s="9"/>
      <c r="Y4857" s="9"/>
      <c r="Z4857" s="9"/>
      <c r="AA4857" s="9"/>
      <c r="AB4857" s="9"/>
      <c r="AC4857" s="9"/>
    </row>
    <row r="4858" ht="15.75" customHeight="1">
      <c r="A4858" s="10">
        <v>4857.0</v>
      </c>
      <c r="B4858" s="20" t="s">
        <v>15</v>
      </c>
      <c r="C4858" s="10" t="str">
        <f>VLOOKUP($E4858,'Определяем вид'!$A$2:$B$16,2,0)</f>
        <v>Услуга</v>
      </c>
      <c r="D4858" s="20" t="s">
        <v>16</v>
      </c>
      <c r="E4858" s="10" t="s">
        <v>21</v>
      </c>
      <c r="F4858" s="11">
        <v>45828.0</v>
      </c>
      <c r="G4858" s="12">
        <f t="shared" si="1"/>
        <v>6</v>
      </c>
      <c r="H4858" s="10"/>
      <c r="I4858" s="10" t="str">
        <f>IFNA(VLOOKUP($H4858,'Промокоды'!$A$2:$B$115,2,0),"")</f>
        <v/>
      </c>
      <c r="J4858" s="10" t="str">
        <f>IFNA(VLOOKUP($I4858,'Промокоды'!$E$2:$F$8,2,0),"")</f>
        <v/>
      </c>
      <c r="K4858" s="10" t="str">
        <f>IFNA(VLOOKUP($H4858,'Промокоды'!$A$2:$C$115,3,0),"")</f>
        <v/>
      </c>
      <c r="L4858" s="13">
        <f t="shared" si="2"/>
        <v>0</v>
      </c>
      <c r="M4858" s="14">
        <v>5500.0</v>
      </c>
      <c r="N4858" s="14">
        <f t="shared" si="3"/>
        <v>5500</v>
      </c>
      <c r="O4858" s="9"/>
      <c r="P4858" s="9"/>
      <c r="Q4858" s="9"/>
      <c r="R4858" s="9"/>
      <c r="S4858" s="9"/>
      <c r="T4858" s="9"/>
      <c r="U4858" s="9"/>
      <c r="V4858" s="9"/>
      <c r="W4858" s="9"/>
      <c r="X4858" s="9"/>
      <c r="Y4858" s="9"/>
      <c r="Z4858" s="9"/>
      <c r="AA4858" s="9"/>
      <c r="AB4858" s="9"/>
      <c r="AC4858" s="9"/>
    </row>
    <row r="4859" ht="15.75" customHeight="1">
      <c r="A4859" s="10">
        <v>4858.0</v>
      </c>
      <c r="B4859" s="20" t="s">
        <v>15</v>
      </c>
      <c r="C4859" s="10" t="str">
        <f>VLOOKUP($E4859,'Определяем вид'!$A$2:$B$16,2,0)</f>
        <v>Услуга</v>
      </c>
      <c r="D4859" s="20" t="s">
        <v>16</v>
      </c>
      <c r="E4859" s="10" t="s">
        <v>17</v>
      </c>
      <c r="F4859" s="11">
        <v>45828.0</v>
      </c>
      <c r="G4859" s="12">
        <f t="shared" si="1"/>
        <v>6</v>
      </c>
      <c r="H4859" s="10"/>
      <c r="I4859" s="10" t="str">
        <f>IFNA(VLOOKUP($H4859,'Промокоды'!$A$2:$B$115,2,0),"")</f>
        <v/>
      </c>
      <c r="J4859" s="10" t="str">
        <f>IFNA(VLOOKUP($I4859,'Промокоды'!$E$2:$F$8,2,0),"")</f>
        <v/>
      </c>
      <c r="K4859" s="10" t="str">
        <f>IFNA(VLOOKUP($H4859,'Промокоды'!$A$2:$C$115,3,0),"")</f>
        <v/>
      </c>
      <c r="L4859" s="13">
        <f t="shared" si="2"/>
        <v>0</v>
      </c>
      <c r="M4859" s="14">
        <v>4500.0</v>
      </c>
      <c r="N4859" s="14">
        <f t="shared" si="3"/>
        <v>4500</v>
      </c>
      <c r="O4859" s="9"/>
      <c r="P4859" s="9"/>
      <c r="Q4859" s="9"/>
      <c r="R4859" s="9"/>
      <c r="S4859" s="9"/>
      <c r="T4859" s="9"/>
      <c r="U4859" s="9"/>
      <c r="V4859" s="9"/>
      <c r="W4859" s="9"/>
      <c r="X4859" s="9"/>
      <c r="Y4859" s="9"/>
      <c r="Z4859" s="9"/>
      <c r="AA4859" s="9"/>
      <c r="AB4859" s="9"/>
      <c r="AC4859" s="9"/>
    </row>
    <row r="4860" ht="15.75" customHeight="1">
      <c r="A4860" s="10">
        <v>4859.0</v>
      </c>
      <c r="B4860" s="20" t="s">
        <v>15</v>
      </c>
      <c r="C4860" s="10" t="str">
        <f>VLOOKUP($E4860,'Определяем вид'!$A$2:$B$16,2,0)</f>
        <v>Услуга</v>
      </c>
      <c r="D4860" s="20" t="s">
        <v>16</v>
      </c>
      <c r="E4860" s="10" t="s">
        <v>21</v>
      </c>
      <c r="F4860" s="11">
        <v>45828.0</v>
      </c>
      <c r="G4860" s="12">
        <f t="shared" si="1"/>
        <v>6</v>
      </c>
      <c r="H4860" s="10"/>
      <c r="I4860" s="10" t="str">
        <f>IFNA(VLOOKUP($H4860,'Промокоды'!$A$2:$B$115,2,0),"")</f>
        <v/>
      </c>
      <c r="J4860" s="10" t="str">
        <f>IFNA(VLOOKUP($I4860,'Промокоды'!$E$2:$F$8,2,0),"")</f>
        <v/>
      </c>
      <c r="K4860" s="10" t="str">
        <f>IFNA(VLOOKUP($H4860,'Промокоды'!$A$2:$C$115,3,0),"")</f>
        <v/>
      </c>
      <c r="L4860" s="13">
        <f t="shared" si="2"/>
        <v>0</v>
      </c>
      <c r="M4860" s="14">
        <v>5500.0</v>
      </c>
      <c r="N4860" s="14">
        <f t="shared" si="3"/>
        <v>5500</v>
      </c>
      <c r="O4860" s="9"/>
      <c r="P4860" s="9"/>
      <c r="Q4860" s="9"/>
      <c r="R4860" s="9"/>
      <c r="S4860" s="9"/>
      <c r="T4860" s="9"/>
      <c r="U4860" s="9"/>
      <c r="V4860" s="9"/>
      <c r="W4860" s="9"/>
      <c r="X4860" s="9"/>
      <c r="Y4860" s="9"/>
      <c r="Z4860" s="9"/>
      <c r="AA4860" s="9"/>
      <c r="AB4860" s="9"/>
      <c r="AC4860" s="9"/>
    </row>
    <row r="4861" ht="15.75" customHeight="1">
      <c r="A4861" s="10">
        <v>4860.0</v>
      </c>
      <c r="B4861" s="20" t="s">
        <v>15</v>
      </c>
      <c r="C4861" s="10" t="str">
        <f>VLOOKUP($E4861,'Определяем вид'!$A$2:$B$16,2,0)</f>
        <v>Услуга</v>
      </c>
      <c r="D4861" s="20" t="s">
        <v>19</v>
      </c>
      <c r="E4861" s="10" t="s">
        <v>17</v>
      </c>
      <c r="F4861" s="11">
        <v>45828.0</v>
      </c>
      <c r="G4861" s="12">
        <f t="shared" si="1"/>
        <v>6</v>
      </c>
      <c r="H4861" s="10"/>
      <c r="I4861" s="10" t="str">
        <f>IFNA(VLOOKUP($H4861,'Промокоды'!$A$2:$B$115,2,0),"")</f>
        <v/>
      </c>
      <c r="J4861" s="10" t="str">
        <f>IFNA(VLOOKUP($I4861,'Промокоды'!$E$2:$F$8,2,0),"")</f>
        <v/>
      </c>
      <c r="K4861" s="10" t="str">
        <f>IFNA(VLOOKUP($H4861,'Промокоды'!$A$2:$C$115,3,0),"")</f>
        <v/>
      </c>
      <c r="L4861" s="13">
        <f t="shared" si="2"/>
        <v>0</v>
      </c>
      <c r="M4861" s="14">
        <v>4500.0</v>
      </c>
      <c r="N4861" s="14">
        <f t="shared" si="3"/>
        <v>4500</v>
      </c>
      <c r="O4861" s="9"/>
      <c r="P4861" s="9"/>
      <c r="Q4861" s="9"/>
      <c r="R4861" s="9"/>
      <c r="S4861" s="9"/>
      <c r="T4861" s="9"/>
      <c r="U4861" s="9"/>
      <c r="V4861" s="9"/>
      <c r="W4861" s="9"/>
      <c r="X4861" s="9"/>
      <c r="Y4861" s="9"/>
      <c r="Z4861" s="9"/>
      <c r="AA4861" s="9"/>
      <c r="AB4861" s="9"/>
      <c r="AC4861" s="9"/>
    </row>
    <row r="4862" ht="15.75" customHeight="1">
      <c r="A4862" s="10">
        <v>4861.0</v>
      </c>
      <c r="B4862" s="20" t="s">
        <v>15</v>
      </c>
      <c r="C4862" s="10" t="str">
        <f>VLOOKUP($E4862,'Определяем вид'!$A$2:$B$16,2,0)</f>
        <v>Услуга</v>
      </c>
      <c r="D4862" s="20" t="s">
        <v>19</v>
      </c>
      <c r="E4862" s="10" t="s">
        <v>17</v>
      </c>
      <c r="F4862" s="11">
        <v>45828.0</v>
      </c>
      <c r="G4862" s="12">
        <f t="shared" si="1"/>
        <v>6</v>
      </c>
      <c r="H4862" s="10"/>
      <c r="I4862" s="10" t="str">
        <f>IFNA(VLOOKUP($H4862,'Промокоды'!$A$2:$B$115,2,0),"")</f>
        <v/>
      </c>
      <c r="J4862" s="10" t="str">
        <f>IFNA(VLOOKUP($I4862,'Промокоды'!$E$2:$F$8,2,0),"")</f>
        <v/>
      </c>
      <c r="K4862" s="10" t="str">
        <f>IFNA(VLOOKUP($H4862,'Промокоды'!$A$2:$C$115,3,0),"")</f>
        <v/>
      </c>
      <c r="L4862" s="13">
        <f t="shared" si="2"/>
        <v>0</v>
      </c>
      <c r="M4862" s="14">
        <v>4500.0</v>
      </c>
      <c r="N4862" s="14">
        <f t="shared" si="3"/>
        <v>4500</v>
      </c>
      <c r="O4862" s="9"/>
      <c r="P4862" s="9"/>
      <c r="Q4862" s="9"/>
      <c r="R4862" s="9"/>
      <c r="S4862" s="9"/>
      <c r="T4862" s="9"/>
      <c r="U4862" s="9"/>
      <c r="V4862" s="9"/>
      <c r="W4862" s="9"/>
      <c r="X4862" s="9"/>
      <c r="Y4862" s="9"/>
      <c r="Z4862" s="9"/>
      <c r="AA4862" s="9"/>
      <c r="AB4862" s="9"/>
      <c r="AC4862" s="9"/>
    </row>
    <row r="4863" ht="15.75" customHeight="1">
      <c r="A4863" s="10">
        <v>4862.0</v>
      </c>
      <c r="B4863" s="20" t="s">
        <v>15</v>
      </c>
      <c r="C4863" s="10" t="str">
        <f>VLOOKUP($E4863,'Определяем вид'!$A$2:$B$16,2,0)</f>
        <v>Услуга</v>
      </c>
      <c r="D4863" s="20" t="s">
        <v>16</v>
      </c>
      <c r="E4863" s="10" t="s">
        <v>18</v>
      </c>
      <c r="F4863" s="11">
        <v>45828.0</v>
      </c>
      <c r="G4863" s="12">
        <f t="shared" si="1"/>
        <v>6</v>
      </c>
      <c r="H4863" s="10"/>
      <c r="I4863" s="10" t="str">
        <f>IFNA(VLOOKUP($H4863,'Промокоды'!$A$2:$B$115,2,0),"")</f>
        <v/>
      </c>
      <c r="J4863" s="10" t="str">
        <f>IFNA(VLOOKUP($I4863,'Промокоды'!$E$2:$F$8,2,0),"")</f>
        <v/>
      </c>
      <c r="K4863" s="10" t="str">
        <f>IFNA(VLOOKUP($H4863,'Промокоды'!$A$2:$C$115,3,0),"")</f>
        <v/>
      </c>
      <c r="L4863" s="13">
        <f t="shared" si="2"/>
        <v>0</v>
      </c>
      <c r="M4863" s="14">
        <v>3500.0</v>
      </c>
      <c r="N4863" s="14">
        <f t="shared" si="3"/>
        <v>3500</v>
      </c>
      <c r="O4863" s="9"/>
      <c r="P4863" s="9"/>
      <c r="Q4863" s="9"/>
      <c r="R4863" s="9"/>
      <c r="S4863" s="9"/>
      <c r="T4863" s="9"/>
      <c r="U4863" s="9"/>
      <c r="V4863" s="9"/>
      <c r="W4863" s="9"/>
      <c r="X4863" s="9"/>
      <c r="Y4863" s="9"/>
      <c r="Z4863" s="9"/>
      <c r="AA4863" s="9"/>
      <c r="AB4863" s="9"/>
      <c r="AC4863" s="9"/>
    </row>
    <row r="4864" ht="15.75" customHeight="1">
      <c r="A4864" s="10">
        <v>4863.0</v>
      </c>
      <c r="B4864" s="20" t="s">
        <v>15</v>
      </c>
      <c r="C4864" s="10" t="str">
        <f>VLOOKUP($E4864,'Определяем вид'!$A$2:$B$16,2,0)</f>
        <v>Услуга</v>
      </c>
      <c r="D4864" s="20" t="s">
        <v>16</v>
      </c>
      <c r="E4864" s="10" t="s">
        <v>21</v>
      </c>
      <c r="F4864" s="11">
        <v>45828.0</v>
      </c>
      <c r="G4864" s="12">
        <f t="shared" si="1"/>
        <v>6</v>
      </c>
      <c r="H4864" s="10"/>
      <c r="I4864" s="10" t="str">
        <f>IFNA(VLOOKUP($H4864,'Промокоды'!$A$2:$B$115,2,0),"")</f>
        <v/>
      </c>
      <c r="J4864" s="10" t="str">
        <f>IFNA(VLOOKUP($I4864,'Промокоды'!$E$2:$F$8,2,0),"")</f>
        <v/>
      </c>
      <c r="K4864" s="10" t="str">
        <f>IFNA(VLOOKUP($H4864,'Промокоды'!$A$2:$C$115,3,0),"")</f>
        <v/>
      </c>
      <c r="L4864" s="13">
        <f t="shared" si="2"/>
        <v>0</v>
      </c>
      <c r="M4864" s="14">
        <v>5500.0</v>
      </c>
      <c r="N4864" s="14">
        <f t="shared" si="3"/>
        <v>5500</v>
      </c>
      <c r="O4864" s="9"/>
      <c r="P4864" s="9"/>
      <c r="Q4864" s="9"/>
      <c r="R4864" s="9"/>
      <c r="S4864" s="9"/>
      <c r="T4864" s="9"/>
      <c r="U4864" s="9"/>
      <c r="V4864" s="9"/>
      <c r="W4864" s="9"/>
      <c r="X4864" s="9"/>
      <c r="Y4864" s="9"/>
      <c r="Z4864" s="9"/>
      <c r="AA4864" s="9"/>
      <c r="AB4864" s="9"/>
      <c r="AC4864" s="9"/>
    </row>
    <row r="4865" ht="15.75" customHeight="1">
      <c r="A4865" s="10">
        <v>4864.0</v>
      </c>
      <c r="B4865" s="20" t="s">
        <v>15</v>
      </c>
      <c r="C4865" s="10" t="str">
        <f>VLOOKUP($E4865,'Определяем вид'!$A$2:$B$16,2,0)</f>
        <v>Услуга</v>
      </c>
      <c r="D4865" s="20" t="s">
        <v>19</v>
      </c>
      <c r="E4865" s="10" t="s">
        <v>18</v>
      </c>
      <c r="F4865" s="11">
        <v>45828.0</v>
      </c>
      <c r="G4865" s="12">
        <f t="shared" si="1"/>
        <v>6</v>
      </c>
      <c r="H4865" s="10"/>
      <c r="I4865" s="10" t="str">
        <f>IFNA(VLOOKUP($H4865,'Промокоды'!$A$2:$B$115,2,0),"")</f>
        <v/>
      </c>
      <c r="J4865" s="10" t="str">
        <f>IFNA(VLOOKUP($I4865,'Промокоды'!$E$2:$F$8,2,0),"")</f>
        <v/>
      </c>
      <c r="K4865" s="10" t="str">
        <f>IFNA(VLOOKUP($H4865,'Промокоды'!$A$2:$C$115,3,0),"")</f>
        <v/>
      </c>
      <c r="L4865" s="13">
        <f t="shared" si="2"/>
        <v>0</v>
      </c>
      <c r="M4865" s="14">
        <v>3500.0</v>
      </c>
      <c r="N4865" s="14">
        <f t="shared" si="3"/>
        <v>3500</v>
      </c>
      <c r="O4865" s="9"/>
      <c r="P4865" s="9"/>
      <c r="Q4865" s="9"/>
      <c r="R4865" s="9"/>
      <c r="S4865" s="9"/>
      <c r="T4865" s="9"/>
      <c r="U4865" s="9"/>
      <c r="V4865" s="9"/>
      <c r="W4865" s="9"/>
      <c r="X4865" s="9"/>
      <c r="Y4865" s="9"/>
      <c r="Z4865" s="9"/>
      <c r="AA4865" s="9"/>
      <c r="AB4865" s="9"/>
      <c r="AC4865" s="9"/>
    </row>
    <row r="4866" ht="15.75" customHeight="1">
      <c r="A4866" s="10">
        <v>4865.0</v>
      </c>
      <c r="B4866" s="20" t="s">
        <v>25</v>
      </c>
      <c r="C4866" s="10" t="str">
        <f>VLOOKUP($E4866,'Определяем вид'!$A$2:$B$16,2,0)</f>
        <v>Товар</v>
      </c>
      <c r="D4866" s="16" t="s">
        <v>16</v>
      </c>
      <c r="E4866" s="10" t="s">
        <v>33</v>
      </c>
      <c r="F4866" s="11">
        <v>45828.0</v>
      </c>
      <c r="G4866" s="12">
        <f t="shared" si="1"/>
        <v>6</v>
      </c>
      <c r="H4866" s="10"/>
      <c r="I4866" s="10" t="str">
        <f>IFNA(VLOOKUP($H4866,'Промокоды'!$A$2:$B$115,2,0),"")</f>
        <v/>
      </c>
      <c r="J4866" s="10" t="str">
        <f>IFNA(VLOOKUP($I4866,'Промокоды'!$E$2:$F$8,2,0),"")</f>
        <v/>
      </c>
      <c r="K4866" s="10" t="str">
        <f>IFNA(VLOOKUP($H4866,'Промокоды'!$A$2:$C$115,3,0),"")</f>
        <v/>
      </c>
      <c r="L4866" s="13">
        <f t="shared" si="2"/>
        <v>0</v>
      </c>
      <c r="M4866" s="14">
        <v>1000.0</v>
      </c>
      <c r="N4866" s="14">
        <f t="shared" si="3"/>
        <v>1000</v>
      </c>
      <c r="O4866" s="9"/>
      <c r="P4866" s="9"/>
      <c r="Q4866" s="9"/>
      <c r="R4866" s="9"/>
      <c r="S4866" s="9"/>
      <c r="T4866" s="9"/>
      <c r="U4866" s="9"/>
      <c r="V4866" s="9"/>
      <c r="W4866" s="9"/>
      <c r="X4866" s="9"/>
      <c r="Y4866" s="9"/>
      <c r="Z4866" s="9"/>
      <c r="AA4866" s="9"/>
      <c r="AB4866" s="9"/>
      <c r="AC4866" s="9"/>
    </row>
    <row r="4867" ht="15.75" customHeight="1">
      <c r="A4867" s="10">
        <v>4866.0</v>
      </c>
      <c r="B4867" s="20" t="s">
        <v>25</v>
      </c>
      <c r="C4867" s="10" t="str">
        <f>VLOOKUP($E4867,'Определяем вид'!$A$2:$B$16,2,0)</f>
        <v>Товар</v>
      </c>
      <c r="D4867" s="16" t="s">
        <v>16</v>
      </c>
      <c r="E4867" s="10" t="s">
        <v>33</v>
      </c>
      <c r="F4867" s="11">
        <v>45828.0</v>
      </c>
      <c r="G4867" s="12">
        <f t="shared" si="1"/>
        <v>6</v>
      </c>
      <c r="H4867" s="10"/>
      <c r="I4867" s="10" t="str">
        <f>IFNA(VLOOKUP($H4867,'Промокоды'!$A$2:$B$115,2,0),"")</f>
        <v/>
      </c>
      <c r="J4867" s="10" t="str">
        <f>IFNA(VLOOKUP($I4867,'Промокоды'!$E$2:$F$8,2,0),"")</f>
        <v/>
      </c>
      <c r="K4867" s="10" t="str">
        <f>IFNA(VLOOKUP($H4867,'Промокоды'!$A$2:$C$115,3,0),"")</f>
        <v/>
      </c>
      <c r="L4867" s="13">
        <f t="shared" si="2"/>
        <v>0</v>
      </c>
      <c r="M4867" s="14">
        <v>1000.0</v>
      </c>
      <c r="N4867" s="14">
        <f t="shared" si="3"/>
        <v>1000</v>
      </c>
      <c r="O4867" s="9"/>
      <c r="P4867" s="9"/>
      <c r="Q4867" s="9"/>
      <c r="R4867" s="9"/>
      <c r="S4867" s="9"/>
      <c r="T4867" s="9"/>
      <c r="U4867" s="9"/>
      <c r="V4867" s="9"/>
      <c r="W4867" s="9"/>
      <c r="X4867" s="9"/>
      <c r="Y4867" s="9"/>
      <c r="Z4867" s="9"/>
      <c r="AA4867" s="9"/>
      <c r="AB4867" s="9"/>
      <c r="AC4867" s="9"/>
    </row>
    <row r="4868" ht="15.75" customHeight="1">
      <c r="A4868" s="10">
        <v>4867.0</v>
      </c>
      <c r="B4868" s="20" t="s">
        <v>15</v>
      </c>
      <c r="C4868" s="10" t="str">
        <f>VLOOKUP($E4868,'Определяем вид'!$A$2:$B$16,2,0)</f>
        <v>Услуга</v>
      </c>
      <c r="D4868" s="16" t="s">
        <v>16</v>
      </c>
      <c r="E4868" s="10" t="s">
        <v>18</v>
      </c>
      <c r="F4868" s="11">
        <v>45828.0</v>
      </c>
      <c r="G4868" s="12">
        <f t="shared" si="1"/>
        <v>6</v>
      </c>
      <c r="H4868" s="10"/>
      <c r="I4868" s="10" t="str">
        <f>IFNA(VLOOKUP($H4868,'Промокоды'!$A$2:$B$115,2,0),"")</f>
        <v/>
      </c>
      <c r="J4868" s="10" t="str">
        <f>IFNA(VLOOKUP($I4868,'Промокоды'!$E$2:$F$8,2,0),"")</f>
        <v/>
      </c>
      <c r="K4868" s="10" t="str">
        <f>IFNA(VLOOKUP($H4868,'Промокоды'!$A$2:$C$115,3,0),"")</f>
        <v/>
      </c>
      <c r="L4868" s="13">
        <f t="shared" si="2"/>
        <v>0</v>
      </c>
      <c r="M4868" s="14">
        <v>3500.0</v>
      </c>
      <c r="N4868" s="14">
        <f t="shared" si="3"/>
        <v>3500</v>
      </c>
      <c r="O4868" s="9"/>
      <c r="P4868" s="9"/>
      <c r="Q4868" s="9"/>
      <c r="R4868" s="9"/>
      <c r="S4868" s="9"/>
      <c r="T4868" s="9"/>
      <c r="U4868" s="9"/>
      <c r="V4868" s="9"/>
      <c r="W4868" s="9"/>
      <c r="X4868" s="9"/>
      <c r="Y4868" s="9"/>
      <c r="Z4868" s="9"/>
      <c r="AA4868" s="9"/>
      <c r="AB4868" s="9"/>
      <c r="AC4868" s="9"/>
    </row>
    <row r="4869" ht="15.75" customHeight="1">
      <c r="A4869" s="10">
        <v>4868.0</v>
      </c>
      <c r="B4869" s="20" t="s">
        <v>15</v>
      </c>
      <c r="C4869" s="10" t="str">
        <f>VLOOKUP($E4869,'Определяем вид'!$A$2:$B$16,2,0)</f>
        <v>Услуга</v>
      </c>
      <c r="D4869" s="20" t="s">
        <v>19</v>
      </c>
      <c r="E4869" s="10" t="s">
        <v>21</v>
      </c>
      <c r="F4869" s="11">
        <v>45829.0</v>
      </c>
      <c r="G4869" s="12">
        <f t="shared" si="1"/>
        <v>6</v>
      </c>
      <c r="H4869" s="20" t="s">
        <v>94</v>
      </c>
      <c r="I4869" s="10">
        <f>IFNA(VLOOKUP($H4869,'Промокоды'!$A$2:$B$115,2,0),"")</f>
        <v>3</v>
      </c>
      <c r="J4869" s="10" t="str">
        <f>IFNA(VLOOKUP($I4869,'Промокоды'!$E$2:$F$8,2,0),"")</f>
        <v>Поисковые запросы в Яндексе</v>
      </c>
      <c r="K4869" s="10">
        <f>IFNA(VLOOKUP($H4869,'Промокоды'!$A$2:$C$115,3,0),"")</f>
        <v>0.05</v>
      </c>
      <c r="L4869" s="13">
        <f t="shared" si="2"/>
        <v>275</v>
      </c>
      <c r="M4869" s="14">
        <v>5500.0</v>
      </c>
      <c r="N4869" s="14">
        <f t="shared" si="3"/>
        <v>5225</v>
      </c>
      <c r="O4869" s="9"/>
      <c r="P4869" s="9"/>
      <c r="Q4869" s="9"/>
      <c r="R4869" s="9"/>
      <c r="S4869" s="9"/>
      <c r="T4869" s="9"/>
      <c r="U4869" s="9"/>
      <c r="V4869" s="9"/>
      <c r="W4869" s="9"/>
      <c r="X4869" s="9"/>
      <c r="Y4869" s="9"/>
      <c r="Z4869" s="9"/>
      <c r="AA4869" s="9"/>
      <c r="AB4869" s="9"/>
      <c r="AC4869" s="9"/>
    </row>
    <row r="4870" ht="15.75" customHeight="1">
      <c r="A4870" s="10">
        <v>4869.0</v>
      </c>
      <c r="B4870" s="20" t="s">
        <v>15</v>
      </c>
      <c r="C4870" s="10" t="str">
        <f>VLOOKUP($E4870,'Определяем вид'!$A$2:$B$16,2,0)</f>
        <v>Услуга</v>
      </c>
      <c r="D4870" s="20" t="s">
        <v>16</v>
      </c>
      <c r="E4870" s="10" t="s">
        <v>18</v>
      </c>
      <c r="F4870" s="11">
        <v>45829.0</v>
      </c>
      <c r="G4870" s="12">
        <f t="shared" si="1"/>
        <v>6</v>
      </c>
      <c r="H4870" s="20" t="s">
        <v>95</v>
      </c>
      <c r="I4870" s="10">
        <f>IFNA(VLOOKUP($H4870,'Промокоды'!$A$2:$B$115,2,0),"")</f>
        <v>3</v>
      </c>
      <c r="J4870" s="10" t="str">
        <f>IFNA(VLOOKUP($I4870,'Промокоды'!$E$2:$F$8,2,0),"")</f>
        <v>Поисковые запросы в Яндексе</v>
      </c>
      <c r="K4870" s="10">
        <f>IFNA(VLOOKUP($H4870,'Промокоды'!$A$2:$C$115,3,0),"")</f>
        <v>0.05</v>
      </c>
      <c r="L4870" s="13">
        <f t="shared" si="2"/>
        <v>175</v>
      </c>
      <c r="M4870" s="14">
        <v>3500.0</v>
      </c>
      <c r="N4870" s="14">
        <f t="shared" si="3"/>
        <v>3325</v>
      </c>
      <c r="O4870" s="9"/>
      <c r="P4870" s="9"/>
      <c r="Q4870" s="9"/>
      <c r="R4870" s="9"/>
      <c r="S4870" s="9"/>
      <c r="T4870" s="9"/>
      <c r="U4870" s="9"/>
      <c r="V4870" s="9"/>
      <c r="W4870" s="9"/>
      <c r="X4870" s="9"/>
      <c r="Y4870" s="9"/>
      <c r="Z4870" s="9"/>
      <c r="AA4870" s="9"/>
      <c r="AB4870" s="9"/>
      <c r="AC4870" s="9"/>
    </row>
    <row r="4871" ht="15.75" customHeight="1">
      <c r="A4871" s="10">
        <v>4870.0</v>
      </c>
      <c r="B4871" s="20" t="s">
        <v>15</v>
      </c>
      <c r="C4871" s="10" t="str">
        <f>VLOOKUP($E4871,'Определяем вид'!$A$2:$B$16,2,0)</f>
        <v>Услуга</v>
      </c>
      <c r="D4871" s="20" t="s">
        <v>16</v>
      </c>
      <c r="E4871" s="10" t="s">
        <v>21</v>
      </c>
      <c r="F4871" s="11">
        <v>45829.0</v>
      </c>
      <c r="G4871" s="12">
        <f t="shared" si="1"/>
        <v>6</v>
      </c>
      <c r="H4871" s="10"/>
      <c r="I4871" s="10" t="str">
        <f>IFNA(VLOOKUP($H4871,'Промокоды'!$A$2:$B$115,2,0),"")</f>
        <v/>
      </c>
      <c r="J4871" s="10" t="str">
        <f>IFNA(VLOOKUP($I4871,'Промокоды'!$E$2:$F$8,2,0),"")</f>
        <v/>
      </c>
      <c r="K4871" s="10" t="str">
        <f>IFNA(VLOOKUP($H4871,'Промокоды'!$A$2:$C$115,3,0),"")</f>
        <v/>
      </c>
      <c r="L4871" s="13">
        <f t="shared" si="2"/>
        <v>0</v>
      </c>
      <c r="M4871" s="14">
        <v>5500.0</v>
      </c>
      <c r="N4871" s="14">
        <f t="shared" si="3"/>
        <v>5500</v>
      </c>
      <c r="O4871" s="9"/>
      <c r="P4871" s="9"/>
      <c r="Q4871" s="9"/>
      <c r="R4871" s="9"/>
      <c r="S4871" s="9"/>
      <c r="T4871" s="9"/>
      <c r="U4871" s="9"/>
      <c r="V4871" s="9"/>
      <c r="W4871" s="9"/>
      <c r="X4871" s="9"/>
      <c r="Y4871" s="9"/>
      <c r="Z4871" s="9"/>
      <c r="AA4871" s="9"/>
      <c r="AB4871" s="9"/>
      <c r="AC4871" s="9"/>
    </row>
    <row r="4872" ht="15.75" customHeight="1">
      <c r="A4872" s="10">
        <v>4871.0</v>
      </c>
      <c r="B4872" s="20" t="s">
        <v>15</v>
      </c>
      <c r="C4872" s="10" t="str">
        <f>VLOOKUP($E4872,'Определяем вид'!$A$2:$B$16,2,0)</f>
        <v>Товар</v>
      </c>
      <c r="D4872" s="20" t="s">
        <v>16</v>
      </c>
      <c r="E4872" s="10" t="s">
        <v>23</v>
      </c>
      <c r="F4872" s="11">
        <v>45829.0</v>
      </c>
      <c r="G4872" s="12">
        <f t="shared" si="1"/>
        <v>6</v>
      </c>
      <c r="H4872" s="10"/>
      <c r="I4872" s="10" t="str">
        <f>IFNA(VLOOKUP($H4872,'Промокоды'!$A$2:$B$115,2,0),"")</f>
        <v/>
      </c>
      <c r="J4872" s="10" t="str">
        <f>IFNA(VLOOKUP($I4872,'Промокоды'!$E$2:$F$8,2,0),"")</f>
        <v/>
      </c>
      <c r="K4872" s="10" t="str">
        <f>IFNA(VLOOKUP($H4872,'Промокоды'!$A$2:$C$115,3,0),"")</f>
        <v/>
      </c>
      <c r="L4872" s="13">
        <f t="shared" si="2"/>
        <v>0</v>
      </c>
      <c r="M4872" s="14">
        <v>1000.0</v>
      </c>
      <c r="N4872" s="14">
        <f t="shared" si="3"/>
        <v>1000</v>
      </c>
      <c r="O4872" s="9"/>
      <c r="P4872" s="9"/>
      <c r="Q4872" s="9"/>
      <c r="R4872" s="9"/>
      <c r="S4872" s="9"/>
      <c r="T4872" s="9"/>
      <c r="U4872" s="9"/>
      <c r="V4872" s="9"/>
      <c r="W4872" s="9"/>
      <c r="X4872" s="9"/>
      <c r="Y4872" s="9"/>
      <c r="Z4872" s="9"/>
      <c r="AA4872" s="9"/>
      <c r="AB4872" s="9"/>
      <c r="AC4872" s="9"/>
    </row>
    <row r="4873" ht="15.75" customHeight="1">
      <c r="A4873" s="10">
        <v>4872.0</v>
      </c>
      <c r="B4873" s="20" t="s">
        <v>15</v>
      </c>
      <c r="C4873" s="10" t="str">
        <f>VLOOKUP($E4873,'Определяем вид'!$A$2:$B$16,2,0)</f>
        <v>Услуга</v>
      </c>
      <c r="D4873" s="20" t="s">
        <v>19</v>
      </c>
      <c r="E4873" s="10" t="s">
        <v>18</v>
      </c>
      <c r="F4873" s="11">
        <v>45829.0</v>
      </c>
      <c r="G4873" s="12">
        <f t="shared" si="1"/>
        <v>6</v>
      </c>
      <c r="H4873" s="10"/>
      <c r="I4873" s="10" t="str">
        <f>IFNA(VLOOKUP($H4873,'Промокоды'!$A$2:$B$115,2,0),"")</f>
        <v/>
      </c>
      <c r="J4873" s="10" t="str">
        <f>IFNA(VLOOKUP($I4873,'Промокоды'!$E$2:$F$8,2,0),"")</f>
        <v/>
      </c>
      <c r="K4873" s="10" t="str">
        <f>IFNA(VLOOKUP($H4873,'Промокоды'!$A$2:$C$115,3,0),"")</f>
        <v/>
      </c>
      <c r="L4873" s="13">
        <f t="shared" si="2"/>
        <v>0</v>
      </c>
      <c r="M4873" s="14">
        <v>3500.0</v>
      </c>
      <c r="N4873" s="14">
        <f t="shared" si="3"/>
        <v>3500</v>
      </c>
      <c r="O4873" s="9"/>
      <c r="P4873" s="9"/>
      <c r="Q4873" s="9"/>
      <c r="R4873" s="9"/>
      <c r="S4873" s="9"/>
      <c r="T4873" s="9"/>
      <c r="U4873" s="9"/>
      <c r="V4873" s="9"/>
      <c r="W4873" s="9"/>
      <c r="X4873" s="9"/>
      <c r="Y4873" s="9"/>
      <c r="Z4873" s="9"/>
      <c r="AA4873" s="9"/>
      <c r="AB4873" s="9"/>
      <c r="AC4873" s="9"/>
    </row>
    <row r="4874" ht="15.75" customHeight="1">
      <c r="A4874" s="10">
        <v>4873.0</v>
      </c>
      <c r="B4874" s="20" t="s">
        <v>15</v>
      </c>
      <c r="C4874" s="10" t="str">
        <f>VLOOKUP($E4874,'Определяем вид'!$A$2:$B$16,2,0)</f>
        <v>Услуга</v>
      </c>
      <c r="D4874" s="20" t="s">
        <v>16</v>
      </c>
      <c r="E4874" s="10" t="s">
        <v>18</v>
      </c>
      <c r="F4874" s="11">
        <v>45829.0</v>
      </c>
      <c r="G4874" s="12">
        <f t="shared" si="1"/>
        <v>6</v>
      </c>
      <c r="H4874" s="10"/>
      <c r="I4874" s="10" t="str">
        <f>IFNA(VLOOKUP($H4874,'Промокоды'!$A$2:$B$115,2,0),"")</f>
        <v/>
      </c>
      <c r="J4874" s="10" t="str">
        <f>IFNA(VLOOKUP($I4874,'Промокоды'!$E$2:$F$8,2,0),"")</f>
        <v/>
      </c>
      <c r="K4874" s="10" t="str">
        <f>IFNA(VLOOKUP($H4874,'Промокоды'!$A$2:$C$115,3,0),"")</f>
        <v/>
      </c>
      <c r="L4874" s="13">
        <f t="shared" si="2"/>
        <v>0</v>
      </c>
      <c r="M4874" s="14">
        <v>3500.0</v>
      </c>
      <c r="N4874" s="14">
        <f t="shared" si="3"/>
        <v>3500</v>
      </c>
      <c r="O4874" s="9"/>
      <c r="P4874" s="9"/>
      <c r="Q4874" s="9"/>
      <c r="R4874" s="9"/>
      <c r="S4874" s="9"/>
      <c r="T4874" s="9"/>
      <c r="U4874" s="9"/>
      <c r="V4874" s="9"/>
      <c r="W4874" s="9"/>
      <c r="X4874" s="9"/>
      <c r="Y4874" s="9"/>
      <c r="Z4874" s="9"/>
      <c r="AA4874" s="9"/>
      <c r="AB4874" s="9"/>
      <c r="AC4874" s="9"/>
    </row>
    <row r="4875" ht="15.75" customHeight="1">
      <c r="A4875" s="10">
        <v>4874.0</v>
      </c>
      <c r="B4875" s="20" t="s">
        <v>15</v>
      </c>
      <c r="C4875" s="10" t="str">
        <f>VLOOKUP($E4875,'Определяем вид'!$A$2:$B$16,2,0)</f>
        <v>Услуга</v>
      </c>
      <c r="D4875" s="20" t="s">
        <v>16</v>
      </c>
      <c r="E4875" s="10" t="s">
        <v>18</v>
      </c>
      <c r="F4875" s="11">
        <v>45829.0</v>
      </c>
      <c r="G4875" s="12">
        <f t="shared" si="1"/>
        <v>6</v>
      </c>
      <c r="H4875" s="10"/>
      <c r="I4875" s="10" t="str">
        <f>IFNA(VLOOKUP($H4875,'Промокоды'!$A$2:$B$115,2,0),"")</f>
        <v/>
      </c>
      <c r="J4875" s="10" t="str">
        <f>IFNA(VLOOKUP($I4875,'Промокоды'!$E$2:$F$8,2,0),"")</f>
        <v/>
      </c>
      <c r="K4875" s="10" t="str">
        <f>IFNA(VLOOKUP($H4875,'Промокоды'!$A$2:$C$115,3,0),"")</f>
        <v/>
      </c>
      <c r="L4875" s="13">
        <f t="shared" si="2"/>
        <v>0</v>
      </c>
      <c r="M4875" s="14">
        <v>3500.0</v>
      </c>
      <c r="N4875" s="14">
        <f t="shared" si="3"/>
        <v>3500</v>
      </c>
      <c r="O4875" s="9"/>
      <c r="P4875" s="9"/>
      <c r="Q4875" s="9"/>
      <c r="R4875" s="9"/>
      <c r="S4875" s="9"/>
      <c r="T4875" s="9"/>
      <c r="U4875" s="9"/>
      <c r="V4875" s="9"/>
      <c r="W4875" s="9"/>
      <c r="X4875" s="9"/>
      <c r="Y4875" s="9"/>
      <c r="Z4875" s="9"/>
      <c r="AA4875" s="9"/>
      <c r="AB4875" s="9"/>
      <c r="AC4875" s="9"/>
    </row>
    <row r="4876" ht="15.75" customHeight="1">
      <c r="A4876" s="10">
        <v>4875.0</v>
      </c>
      <c r="B4876" s="20" t="s">
        <v>15</v>
      </c>
      <c r="C4876" s="10" t="str">
        <f>VLOOKUP($E4876,'Определяем вид'!$A$2:$B$16,2,0)</f>
        <v>Услуга</v>
      </c>
      <c r="D4876" s="20" t="s">
        <v>16</v>
      </c>
      <c r="E4876" s="10" t="s">
        <v>21</v>
      </c>
      <c r="F4876" s="11">
        <v>45829.0</v>
      </c>
      <c r="G4876" s="12">
        <f t="shared" si="1"/>
        <v>6</v>
      </c>
      <c r="H4876" s="10"/>
      <c r="I4876" s="10" t="str">
        <f>IFNA(VLOOKUP($H4876,'Промокоды'!$A$2:$B$115,2,0),"")</f>
        <v/>
      </c>
      <c r="J4876" s="10" t="str">
        <f>IFNA(VLOOKUP($I4876,'Промокоды'!$E$2:$F$8,2,0),"")</f>
        <v/>
      </c>
      <c r="K4876" s="10" t="str">
        <f>IFNA(VLOOKUP($H4876,'Промокоды'!$A$2:$C$115,3,0),"")</f>
        <v/>
      </c>
      <c r="L4876" s="13">
        <f t="shared" si="2"/>
        <v>0</v>
      </c>
      <c r="M4876" s="14">
        <v>5500.0</v>
      </c>
      <c r="N4876" s="14">
        <f t="shared" si="3"/>
        <v>5500</v>
      </c>
      <c r="O4876" s="9"/>
      <c r="P4876" s="9"/>
      <c r="Q4876" s="9"/>
      <c r="R4876" s="9"/>
      <c r="S4876" s="9"/>
      <c r="T4876" s="9"/>
      <c r="U4876" s="9"/>
      <c r="V4876" s="9"/>
      <c r="W4876" s="9"/>
      <c r="X4876" s="9"/>
      <c r="Y4876" s="9"/>
      <c r="Z4876" s="9"/>
      <c r="AA4876" s="9"/>
      <c r="AB4876" s="9"/>
      <c r="AC4876" s="9"/>
    </row>
    <row r="4877" ht="15.75" customHeight="1">
      <c r="A4877" s="10">
        <v>4876.0</v>
      </c>
      <c r="B4877" s="20" t="s">
        <v>15</v>
      </c>
      <c r="C4877" s="10" t="str">
        <f>VLOOKUP($E4877,'Определяем вид'!$A$2:$B$16,2,0)</f>
        <v>Услуга</v>
      </c>
      <c r="D4877" s="20" t="s">
        <v>16</v>
      </c>
      <c r="E4877" s="10" t="s">
        <v>18</v>
      </c>
      <c r="F4877" s="11">
        <v>45829.0</v>
      </c>
      <c r="G4877" s="12">
        <f t="shared" si="1"/>
        <v>6</v>
      </c>
      <c r="H4877" s="10"/>
      <c r="I4877" s="10" t="str">
        <f>IFNA(VLOOKUP($H4877,'Промокоды'!$A$2:$B$115,2,0),"")</f>
        <v/>
      </c>
      <c r="J4877" s="10" t="str">
        <f>IFNA(VLOOKUP($I4877,'Промокоды'!$E$2:$F$8,2,0),"")</f>
        <v/>
      </c>
      <c r="K4877" s="10" t="str">
        <f>IFNA(VLOOKUP($H4877,'Промокоды'!$A$2:$C$115,3,0),"")</f>
        <v/>
      </c>
      <c r="L4877" s="13">
        <f t="shared" si="2"/>
        <v>0</v>
      </c>
      <c r="M4877" s="14">
        <v>3500.0</v>
      </c>
      <c r="N4877" s="14">
        <f t="shared" si="3"/>
        <v>3500</v>
      </c>
      <c r="O4877" s="9"/>
      <c r="P4877" s="9"/>
      <c r="Q4877" s="9"/>
      <c r="R4877" s="9"/>
      <c r="S4877" s="9"/>
      <c r="T4877" s="9"/>
      <c r="U4877" s="9"/>
      <c r="V4877" s="9"/>
      <c r="W4877" s="9"/>
      <c r="X4877" s="9"/>
      <c r="Y4877" s="9"/>
      <c r="Z4877" s="9"/>
      <c r="AA4877" s="9"/>
      <c r="AB4877" s="9"/>
      <c r="AC4877" s="9"/>
    </row>
    <row r="4878" ht="15.75" customHeight="1">
      <c r="A4878" s="10">
        <v>4877.0</v>
      </c>
      <c r="B4878" s="20" t="s">
        <v>15</v>
      </c>
      <c r="C4878" s="10" t="str">
        <f>VLOOKUP($E4878,'Определяем вид'!$A$2:$B$16,2,0)</f>
        <v>Услуга</v>
      </c>
      <c r="D4878" s="20" t="s">
        <v>16</v>
      </c>
      <c r="E4878" s="10" t="s">
        <v>18</v>
      </c>
      <c r="F4878" s="11">
        <v>45829.0</v>
      </c>
      <c r="G4878" s="12">
        <f t="shared" si="1"/>
        <v>6</v>
      </c>
      <c r="H4878" s="10"/>
      <c r="I4878" s="10" t="str">
        <f>IFNA(VLOOKUP($H4878,'Промокоды'!$A$2:$B$115,2,0),"")</f>
        <v/>
      </c>
      <c r="J4878" s="10" t="str">
        <f>IFNA(VLOOKUP($I4878,'Промокоды'!$E$2:$F$8,2,0),"")</f>
        <v/>
      </c>
      <c r="K4878" s="10" t="str">
        <f>IFNA(VLOOKUP($H4878,'Промокоды'!$A$2:$C$115,3,0),"")</f>
        <v/>
      </c>
      <c r="L4878" s="13">
        <f t="shared" si="2"/>
        <v>0</v>
      </c>
      <c r="M4878" s="14">
        <v>3500.0</v>
      </c>
      <c r="N4878" s="14">
        <f t="shared" si="3"/>
        <v>3500</v>
      </c>
      <c r="O4878" s="9"/>
      <c r="P4878" s="9"/>
      <c r="Q4878" s="9"/>
      <c r="R4878" s="9"/>
      <c r="S4878" s="9"/>
      <c r="T4878" s="9"/>
      <c r="U4878" s="9"/>
      <c r="V4878" s="9"/>
      <c r="W4878" s="9"/>
      <c r="X4878" s="9"/>
      <c r="Y4878" s="9"/>
      <c r="Z4878" s="9"/>
      <c r="AA4878" s="9"/>
      <c r="AB4878" s="9"/>
      <c r="AC4878" s="9"/>
    </row>
    <row r="4879" ht="15.75" customHeight="1">
      <c r="A4879" s="10">
        <v>4878.0</v>
      </c>
      <c r="B4879" s="20" t="s">
        <v>25</v>
      </c>
      <c r="C4879" s="10" t="str">
        <f>VLOOKUP($E4879,'Определяем вид'!$A$2:$B$16,2,0)</f>
        <v>Товар</v>
      </c>
      <c r="D4879" s="20" t="s">
        <v>16</v>
      </c>
      <c r="E4879" s="10" t="s">
        <v>33</v>
      </c>
      <c r="F4879" s="11">
        <v>45829.0</v>
      </c>
      <c r="G4879" s="12">
        <f t="shared" si="1"/>
        <v>6</v>
      </c>
      <c r="H4879" s="10"/>
      <c r="I4879" s="10" t="str">
        <f>IFNA(VLOOKUP($H4879,'Промокоды'!$A$2:$B$115,2,0),"")</f>
        <v/>
      </c>
      <c r="J4879" s="10" t="str">
        <f>IFNA(VLOOKUP($I4879,'Промокоды'!$E$2:$F$8,2,0),"")</f>
        <v/>
      </c>
      <c r="K4879" s="10" t="str">
        <f>IFNA(VLOOKUP($H4879,'Промокоды'!$A$2:$C$115,3,0),"")</f>
        <v/>
      </c>
      <c r="L4879" s="13">
        <f t="shared" si="2"/>
        <v>0</v>
      </c>
      <c r="M4879" s="14">
        <v>1000.0</v>
      </c>
      <c r="N4879" s="14">
        <f t="shared" si="3"/>
        <v>1000</v>
      </c>
      <c r="O4879" s="9"/>
      <c r="P4879" s="9"/>
      <c r="Q4879" s="9"/>
      <c r="R4879" s="9"/>
      <c r="S4879" s="9"/>
      <c r="T4879" s="9"/>
      <c r="U4879" s="9"/>
      <c r="V4879" s="9"/>
      <c r="W4879" s="9"/>
      <c r="X4879" s="9"/>
      <c r="Y4879" s="9"/>
      <c r="Z4879" s="9"/>
      <c r="AA4879" s="9"/>
      <c r="AB4879" s="9"/>
      <c r="AC4879" s="9"/>
    </row>
    <row r="4880" ht="15.75" customHeight="1">
      <c r="A4880" s="10">
        <v>4879.0</v>
      </c>
      <c r="B4880" s="20" t="s">
        <v>15</v>
      </c>
      <c r="C4880" s="10" t="str">
        <f>VLOOKUP($E4880,'Определяем вид'!$A$2:$B$16,2,0)</f>
        <v>Услуга</v>
      </c>
      <c r="D4880" s="20" t="s">
        <v>16</v>
      </c>
      <c r="E4880" s="10" t="s">
        <v>21</v>
      </c>
      <c r="F4880" s="11">
        <v>45829.0</v>
      </c>
      <c r="G4880" s="12">
        <f t="shared" si="1"/>
        <v>6</v>
      </c>
      <c r="H4880" s="10"/>
      <c r="I4880" s="10" t="str">
        <f>IFNA(VLOOKUP($H4880,'Промокоды'!$A$2:$B$115,2,0),"")</f>
        <v/>
      </c>
      <c r="J4880" s="10" t="str">
        <f>IFNA(VLOOKUP($I4880,'Промокоды'!$E$2:$F$8,2,0),"")</f>
        <v/>
      </c>
      <c r="K4880" s="10" t="str">
        <f>IFNA(VLOOKUP($H4880,'Промокоды'!$A$2:$C$115,3,0),"")</f>
        <v/>
      </c>
      <c r="L4880" s="13">
        <f t="shared" si="2"/>
        <v>0</v>
      </c>
      <c r="M4880" s="14">
        <v>5500.0</v>
      </c>
      <c r="N4880" s="14">
        <f t="shared" si="3"/>
        <v>5500</v>
      </c>
      <c r="O4880" s="9"/>
      <c r="P4880" s="9"/>
      <c r="Q4880" s="9"/>
      <c r="R4880" s="9"/>
      <c r="S4880" s="9"/>
      <c r="T4880" s="9"/>
      <c r="U4880" s="9"/>
      <c r="V4880" s="9"/>
      <c r="W4880" s="9"/>
      <c r="X4880" s="9"/>
      <c r="Y4880" s="9"/>
      <c r="Z4880" s="9"/>
      <c r="AA4880" s="9"/>
      <c r="AB4880" s="9"/>
      <c r="AC4880" s="9"/>
    </row>
    <row r="4881" ht="15.75" customHeight="1">
      <c r="A4881" s="10">
        <v>4880.0</v>
      </c>
      <c r="B4881" s="20" t="s">
        <v>15</v>
      </c>
      <c r="C4881" s="10" t="str">
        <f>VLOOKUP($E4881,'Определяем вид'!$A$2:$B$16,2,0)</f>
        <v>Услуга</v>
      </c>
      <c r="D4881" s="20" t="s">
        <v>16</v>
      </c>
      <c r="E4881" s="10" t="s">
        <v>17</v>
      </c>
      <c r="F4881" s="11">
        <v>45829.0</v>
      </c>
      <c r="G4881" s="12">
        <f t="shared" si="1"/>
        <v>6</v>
      </c>
      <c r="H4881" s="20" t="s">
        <v>96</v>
      </c>
      <c r="I4881" s="10">
        <f>IFNA(VLOOKUP($H4881,'Промокоды'!$A$2:$B$115,2,0),"")</f>
        <v>6</v>
      </c>
      <c r="J4881" s="10" t="str">
        <f>IFNA(VLOOKUP($I4881,'Промокоды'!$E$2:$F$8,2,0),"")</f>
        <v>Реклама в VK</v>
      </c>
      <c r="K4881" s="10">
        <f>IFNA(VLOOKUP($H4881,'Промокоды'!$A$2:$C$115,3,0),"")</f>
        <v>0.2</v>
      </c>
      <c r="L4881" s="13">
        <f t="shared" si="2"/>
        <v>900</v>
      </c>
      <c r="M4881" s="14">
        <v>4500.0</v>
      </c>
      <c r="N4881" s="14">
        <f t="shared" si="3"/>
        <v>3600</v>
      </c>
      <c r="O4881" s="9"/>
      <c r="P4881" s="9"/>
      <c r="Q4881" s="9"/>
      <c r="R4881" s="9"/>
      <c r="S4881" s="9"/>
      <c r="T4881" s="9"/>
      <c r="U4881" s="9"/>
      <c r="V4881" s="9"/>
      <c r="W4881" s="9"/>
      <c r="X4881" s="9"/>
      <c r="Y4881" s="9"/>
      <c r="Z4881" s="9"/>
      <c r="AA4881" s="9"/>
      <c r="AB4881" s="9"/>
      <c r="AC4881" s="9"/>
    </row>
    <row r="4882" ht="15.75" customHeight="1">
      <c r="A4882" s="10">
        <v>4881.0</v>
      </c>
      <c r="B4882" s="20" t="s">
        <v>15</v>
      </c>
      <c r="C4882" s="10" t="str">
        <f>VLOOKUP($E4882,'Определяем вид'!$A$2:$B$16,2,0)</f>
        <v>Услуга</v>
      </c>
      <c r="D4882" s="20" t="s">
        <v>16</v>
      </c>
      <c r="E4882" s="10" t="s">
        <v>17</v>
      </c>
      <c r="F4882" s="11">
        <v>45829.0</v>
      </c>
      <c r="G4882" s="12">
        <f t="shared" si="1"/>
        <v>6</v>
      </c>
      <c r="H4882" s="10"/>
      <c r="I4882" s="10" t="str">
        <f>IFNA(VLOOKUP($H4882,'Промокоды'!$A$2:$B$115,2,0),"")</f>
        <v/>
      </c>
      <c r="J4882" s="10" t="str">
        <f>IFNA(VLOOKUP($I4882,'Промокоды'!$E$2:$F$8,2,0),"")</f>
        <v/>
      </c>
      <c r="K4882" s="10" t="str">
        <f>IFNA(VLOOKUP($H4882,'Промокоды'!$A$2:$C$115,3,0),"")</f>
        <v/>
      </c>
      <c r="L4882" s="13">
        <f t="shared" si="2"/>
        <v>0</v>
      </c>
      <c r="M4882" s="14">
        <v>4500.0</v>
      </c>
      <c r="N4882" s="14">
        <f t="shared" si="3"/>
        <v>4500</v>
      </c>
      <c r="O4882" s="9"/>
      <c r="P4882" s="9"/>
      <c r="Q4882" s="9"/>
      <c r="R4882" s="9"/>
      <c r="S4882" s="9"/>
      <c r="T4882" s="9"/>
      <c r="U4882" s="9"/>
      <c r="V4882" s="9"/>
      <c r="W4882" s="9"/>
      <c r="X4882" s="9"/>
      <c r="Y4882" s="9"/>
      <c r="Z4882" s="9"/>
      <c r="AA4882" s="9"/>
      <c r="AB4882" s="9"/>
      <c r="AC4882" s="9"/>
    </row>
    <row r="4883" ht="15.75" customHeight="1">
      <c r="A4883" s="10">
        <v>4882.0</v>
      </c>
      <c r="B4883" s="20" t="s">
        <v>15</v>
      </c>
      <c r="C4883" s="10" t="str">
        <f>VLOOKUP($E4883,'Определяем вид'!$A$2:$B$16,2,0)</f>
        <v>Услуга</v>
      </c>
      <c r="D4883" s="20" t="s">
        <v>16</v>
      </c>
      <c r="E4883" s="10" t="s">
        <v>17</v>
      </c>
      <c r="F4883" s="11">
        <v>45829.0</v>
      </c>
      <c r="G4883" s="12">
        <f t="shared" si="1"/>
        <v>6</v>
      </c>
      <c r="H4883" s="20" t="s">
        <v>97</v>
      </c>
      <c r="I4883" s="10">
        <f>IFNA(VLOOKUP($H4883,'Промокоды'!$A$2:$B$115,2,0),"")</f>
        <v>5</v>
      </c>
      <c r="J4883" s="10" t="str">
        <f>IFNA(VLOOKUP($I4883,'Промокоды'!$E$2:$F$8,2,0),"")</f>
        <v>Посты в VK</v>
      </c>
      <c r="K4883" s="10">
        <f>IFNA(VLOOKUP($H4883,'Промокоды'!$A$2:$C$115,3,0),"")</f>
        <v>0.15</v>
      </c>
      <c r="L4883" s="13">
        <f t="shared" si="2"/>
        <v>675</v>
      </c>
      <c r="M4883" s="14">
        <v>4500.0</v>
      </c>
      <c r="N4883" s="14">
        <f t="shared" si="3"/>
        <v>3825</v>
      </c>
      <c r="O4883" s="9"/>
      <c r="P4883" s="9"/>
      <c r="Q4883" s="9"/>
      <c r="R4883" s="9"/>
      <c r="S4883" s="9"/>
      <c r="T4883" s="9"/>
      <c r="U4883" s="9"/>
      <c r="V4883" s="9"/>
      <c r="W4883" s="9"/>
      <c r="X4883" s="9"/>
      <c r="Y4883" s="9"/>
      <c r="Z4883" s="9"/>
      <c r="AA4883" s="9"/>
      <c r="AB4883" s="9"/>
      <c r="AC4883" s="9"/>
    </row>
    <row r="4884" ht="15.75" customHeight="1">
      <c r="A4884" s="10">
        <v>4883.0</v>
      </c>
      <c r="B4884" s="20" t="s">
        <v>15</v>
      </c>
      <c r="C4884" s="10" t="str">
        <f>VLOOKUP($E4884,'Определяем вид'!$A$2:$B$16,2,0)</f>
        <v>Услуга</v>
      </c>
      <c r="D4884" s="20" t="s">
        <v>16</v>
      </c>
      <c r="E4884" s="10" t="s">
        <v>17</v>
      </c>
      <c r="F4884" s="11">
        <v>45829.0</v>
      </c>
      <c r="G4884" s="12">
        <f t="shared" si="1"/>
        <v>6</v>
      </c>
      <c r="H4884" s="10"/>
      <c r="I4884" s="10" t="str">
        <f>IFNA(VLOOKUP($H4884,'Промокоды'!$A$2:$B$115,2,0),"")</f>
        <v/>
      </c>
      <c r="J4884" s="10" t="str">
        <f>IFNA(VLOOKUP($I4884,'Промокоды'!$E$2:$F$8,2,0),"")</f>
        <v/>
      </c>
      <c r="K4884" s="10" t="str">
        <f>IFNA(VLOOKUP($H4884,'Промокоды'!$A$2:$C$115,3,0),"")</f>
        <v/>
      </c>
      <c r="L4884" s="13">
        <f t="shared" si="2"/>
        <v>0</v>
      </c>
      <c r="M4884" s="14">
        <v>4500.0</v>
      </c>
      <c r="N4884" s="14">
        <f t="shared" si="3"/>
        <v>4500</v>
      </c>
      <c r="O4884" s="9"/>
      <c r="P4884" s="9"/>
      <c r="Q4884" s="9"/>
      <c r="R4884" s="9"/>
      <c r="S4884" s="9"/>
      <c r="T4884" s="9"/>
      <c r="U4884" s="9"/>
      <c r="V4884" s="9"/>
      <c r="W4884" s="9"/>
      <c r="X4884" s="9"/>
      <c r="Y4884" s="9"/>
      <c r="Z4884" s="9"/>
      <c r="AA4884" s="9"/>
      <c r="AB4884" s="9"/>
      <c r="AC4884" s="9"/>
    </row>
    <row r="4885" ht="15.75" customHeight="1">
      <c r="A4885" s="10">
        <v>4884.0</v>
      </c>
      <c r="B4885" s="20" t="s">
        <v>25</v>
      </c>
      <c r="C4885" s="10" t="str">
        <f>VLOOKUP($E4885,'Определяем вид'!$A$2:$B$16,2,0)</f>
        <v>Товар</v>
      </c>
      <c r="D4885" s="20" t="s">
        <v>16</v>
      </c>
      <c r="E4885" s="10" t="s">
        <v>33</v>
      </c>
      <c r="F4885" s="11">
        <v>45829.0</v>
      </c>
      <c r="G4885" s="12">
        <f t="shared" si="1"/>
        <v>6</v>
      </c>
      <c r="H4885" s="10"/>
      <c r="I4885" s="10" t="str">
        <f>IFNA(VLOOKUP($H4885,'Промокоды'!$A$2:$B$115,2,0),"")</f>
        <v/>
      </c>
      <c r="J4885" s="10" t="str">
        <f>IFNA(VLOOKUP($I4885,'Промокоды'!$E$2:$F$8,2,0),"")</f>
        <v/>
      </c>
      <c r="K4885" s="10" t="str">
        <f>IFNA(VLOOKUP($H4885,'Промокоды'!$A$2:$C$115,3,0),"")</f>
        <v/>
      </c>
      <c r="L4885" s="13">
        <f t="shared" si="2"/>
        <v>0</v>
      </c>
      <c r="M4885" s="14">
        <v>1000.0</v>
      </c>
      <c r="N4885" s="14">
        <f t="shared" si="3"/>
        <v>1000</v>
      </c>
      <c r="O4885" s="9"/>
      <c r="P4885" s="9"/>
      <c r="Q4885" s="9"/>
      <c r="R4885" s="9"/>
      <c r="S4885" s="9"/>
      <c r="T4885" s="9"/>
      <c r="U4885" s="9"/>
      <c r="V4885" s="9"/>
      <c r="W4885" s="9"/>
      <c r="X4885" s="9"/>
      <c r="Y4885" s="9"/>
      <c r="Z4885" s="9"/>
      <c r="AA4885" s="9"/>
      <c r="AB4885" s="9"/>
      <c r="AC4885" s="9"/>
    </row>
    <row r="4886" ht="15.75" customHeight="1">
      <c r="A4886" s="10">
        <v>4885.0</v>
      </c>
      <c r="B4886" s="20" t="s">
        <v>15</v>
      </c>
      <c r="C4886" s="10" t="str">
        <f>VLOOKUP($E4886,'Определяем вид'!$A$2:$B$16,2,0)</f>
        <v>Услуга</v>
      </c>
      <c r="D4886" s="20" t="s">
        <v>16</v>
      </c>
      <c r="E4886" s="10" t="s">
        <v>17</v>
      </c>
      <c r="F4886" s="11">
        <v>45829.0</v>
      </c>
      <c r="G4886" s="12">
        <f t="shared" si="1"/>
        <v>6</v>
      </c>
      <c r="H4886" s="20" t="s">
        <v>98</v>
      </c>
      <c r="I4886" s="10">
        <f>IFNA(VLOOKUP($H4886,'Промокоды'!$A$2:$B$115,2,0),"")</f>
        <v>1</v>
      </c>
      <c r="J4886" s="10" t="str">
        <f>IFNA(VLOOKUP($I4886,'Промокоды'!$E$2:$F$8,2,0),"")</f>
        <v>Обещаем скидки</v>
      </c>
      <c r="K4886" s="10">
        <f>IFNA(VLOOKUP($H4886,'Промокоды'!$A$2:$C$115,3,0),"")</f>
        <v>0.1</v>
      </c>
      <c r="L4886" s="13">
        <f t="shared" si="2"/>
        <v>450</v>
      </c>
      <c r="M4886" s="14">
        <v>4500.0</v>
      </c>
      <c r="N4886" s="14">
        <f t="shared" si="3"/>
        <v>4050</v>
      </c>
      <c r="O4886" s="9"/>
      <c r="P4886" s="9"/>
      <c r="Q4886" s="9"/>
      <c r="R4886" s="9"/>
      <c r="S4886" s="9"/>
      <c r="T4886" s="9"/>
      <c r="U4886" s="9"/>
      <c r="V4886" s="9"/>
      <c r="W4886" s="9"/>
      <c r="X4886" s="9"/>
      <c r="Y4886" s="9"/>
      <c r="Z4886" s="9"/>
      <c r="AA4886" s="9"/>
      <c r="AB4886" s="9"/>
      <c r="AC4886" s="9"/>
    </row>
    <row r="4887" ht="15.75" customHeight="1">
      <c r="A4887" s="10">
        <v>4886.0</v>
      </c>
      <c r="B4887" s="20" t="s">
        <v>15</v>
      </c>
      <c r="C4887" s="10" t="str">
        <f>VLOOKUP($E4887,'Определяем вид'!$A$2:$B$16,2,0)</f>
        <v>Товар</v>
      </c>
      <c r="D4887" s="20" t="s">
        <v>16</v>
      </c>
      <c r="E4887" s="10" t="s">
        <v>20</v>
      </c>
      <c r="F4887" s="11">
        <v>45829.0</v>
      </c>
      <c r="G4887" s="12">
        <f t="shared" si="1"/>
        <v>6</v>
      </c>
      <c r="H4887" s="10"/>
      <c r="I4887" s="10" t="str">
        <f>IFNA(VLOOKUP($H4887,'Промокоды'!$A$2:$B$115,2,0),"")</f>
        <v/>
      </c>
      <c r="J4887" s="10" t="str">
        <f>IFNA(VLOOKUP($I4887,'Промокоды'!$E$2:$F$8,2,0),"")</f>
        <v/>
      </c>
      <c r="K4887" s="10" t="str">
        <f>IFNA(VLOOKUP($H4887,'Промокоды'!$A$2:$C$115,3,0),"")</f>
        <v/>
      </c>
      <c r="L4887" s="13">
        <f t="shared" si="2"/>
        <v>0</v>
      </c>
      <c r="M4887" s="14">
        <v>500.0</v>
      </c>
      <c r="N4887" s="14">
        <f t="shared" si="3"/>
        <v>500</v>
      </c>
      <c r="O4887" s="9"/>
      <c r="P4887" s="9"/>
      <c r="Q4887" s="9"/>
      <c r="R4887" s="9"/>
      <c r="S4887" s="9"/>
      <c r="T4887" s="9"/>
      <c r="U4887" s="9"/>
      <c r="V4887" s="9"/>
      <c r="W4887" s="9"/>
      <c r="X4887" s="9"/>
      <c r="Y4887" s="9"/>
      <c r="Z4887" s="9"/>
      <c r="AA4887" s="9"/>
      <c r="AB4887" s="9"/>
      <c r="AC4887" s="9"/>
    </row>
    <row r="4888" ht="15.75" customHeight="1">
      <c r="A4888" s="10">
        <v>4887.0</v>
      </c>
      <c r="B4888" s="20" t="s">
        <v>15</v>
      </c>
      <c r="C4888" s="10" t="str">
        <f>VLOOKUP($E4888,'Определяем вид'!$A$2:$B$16,2,0)</f>
        <v>Услуга</v>
      </c>
      <c r="D4888" s="20" t="s">
        <v>19</v>
      </c>
      <c r="E4888" s="10" t="s">
        <v>17</v>
      </c>
      <c r="F4888" s="11">
        <v>45829.0</v>
      </c>
      <c r="G4888" s="12">
        <f t="shared" si="1"/>
        <v>6</v>
      </c>
      <c r="H4888" s="10"/>
      <c r="I4888" s="10" t="str">
        <f>IFNA(VLOOKUP($H4888,'Промокоды'!$A$2:$B$115,2,0),"")</f>
        <v/>
      </c>
      <c r="J4888" s="10" t="str">
        <f>IFNA(VLOOKUP($I4888,'Промокоды'!$E$2:$F$8,2,0),"")</f>
        <v/>
      </c>
      <c r="K4888" s="10" t="str">
        <f>IFNA(VLOOKUP($H4888,'Промокоды'!$A$2:$C$115,3,0),"")</f>
        <v/>
      </c>
      <c r="L4888" s="13">
        <f t="shared" si="2"/>
        <v>0</v>
      </c>
      <c r="M4888" s="14">
        <v>4500.0</v>
      </c>
      <c r="N4888" s="14">
        <f t="shared" si="3"/>
        <v>4500</v>
      </c>
      <c r="O4888" s="9"/>
      <c r="P4888" s="9"/>
      <c r="Q4888" s="9"/>
      <c r="R4888" s="9"/>
      <c r="S4888" s="9"/>
      <c r="T4888" s="9"/>
      <c r="U4888" s="9"/>
      <c r="V4888" s="9"/>
      <c r="W4888" s="9"/>
      <c r="X4888" s="9"/>
      <c r="Y4888" s="9"/>
      <c r="Z4888" s="9"/>
      <c r="AA4888" s="9"/>
      <c r="AB4888" s="9"/>
      <c r="AC4888" s="9"/>
    </row>
    <row r="4889" ht="15.75" customHeight="1">
      <c r="A4889" s="10">
        <v>4888.0</v>
      </c>
      <c r="B4889" s="20" t="s">
        <v>15</v>
      </c>
      <c r="C4889" s="10" t="str">
        <f>VLOOKUP($E4889,'Определяем вид'!$A$2:$B$16,2,0)</f>
        <v>Услуга</v>
      </c>
      <c r="D4889" s="20" t="s">
        <v>16</v>
      </c>
      <c r="E4889" s="10" t="s">
        <v>21</v>
      </c>
      <c r="F4889" s="11">
        <v>45829.0</v>
      </c>
      <c r="G4889" s="12">
        <f t="shared" si="1"/>
        <v>6</v>
      </c>
      <c r="H4889" s="10"/>
      <c r="I4889" s="10" t="str">
        <f>IFNA(VLOOKUP($H4889,'Промокоды'!$A$2:$B$115,2,0),"")</f>
        <v/>
      </c>
      <c r="J4889" s="10" t="str">
        <f>IFNA(VLOOKUP($I4889,'Промокоды'!$E$2:$F$8,2,0),"")</f>
        <v/>
      </c>
      <c r="K4889" s="10" t="str">
        <f>IFNA(VLOOKUP($H4889,'Промокоды'!$A$2:$C$115,3,0),"")</f>
        <v/>
      </c>
      <c r="L4889" s="13">
        <f t="shared" si="2"/>
        <v>0</v>
      </c>
      <c r="M4889" s="14">
        <v>5500.0</v>
      </c>
      <c r="N4889" s="14">
        <f t="shared" si="3"/>
        <v>5500</v>
      </c>
      <c r="O4889" s="9"/>
      <c r="P4889" s="9"/>
      <c r="Q4889" s="9"/>
      <c r="R4889" s="9"/>
      <c r="S4889" s="9"/>
      <c r="T4889" s="9"/>
      <c r="U4889" s="9"/>
      <c r="V4889" s="9"/>
      <c r="W4889" s="9"/>
      <c r="X4889" s="9"/>
      <c r="Y4889" s="9"/>
      <c r="Z4889" s="9"/>
      <c r="AA4889" s="9"/>
      <c r="AB4889" s="9"/>
      <c r="AC4889" s="9"/>
    </row>
    <row r="4890" ht="15.75" customHeight="1">
      <c r="A4890" s="10">
        <v>4889.0</v>
      </c>
      <c r="B4890" s="20" t="s">
        <v>15</v>
      </c>
      <c r="C4890" s="10" t="str">
        <f>VLOOKUP($E4890,'Определяем вид'!$A$2:$B$16,2,0)</f>
        <v>Товар</v>
      </c>
      <c r="D4890" s="20" t="s">
        <v>16</v>
      </c>
      <c r="E4890" s="10" t="s">
        <v>23</v>
      </c>
      <c r="F4890" s="11">
        <v>45829.0</v>
      </c>
      <c r="G4890" s="12">
        <f t="shared" si="1"/>
        <v>6</v>
      </c>
      <c r="H4890" s="10"/>
      <c r="I4890" s="10" t="str">
        <f>IFNA(VLOOKUP($H4890,'Промокоды'!$A$2:$B$115,2,0),"")</f>
        <v/>
      </c>
      <c r="J4890" s="10" t="str">
        <f>IFNA(VLOOKUP($I4890,'Промокоды'!$E$2:$F$8,2,0),"")</f>
        <v/>
      </c>
      <c r="K4890" s="10" t="str">
        <f>IFNA(VLOOKUP($H4890,'Промокоды'!$A$2:$C$115,3,0),"")</f>
        <v/>
      </c>
      <c r="L4890" s="13">
        <f t="shared" si="2"/>
        <v>0</v>
      </c>
      <c r="M4890" s="14">
        <v>1000.0</v>
      </c>
      <c r="N4890" s="14">
        <f t="shared" si="3"/>
        <v>1000</v>
      </c>
      <c r="O4890" s="9"/>
      <c r="P4890" s="9"/>
      <c r="Q4890" s="9"/>
      <c r="R4890" s="9"/>
      <c r="S4890" s="9"/>
      <c r="T4890" s="9"/>
      <c r="U4890" s="9"/>
      <c r="V4890" s="9"/>
      <c r="W4890" s="9"/>
      <c r="X4890" s="9"/>
      <c r="Y4890" s="9"/>
      <c r="Z4890" s="9"/>
      <c r="AA4890" s="9"/>
      <c r="AB4890" s="9"/>
      <c r="AC4890" s="9"/>
    </row>
    <row r="4891" ht="15.75" customHeight="1">
      <c r="A4891" s="10">
        <v>4890.0</v>
      </c>
      <c r="B4891" s="20" t="s">
        <v>15</v>
      </c>
      <c r="C4891" s="10" t="str">
        <f>VLOOKUP($E4891,'Определяем вид'!$A$2:$B$16,2,0)</f>
        <v>Услуга</v>
      </c>
      <c r="D4891" s="20" t="s">
        <v>16</v>
      </c>
      <c r="E4891" s="10" t="s">
        <v>18</v>
      </c>
      <c r="F4891" s="11">
        <v>45829.0</v>
      </c>
      <c r="G4891" s="12">
        <f t="shared" si="1"/>
        <v>6</v>
      </c>
      <c r="H4891" s="10"/>
      <c r="I4891" s="10" t="str">
        <f>IFNA(VLOOKUP($H4891,'Промокоды'!$A$2:$B$115,2,0),"")</f>
        <v/>
      </c>
      <c r="J4891" s="10" t="str">
        <f>IFNA(VLOOKUP($I4891,'Промокоды'!$E$2:$F$8,2,0),"")</f>
        <v/>
      </c>
      <c r="K4891" s="10" t="str">
        <f>IFNA(VLOOKUP($H4891,'Промокоды'!$A$2:$C$115,3,0),"")</f>
        <v/>
      </c>
      <c r="L4891" s="13">
        <f t="shared" si="2"/>
        <v>0</v>
      </c>
      <c r="M4891" s="14">
        <v>3500.0</v>
      </c>
      <c r="N4891" s="14">
        <f t="shared" si="3"/>
        <v>3500</v>
      </c>
      <c r="O4891" s="9"/>
      <c r="P4891" s="9"/>
      <c r="Q4891" s="9"/>
      <c r="R4891" s="9"/>
      <c r="S4891" s="9"/>
      <c r="T4891" s="9"/>
      <c r="U4891" s="9"/>
      <c r="V4891" s="9"/>
      <c r="W4891" s="9"/>
      <c r="X4891" s="9"/>
      <c r="Y4891" s="9"/>
      <c r="Z4891" s="9"/>
      <c r="AA4891" s="9"/>
      <c r="AB4891" s="9"/>
      <c r="AC4891" s="9"/>
    </row>
    <row r="4892" ht="15.75" customHeight="1">
      <c r="A4892" s="10">
        <v>4891.0</v>
      </c>
      <c r="B4892" s="20" t="s">
        <v>15</v>
      </c>
      <c r="C4892" s="10" t="str">
        <f>VLOOKUP($E4892,'Определяем вид'!$A$2:$B$16,2,0)</f>
        <v>Услуга</v>
      </c>
      <c r="D4892" s="20" t="s">
        <v>16</v>
      </c>
      <c r="E4892" s="10" t="s">
        <v>17</v>
      </c>
      <c r="F4892" s="11">
        <v>45829.0</v>
      </c>
      <c r="G4892" s="12">
        <f t="shared" si="1"/>
        <v>6</v>
      </c>
      <c r="H4892" s="10"/>
      <c r="I4892" s="10" t="str">
        <f>IFNA(VLOOKUP($H4892,'Промокоды'!$A$2:$B$115,2,0),"")</f>
        <v/>
      </c>
      <c r="J4892" s="10" t="str">
        <f>IFNA(VLOOKUP($I4892,'Промокоды'!$E$2:$F$8,2,0),"")</f>
        <v/>
      </c>
      <c r="K4892" s="10" t="str">
        <f>IFNA(VLOOKUP($H4892,'Промокоды'!$A$2:$C$115,3,0),"")</f>
        <v/>
      </c>
      <c r="L4892" s="13">
        <f t="shared" si="2"/>
        <v>0</v>
      </c>
      <c r="M4892" s="14">
        <v>4500.0</v>
      </c>
      <c r="N4892" s="14">
        <f t="shared" si="3"/>
        <v>4500</v>
      </c>
      <c r="O4892" s="9"/>
      <c r="P4892" s="9"/>
      <c r="Q4892" s="9"/>
      <c r="R4892" s="9"/>
      <c r="S4892" s="9"/>
      <c r="T4892" s="9"/>
      <c r="U4892" s="9"/>
      <c r="V4892" s="9"/>
      <c r="W4892" s="9"/>
      <c r="X4892" s="9"/>
      <c r="Y4892" s="9"/>
      <c r="Z4892" s="9"/>
      <c r="AA4892" s="9"/>
      <c r="AB4892" s="9"/>
      <c r="AC4892" s="9"/>
    </row>
    <row r="4893" ht="15.75" customHeight="1">
      <c r="A4893" s="10">
        <v>4892.0</v>
      </c>
      <c r="B4893" s="20" t="s">
        <v>25</v>
      </c>
      <c r="C4893" s="10" t="str">
        <f>VLOOKUP($E4893,'Определяем вид'!$A$2:$B$16,2,0)</f>
        <v>Товар</v>
      </c>
      <c r="D4893" s="20" t="s">
        <v>16</v>
      </c>
      <c r="E4893" s="10" t="s">
        <v>30</v>
      </c>
      <c r="F4893" s="11">
        <v>45829.0</v>
      </c>
      <c r="G4893" s="12">
        <f t="shared" si="1"/>
        <v>6</v>
      </c>
      <c r="H4893" s="10"/>
      <c r="I4893" s="10" t="str">
        <f>IFNA(VLOOKUP($H4893,'Промокоды'!$A$2:$B$115,2,0),"")</f>
        <v/>
      </c>
      <c r="J4893" s="10" t="str">
        <f>IFNA(VLOOKUP($I4893,'Промокоды'!$E$2:$F$8,2,0),"")</f>
        <v/>
      </c>
      <c r="K4893" s="10" t="str">
        <f>IFNA(VLOOKUP($H4893,'Промокоды'!$A$2:$C$115,3,0),"")</f>
        <v/>
      </c>
      <c r="L4893" s="13">
        <f t="shared" si="2"/>
        <v>0</v>
      </c>
      <c r="M4893" s="14">
        <v>300.0</v>
      </c>
      <c r="N4893" s="14">
        <f t="shared" si="3"/>
        <v>300</v>
      </c>
      <c r="O4893" s="9"/>
      <c r="P4893" s="9"/>
      <c r="Q4893" s="9"/>
      <c r="R4893" s="9"/>
      <c r="S4893" s="9"/>
      <c r="T4893" s="9"/>
      <c r="U4893" s="9"/>
      <c r="V4893" s="9"/>
      <c r="W4893" s="9"/>
      <c r="X4893" s="9"/>
      <c r="Y4893" s="9"/>
      <c r="Z4893" s="9"/>
      <c r="AA4893" s="9"/>
      <c r="AB4893" s="9"/>
      <c r="AC4893" s="9"/>
    </row>
    <row r="4894" ht="15.75" customHeight="1">
      <c r="A4894" s="10">
        <v>4893.0</v>
      </c>
      <c r="B4894" s="20" t="s">
        <v>15</v>
      </c>
      <c r="C4894" s="10" t="str">
        <f>VLOOKUP($E4894,'Определяем вид'!$A$2:$B$16,2,0)</f>
        <v>Услуга</v>
      </c>
      <c r="D4894" s="20" t="s">
        <v>16</v>
      </c>
      <c r="E4894" s="10" t="s">
        <v>21</v>
      </c>
      <c r="F4894" s="11">
        <v>45829.0</v>
      </c>
      <c r="G4894" s="12">
        <f t="shared" si="1"/>
        <v>6</v>
      </c>
      <c r="H4894" s="10"/>
      <c r="I4894" s="10" t="str">
        <f>IFNA(VLOOKUP($H4894,'Промокоды'!$A$2:$B$115,2,0),"")</f>
        <v/>
      </c>
      <c r="J4894" s="10" t="str">
        <f>IFNA(VLOOKUP($I4894,'Промокоды'!$E$2:$F$8,2,0),"")</f>
        <v/>
      </c>
      <c r="K4894" s="10" t="str">
        <f>IFNA(VLOOKUP($H4894,'Промокоды'!$A$2:$C$115,3,0),"")</f>
        <v/>
      </c>
      <c r="L4894" s="13">
        <f t="shared" si="2"/>
        <v>0</v>
      </c>
      <c r="M4894" s="14">
        <v>5500.0</v>
      </c>
      <c r="N4894" s="14">
        <f t="shared" si="3"/>
        <v>5500</v>
      </c>
      <c r="O4894" s="9"/>
      <c r="P4894" s="9"/>
      <c r="Q4894" s="9"/>
      <c r="R4894" s="9"/>
      <c r="S4894" s="9"/>
      <c r="T4894" s="9"/>
      <c r="U4894" s="9"/>
      <c r="V4894" s="9"/>
      <c r="W4894" s="9"/>
      <c r="X4894" s="9"/>
      <c r="Y4894" s="9"/>
      <c r="Z4894" s="9"/>
      <c r="AA4894" s="9"/>
      <c r="AB4894" s="9"/>
      <c r="AC4894" s="9"/>
    </row>
    <row r="4895" ht="15.75" customHeight="1">
      <c r="A4895" s="10">
        <v>4894.0</v>
      </c>
      <c r="B4895" s="20" t="s">
        <v>15</v>
      </c>
      <c r="C4895" s="10" t="str">
        <f>VLOOKUP($E4895,'Определяем вид'!$A$2:$B$16,2,0)</f>
        <v>Услуга</v>
      </c>
      <c r="D4895" s="20" t="s">
        <v>16</v>
      </c>
      <c r="E4895" s="10" t="s">
        <v>17</v>
      </c>
      <c r="F4895" s="11">
        <v>45829.0</v>
      </c>
      <c r="G4895" s="12">
        <f t="shared" si="1"/>
        <v>6</v>
      </c>
      <c r="H4895" s="10"/>
      <c r="I4895" s="10" t="str">
        <f>IFNA(VLOOKUP($H4895,'Промокоды'!$A$2:$B$115,2,0),"")</f>
        <v/>
      </c>
      <c r="J4895" s="10" t="str">
        <f>IFNA(VLOOKUP($I4895,'Промокоды'!$E$2:$F$8,2,0),"")</f>
        <v/>
      </c>
      <c r="K4895" s="10" t="str">
        <f>IFNA(VLOOKUP($H4895,'Промокоды'!$A$2:$C$115,3,0),"")</f>
        <v/>
      </c>
      <c r="L4895" s="13">
        <f t="shared" si="2"/>
        <v>0</v>
      </c>
      <c r="M4895" s="14">
        <v>4500.0</v>
      </c>
      <c r="N4895" s="14">
        <f t="shared" si="3"/>
        <v>4500</v>
      </c>
      <c r="O4895" s="9"/>
      <c r="P4895" s="9"/>
      <c r="Q4895" s="9"/>
      <c r="R4895" s="9"/>
      <c r="S4895" s="9"/>
      <c r="T4895" s="9"/>
      <c r="U4895" s="9"/>
      <c r="V4895" s="9"/>
      <c r="W4895" s="9"/>
      <c r="X4895" s="9"/>
      <c r="Y4895" s="9"/>
      <c r="Z4895" s="9"/>
      <c r="AA4895" s="9"/>
      <c r="AB4895" s="9"/>
      <c r="AC4895" s="9"/>
    </row>
    <row r="4896" ht="15.75" customHeight="1">
      <c r="A4896" s="10">
        <v>4895.0</v>
      </c>
      <c r="B4896" s="20" t="s">
        <v>25</v>
      </c>
      <c r="C4896" s="10" t="str">
        <f>VLOOKUP($E4896,'Определяем вид'!$A$2:$B$16,2,0)</f>
        <v>Товар</v>
      </c>
      <c r="D4896" s="20" t="s">
        <v>16</v>
      </c>
      <c r="E4896" s="10" t="s">
        <v>33</v>
      </c>
      <c r="F4896" s="11">
        <v>45829.0</v>
      </c>
      <c r="G4896" s="12">
        <f t="shared" si="1"/>
        <v>6</v>
      </c>
      <c r="H4896" s="10"/>
      <c r="I4896" s="10" t="str">
        <f>IFNA(VLOOKUP($H4896,'Промокоды'!$A$2:$B$115,2,0),"")</f>
        <v/>
      </c>
      <c r="J4896" s="10" t="str">
        <f>IFNA(VLOOKUP($I4896,'Промокоды'!$E$2:$F$8,2,0),"")</f>
        <v/>
      </c>
      <c r="K4896" s="10" t="str">
        <f>IFNA(VLOOKUP($H4896,'Промокоды'!$A$2:$C$115,3,0),"")</f>
        <v/>
      </c>
      <c r="L4896" s="13">
        <f t="shared" si="2"/>
        <v>0</v>
      </c>
      <c r="M4896" s="14">
        <v>1000.0</v>
      </c>
      <c r="N4896" s="14">
        <f t="shared" si="3"/>
        <v>1000</v>
      </c>
      <c r="O4896" s="9"/>
      <c r="P4896" s="9"/>
      <c r="Q4896" s="9"/>
      <c r="R4896" s="9"/>
      <c r="S4896" s="9"/>
      <c r="T4896" s="9"/>
      <c r="U4896" s="9"/>
      <c r="V4896" s="9"/>
      <c r="W4896" s="9"/>
      <c r="X4896" s="9"/>
      <c r="Y4896" s="9"/>
      <c r="Z4896" s="9"/>
      <c r="AA4896" s="9"/>
      <c r="AB4896" s="9"/>
      <c r="AC4896" s="9"/>
    </row>
    <row r="4897" ht="15.75" customHeight="1">
      <c r="A4897" s="10">
        <v>4896.0</v>
      </c>
      <c r="B4897" s="20" t="s">
        <v>15</v>
      </c>
      <c r="C4897" s="10" t="str">
        <f>VLOOKUP($E4897,'Определяем вид'!$A$2:$B$16,2,0)</f>
        <v>Услуга</v>
      </c>
      <c r="D4897" s="20" t="s">
        <v>16</v>
      </c>
      <c r="E4897" s="10" t="s">
        <v>21</v>
      </c>
      <c r="F4897" s="11">
        <v>45829.0</v>
      </c>
      <c r="G4897" s="12">
        <f t="shared" si="1"/>
        <v>6</v>
      </c>
      <c r="H4897" s="10"/>
      <c r="I4897" s="10" t="str">
        <f>IFNA(VLOOKUP($H4897,'Промокоды'!$A$2:$B$115,2,0),"")</f>
        <v/>
      </c>
      <c r="J4897" s="10" t="str">
        <f>IFNA(VLOOKUP($I4897,'Промокоды'!$E$2:$F$8,2,0),"")</f>
        <v/>
      </c>
      <c r="K4897" s="10" t="str">
        <f>IFNA(VLOOKUP($H4897,'Промокоды'!$A$2:$C$115,3,0),"")</f>
        <v/>
      </c>
      <c r="L4897" s="13">
        <f t="shared" si="2"/>
        <v>0</v>
      </c>
      <c r="M4897" s="14">
        <v>5500.0</v>
      </c>
      <c r="N4897" s="14">
        <f t="shared" si="3"/>
        <v>5500</v>
      </c>
      <c r="O4897" s="9"/>
      <c r="P4897" s="9"/>
      <c r="Q4897" s="9"/>
      <c r="R4897" s="9"/>
      <c r="S4897" s="9"/>
      <c r="T4897" s="9"/>
      <c r="U4897" s="9"/>
      <c r="V4897" s="9"/>
      <c r="W4897" s="9"/>
      <c r="X4897" s="9"/>
      <c r="Y4897" s="9"/>
      <c r="Z4897" s="9"/>
      <c r="AA4897" s="9"/>
      <c r="AB4897" s="9"/>
      <c r="AC4897" s="9"/>
    </row>
    <row r="4898" ht="15.75" customHeight="1">
      <c r="A4898" s="10">
        <v>4897.0</v>
      </c>
      <c r="B4898" s="20" t="s">
        <v>15</v>
      </c>
      <c r="C4898" s="10" t="str">
        <f>VLOOKUP($E4898,'Определяем вид'!$A$2:$B$16,2,0)</f>
        <v>Услуга</v>
      </c>
      <c r="D4898" s="20" t="s">
        <v>19</v>
      </c>
      <c r="E4898" s="10" t="s">
        <v>17</v>
      </c>
      <c r="F4898" s="11">
        <v>45829.0</v>
      </c>
      <c r="G4898" s="12">
        <f t="shared" si="1"/>
        <v>6</v>
      </c>
      <c r="H4898" s="10"/>
      <c r="I4898" s="10" t="str">
        <f>IFNA(VLOOKUP($H4898,'Промокоды'!$A$2:$B$115,2,0),"")</f>
        <v/>
      </c>
      <c r="J4898" s="10" t="str">
        <f>IFNA(VLOOKUP($I4898,'Промокоды'!$E$2:$F$8,2,0),"")</f>
        <v/>
      </c>
      <c r="K4898" s="10" t="str">
        <f>IFNA(VLOOKUP($H4898,'Промокоды'!$A$2:$C$115,3,0),"")</f>
        <v/>
      </c>
      <c r="L4898" s="13">
        <f t="shared" si="2"/>
        <v>0</v>
      </c>
      <c r="M4898" s="14">
        <v>4500.0</v>
      </c>
      <c r="N4898" s="14">
        <f t="shared" si="3"/>
        <v>4500</v>
      </c>
      <c r="O4898" s="9"/>
      <c r="P4898" s="9"/>
      <c r="Q4898" s="9"/>
      <c r="R4898" s="9"/>
      <c r="S4898" s="9"/>
      <c r="T4898" s="9"/>
      <c r="U4898" s="9"/>
      <c r="V4898" s="9"/>
      <c r="W4898" s="9"/>
      <c r="X4898" s="9"/>
      <c r="Y4898" s="9"/>
      <c r="Z4898" s="9"/>
      <c r="AA4898" s="9"/>
      <c r="AB4898" s="9"/>
      <c r="AC4898" s="9"/>
    </row>
    <row r="4899" ht="15.75" customHeight="1">
      <c r="A4899" s="10">
        <v>4898.0</v>
      </c>
      <c r="B4899" s="20" t="s">
        <v>15</v>
      </c>
      <c r="C4899" s="10" t="str">
        <f>VLOOKUP($E4899,'Определяем вид'!$A$2:$B$16,2,0)</f>
        <v>Услуга</v>
      </c>
      <c r="D4899" s="20" t="s">
        <v>16</v>
      </c>
      <c r="E4899" s="10" t="s">
        <v>17</v>
      </c>
      <c r="F4899" s="11">
        <v>45830.0</v>
      </c>
      <c r="G4899" s="12">
        <f t="shared" si="1"/>
        <v>6</v>
      </c>
      <c r="H4899" s="10"/>
      <c r="I4899" s="10" t="str">
        <f>IFNA(VLOOKUP($H4899,'Промокоды'!$A$2:$B$115,2,0),"")</f>
        <v/>
      </c>
      <c r="J4899" s="10" t="str">
        <f>IFNA(VLOOKUP($I4899,'Промокоды'!$E$2:$F$8,2,0),"")</f>
        <v/>
      </c>
      <c r="K4899" s="10" t="str">
        <f>IFNA(VLOOKUP($H4899,'Промокоды'!$A$2:$C$115,3,0),"")</f>
        <v/>
      </c>
      <c r="L4899" s="13">
        <f t="shared" si="2"/>
        <v>0</v>
      </c>
      <c r="M4899" s="14">
        <v>4500.0</v>
      </c>
      <c r="N4899" s="14">
        <f t="shared" si="3"/>
        <v>4500</v>
      </c>
      <c r="O4899" s="9"/>
      <c r="P4899" s="9"/>
      <c r="Q4899" s="9"/>
      <c r="R4899" s="9"/>
      <c r="S4899" s="9"/>
      <c r="T4899" s="9"/>
      <c r="U4899" s="9"/>
      <c r="V4899" s="9"/>
      <c r="W4899" s="9"/>
      <c r="X4899" s="9"/>
      <c r="Y4899" s="9"/>
      <c r="Z4899" s="9"/>
      <c r="AA4899" s="9"/>
      <c r="AB4899" s="9"/>
      <c r="AC4899" s="9"/>
    </row>
    <row r="4900" ht="15.75" customHeight="1">
      <c r="A4900" s="10">
        <v>4899.0</v>
      </c>
      <c r="B4900" s="20" t="s">
        <v>15</v>
      </c>
      <c r="C4900" s="10" t="str">
        <f>VLOOKUP($E4900,'Определяем вид'!$A$2:$B$16,2,0)</f>
        <v>Услуга</v>
      </c>
      <c r="D4900" s="20" t="s">
        <v>16</v>
      </c>
      <c r="E4900" s="10" t="s">
        <v>17</v>
      </c>
      <c r="F4900" s="11">
        <v>45830.0</v>
      </c>
      <c r="G4900" s="12">
        <f t="shared" si="1"/>
        <v>6</v>
      </c>
      <c r="H4900" s="10"/>
      <c r="I4900" s="10" t="str">
        <f>IFNA(VLOOKUP($H4900,'Промокоды'!$A$2:$B$115,2,0),"")</f>
        <v/>
      </c>
      <c r="J4900" s="10" t="str">
        <f>IFNA(VLOOKUP($I4900,'Промокоды'!$E$2:$F$8,2,0),"")</f>
        <v/>
      </c>
      <c r="K4900" s="10" t="str">
        <f>IFNA(VLOOKUP($H4900,'Промокоды'!$A$2:$C$115,3,0),"")</f>
        <v/>
      </c>
      <c r="L4900" s="13">
        <f t="shared" si="2"/>
        <v>0</v>
      </c>
      <c r="M4900" s="14">
        <v>4500.0</v>
      </c>
      <c r="N4900" s="14">
        <f t="shared" si="3"/>
        <v>4500</v>
      </c>
      <c r="O4900" s="9"/>
      <c r="P4900" s="9"/>
      <c r="Q4900" s="9"/>
      <c r="R4900" s="9"/>
      <c r="S4900" s="9"/>
      <c r="T4900" s="9"/>
      <c r="U4900" s="9"/>
      <c r="V4900" s="9"/>
      <c r="W4900" s="9"/>
      <c r="X4900" s="9"/>
      <c r="Y4900" s="9"/>
      <c r="Z4900" s="9"/>
      <c r="AA4900" s="9"/>
      <c r="AB4900" s="9"/>
      <c r="AC4900" s="9"/>
    </row>
    <row r="4901" ht="15.75" customHeight="1">
      <c r="A4901" s="10">
        <v>4900.0</v>
      </c>
      <c r="B4901" s="20" t="s">
        <v>15</v>
      </c>
      <c r="C4901" s="10" t="str">
        <f>VLOOKUP($E4901,'Определяем вид'!$A$2:$B$16,2,0)</f>
        <v>Услуга</v>
      </c>
      <c r="D4901" s="20" t="s">
        <v>19</v>
      </c>
      <c r="E4901" s="10" t="s">
        <v>21</v>
      </c>
      <c r="F4901" s="11">
        <v>45830.0</v>
      </c>
      <c r="G4901" s="12">
        <f t="shared" si="1"/>
        <v>6</v>
      </c>
      <c r="H4901" s="10"/>
      <c r="I4901" s="10" t="str">
        <f>IFNA(VLOOKUP($H4901,'Промокоды'!$A$2:$B$115,2,0),"")</f>
        <v/>
      </c>
      <c r="J4901" s="10" t="str">
        <f>IFNA(VLOOKUP($I4901,'Промокоды'!$E$2:$F$8,2,0),"")</f>
        <v/>
      </c>
      <c r="K4901" s="10" t="str">
        <f>IFNA(VLOOKUP($H4901,'Промокоды'!$A$2:$C$115,3,0),"")</f>
        <v/>
      </c>
      <c r="L4901" s="13">
        <f t="shared" si="2"/>
        <v>0</v>
      </c>
      <c r="M4901" s="14">
        <v>5500.0</v>
      </c>
      <c r="N4901" s="14">
        <f t="shared" si="3"/>
        <v>5500</v>
      </c>
      <c r="O4901" s="9"/>
      <c r="P4901" s="9"/>
      <c r="Q4901" s="9"/>
      <c r="R4901" s="9"/>
      <c r="S4901" s="9"/>
      <c r="T4901" s="9"/>
      <c r="U4901" s="9"/>
      <c r="V4901" s="9"/>
      <c r="W4901" s="9"/>
      <c r="X4901" s="9"/>
      <c r="Y4901" s="9"/>
      <c r="Z4901" s="9"/>
      <c r="AA4901" s="9"/>
      <c r="AB4901" s="9"/>
      <c r="AC4901" s="9"/>
    </row>
    <row r="4902" ht="15.75" customHeight="1">
      <c r="A4902" s="10">
        <v>4901.0</v>
      </c>
      <c r="B4902" s="20" t="s">
        <v>15</v>
      </c>
      <c r="C4902" s="10" t="str">
        <f>VLOOKUP($E4902,'Определяем вид'!$A$2:$B$16,2,0)</f>
        <v>Услуга</v>
      </c>
      <c r="D4902" s="20" t="s">
        <v>19</v>
      </c>
      <c r="E4902" s="10" t="s">
        <v>18</v>
      </c>
      <c r="F4902" s="11">
        <v>45830.0</v>
      </c>
      <c r="G4902" s="12">
        <f t="shared" si="1"/>
        <v>6</v>
      </c>
      <c r="H4902" s="20" t="s">
        <v>99</v>
      </c>
      <c r="I4902" s="10">
        <f>IFNA(VLOOKUP($H4902,'Промокоды'!$A$2:$B$115,2,0),"")</f>
        <v>3</v>
      </c>
      <c r="J4902" s="10" t="str">
        <f>IFNA(VLOOKUP($I4902,'Промокоды'!$E$2:$F$8,2,0),"")</f>
        <v>Поисковые запросы в Яндексе</v>
      </c>
      <c r="K4902" s="10">
        <f>IFNA(VLOOKUP($H4902,'Промокоды'!$A$2:$C$115,3,0),"")</f>
        <v>0.05</v>
      </c>
      <c r="L4902" s="13">
        <f t="shared" si="2"/>
        <v>175</v>
      </c>
      <c r="M4902" s="14">
        <v>3500.0</v>
      </c>
      <c r="N4902" s="14">
        <f t="shared" si="3"/>
        <v>3325</v>
      </c>
      <c r="O4902" s="9"/>
      <c r="P4902" s="9"/>
      <c r="Q4902" s="9"/>
      <c r="R4902" s="9"/>
      <c r="S4902" s="9"/>
      <c r="T4902" s="9"/>
      <c r="U4902" s="9"/>
      <c r="V4902" s="9"/>
      <c r="W4902" s="9"/>
      <c r="X4902" s="9"/>
      <c r="Y4902" s="9"/>
      <c r="Z4902" s="9"/>
      <c r="AA4902" s="9"/>
      <c r="AB4902" s="9"/>
      <c r="AC4902" s="9"/>
    </row>
    <row r="4903" ht="15.75" customHeight="1">
      <c r="A4903" s="10">
        <v>4902.0</v>
      </c>
      <c r="B4903" s="20" t="s">
        <v>15</v>
      </c>
      <c r="C4903" s="10" t="str">
        <f>VLOOKUP($E4903,'Определяем вид'!$A$2:$B$16,2,0)</f>
        <v>Услуга</v>
      </c>
      <c r="D4903" s="20" t="s">
        <v>16</v>
      </c>
      <c r="E4903" s="10" t="s">
        <v>21</v>
      </c>
      <c r="F4903" s="11">
        <v>45830.0</v>
      </c>
      <c r="G4903" s="12">
        <f t="shared" si="1"/>
        <v>6</v>
      </c>
      <c r="H4903" s="10"/>
      <c r="I4903" s="10" t="str">
        <f>IFNA(VLOOKUP($H4903,'Промокоды'!$A$2:$B$115,2,0),"")</f>
        <v/>
      </c>
      <c r="J4903" s="10" t="str">
        <f>IFNA(VLOOKUP($I4903,'Промокоды'!$E$2:$F$8,2,0),"")</f>
        <v/>
      </c>
      <c r="K4903" s="10" t="str">
        <f>IFNA(VLOOKUP($H4903,'Промокоды'!$A$2:$C$115,3,0),"")</f>
        <v/>
      </c>
      <c r="L4903" s="13">
        <f t="shared" si="2"/>
        <v>0</v>
      </c>
      <c r="M4903" s="14">
        <v>5500.0</v>
      </c>
      <c r="N4903" s="14">
        <f t="shared" si="3"/>
        <v>5500</v>
      </c>
      <c r="O4903" s="9"/>
      <c r="P4903" s="9"/>
      <c r="Q4903" s="9"/>
      <c r="R4903" s="9"/>
      <c r="S4903" s="9"/>
      <c r="T4903" s="9"/>
      <c r="U4903" s="9"/>
      <c r="V4903" s="9"/>
      <c r="W4903" s="9"/>
      <c r="X4903" s="9"/>
      <c r="Y4903" s="9"/>
      <c r="Z4903" s="9"/>
      <c r="AA4903" s="9"/>
      <c r="AB4903" s="9"/>
      <c r="AC4903" s="9"/>
    </row>
    <row r="4904" ht="15.75" customHeight="1">
      <c r="A4904" s="10">
        <v>4903.0</v>
      </c>
      <c r="B4904" s="20" t="s">
        <v>15</v>
      </c>
      <c r="C4904" s="10" t="str">
        <f>VLOOKUP($E4904,'Определяем вид'!$A$2:$B$16,2,0)</f>
        <v>Товар</v>
      </c>
      <c r="D4904" s="20" t="s">
        <v>19</v>
      </c>
      <c r="E4904" s="10" t="s">
        <v>23</v>
      </c>
      <c r="F4904" s="11">
        <v>45830.0</v>
      </c>
      <c r="G4904" s="12">
        <f t="shared" si="1"/>
        <v>6</v>
      </c>
      <c r="H4904" s="10"/>
      <c r="I4904" s="10" t="str">
        <f>IFNA(VLOOKUP($H4904,'Промокоды'!$A$2:$B$115,2,0),"")</f>
        <v/>
      </c>
      <c r="J4904" s="10" t="str">
        <f>IFNA(VLOOKUP($I4904,'Промокоды'!$E$2:$F$8,2,0),"")</f>
        <v/>
      </c>
      <c r="K4904" s="10" t="str">
        <f>IFNA(VLOOKUP($H4904,'Промокоды'!$A$2:$C$115,3,0),"")</f>
        <v/>
      </c>
      <c r="L4904" s="13">
        <f t="shared" si="2"/>
        <v>0</v>
      </c>
      <c r="M4904" s="14">
        <v>1000.0</v>
      </c>
      <c r="N4904" s="14">
        <f t="shared" si="3"/>
        <v>1000</v>
      </c>
      <c r="O4904" s="9"/>
      <c r="P4904" s="9"/>
      <c r="Q4904" s="9"/>
      <c r="R4904" s="9"/>
      <c r="S4904" s="9"/>
      <c r="T4904" s="9"/>
      <c r="U4904" s="9"/>
      <c r="V4904" s="9"/>
      <c r="W4904" s="9"/>
      <c r="X4904" s="9"/>
      <c r="Y4904" s="9"/>
      <c r="Z4904" s="9"/>
      <c r="AA4904" s="9"/>
      <c r="AB4904" s="9"/>
      <c r="AC4904" s="9"/>
    </row>
    <row r="4905" ht="15.75" customHeight="1">
      <c r="A4905" s="10">
        <v>4904.0</v>
      </c>
      <c r="B4905" s="20" t="s">
        <v>25</v>
      </c>
      <c r="C4905" s="10" t="str">
        <f>VLOOKUP($E4905,'Определяем вид'!$A$2:$B$16,2,0)</f>
        <v>Товар</v>
      </c>
      <c r="D4905" s="20" t="s">
        <v>16</v>
      </c>
      <c r="E4905" s="10" t="s">
        <v>35</v>
      </c>
      <c r="F4905" s="11">
        <v>45830.0</v>
      </c>
      <c r="G4905" s="12">
        <f t="shared" si="1"/>
        <v>6</v>
      </c>
      <c r="H4905" s="10"/>
      <c r="I4905" s="10" t="str">
        <f>IFNA(VLOOKUP($H4905,'Промокоды'!$A$2:$B$115,2,0),"")</f>
        <v/>
      </c>
      <c r="J4905" s="10" t="str">
        <f>IFNA(VLOOKUP($I4905,'Промокоды'!$E$2:$F$8,2,0),"")</f>
        <v/>
      </c>
      <c r="K4905" s="10" t="str">
        <f>IFNA(VLOOKUP($H4905,'Промокоды'!$A$2:$C$115,3,0),"")</f>
        <v/>
      </c>
      <c r="L4905" s="13">
        <f t="shared" si="2"/>
        <v>0</v>
      </c>
      <c r="M4905" s="14">
        <v>500.0</v>
      </c>
      <c r="N4905" s="14">
        <f t="shared" si="3"/>
        <v>500</v>
      </c>
      <c r="O4905" s="9"/>
      <c r="P4905" s="9"/>
      <c r="Q4905" s="9"/>
      <c r="R4905" s="9"/>
      <c r="S4905" s="9"/>
      <c r="T4905" s="9"/>
      <c r="U4905" s="9"/>
      <c r="V4905" s="9"/>
      <c r="W4905" s="9"/>
      <c r="X4905" s="9"/>
      <c r="Y4905" s="9"/>
      <c r="Z4905" s="9"/>
      <c r="AA4905" s="9"/>
      <c r="AB4905" s="9"/>
      <c r="AC4905" s="9"/>
    </row>
    <row r="4906" ht="15.75" customHeight="1">
      <c r="A4906" s="10">
        <v>4905.0</v>
      </c>
      <c r="B4906" s="20" t="s">
        <v>25</v>
      </c>
      <c r="C4906" s="10" t="str">
        <f>VLOOKUP($E4906,'Определяем вид'!$A$2:$B$16,2,0)</f>
        <v>Товар</v>
      </c>
      <c r="D4906" s="20" t="s">
        <v>16</v>
      </c>
      <c r="E4906" s="10" t="s">
        <v>30</v>
      </c>
      <c r="F4906" s="11">
        <v>45830.0</v>
      </c>
      <c r="G4906" s="12">
        <f t="shared" si="1"/>
        <v>6</v>
      </c>
      <c r="H4906" s="10"/>
      <c r="I4906" s="10" t="str">
        <f>IFNA(VLOOKUP($H4906,'Промокоды'!$A$2:$B$115,2,0),"")</f>
        <v/>
      </c>
      <c r="J4906" s="10" t="str">
        <f>IFNA(VLOOKUP($I4906,'Промокоды'!$E$2:$F$8,2,0),"")</f>
        <v/>
      </c>
      <c r="K4906" s="10" t="str">
        <f>IFNA(VLOOKUP($H4906,'Промокоды'!$A$2:$C$115,3,0),"")</f>
        <v/>
      </c>
      <c r="L4906" s="13">
        <f t="shared" si="2"/>
        <v>0</v>
      </c>
      <c r="M4906" s="14">
        <v>300.0</v>
      </c>
      <c r="N4906" s="14">
        <f t="shared" si="3"/>
        <v>300</v>
      </c>
      <c r="O4906" s="9"/>
      <c r="P4906" s="9"/>
      <c r="Q4906" s="9"/>
      <c r="R4906" s="9"/>
      <c r="S4906" s="9"/>
      <c r="T4906" s="9"/>
      <c r="U4906" s="9"/>
      <c r="V4906" s="9"/>
      <c r="W4906" s="9"/>
      <c r="X4906" s="9"/>
      <c r="Y4906" s="9"/>
      <c r="Z4906" s="9"/>
      <c r="AA4906" s="9"/>
      <c r="AB4906" s="9"/>
      <c r="AC4906" s="9"/>
    </row>
    <row r="4907" ht="15.75" customHeight="1">
      <c r="A4907" s="10">
        <v>4906.0</v>
      </c>
      <c r="B4907" s="20" t="s">
        <v>15</v>
      </c>
      <c r="C4907" s="10" t="str">
        <f>VLOOKUP($E4907,'Определяем вид'!$A$2:$B$16,2,0)</f>
        <v>Услуга</v>
      </c>
      <c r="D4907" s="20" t="s">
        <v>16</v>
      </c>
      <c r="E4907" s="10" t="s">
        <v>21</v>
      </c>
      <c r="F4907" s="11">
        <v>45830.0</v>
      </c>
      <c r="G4907" s="12">
        <f t="shared" si="1"/>
        <v>6</v>
      </c>
      <c r="H4907" s="10"/>
      <c r="I4907" s="10" t="str">
        <f>IFNA(VLOOKUP($H4907,'Промокоды'!$A$2:$B$115,2,0),"")</f>
        <v/>
      </c>
      <c r="J4907" s="10" t="str">
        <f>IFNA(VLOOKUP($I4907,'Промокоды'!$E$2:$F$8,2,0),"")</f>
        <v/>
      </c>
      <c r="K4907" s="10" t="str">
        <f>IFNA(VLOOKUP($H4907,'Промокоды'!$A$2:$C$115,3,0),"")</f>
        <v/>
      </c>
      <c r="L4907" s="13">
        <f t="shared" si="2"/>
        <v>0</v>
      </c>
      <c r="M4907" s="14">
        <v>5500.0</v>
      </c>
      <c r="N4907" s="14">
        <f t="shared" si="3"/>
        <v>5500</v>
      </c>
      <c r="O4907" s="9"/>
      <c r="P4907" s="9"/>
      <c r="Q4907" s="9"/>
      <c r="R4907" s="9"/>
      <c r="S4907" s="9"/>
      <c r="T4907" s="9"/>
      <c r="U4907" s="9"/>
      <c r="V4907" s="9"/>
      <c r="W4907" s="9"/>
      <c r="X4907" s="9"/>
      <c r="Y4907" s="9"/>
      <c r="Z4907" s="9"/>
      <c r="AA4907" s="9"/>
      <c r="AB4907" s="9"/>
      <c r="AC4907" s="9"/>
    </row>
    <row r="4908" ht="15.75" customHeight="1">
      <c r="A4908" s="10">
        <v>4907.0</v>
      </c>
      <c r="B4908" s="20" t="s">
        <v>15</v>
      </c>
      <c r="C4908" s="10" t="str">
        <f>VLOOKUP($E4908,'Определяем вид'!$A$2:$B$16,2,0)</f>
        <v>Услуга</v>
      </c>
      <c r="D4908" s="20" t="s">
        <v>16</v>
      </c>
      <c r="E4908" s="10" t="s">
        <v>18</v>
      </c>
      <c r="F4908" s="11">
        <v>45830.0</v>
      </c>
      <c r="G4908" s="12">
        <f t="shared" si="1"/>
        <v>6</v>
      </c>
      <c r="H4908" s="10"/>
      <c r="I4908" s="10" t="str">
        <f>IFNA(VLOOKUP($H4908,'Промокоды'!$A$2:$B$115,2,0),"")</f>
        <v/>
      </c>
      <c r="J4908" s="10" t="str">
        <f>IFNA(VLOOKUP($I4908,'Промокоды'!$E$2:$F$8,2,0),"")</f>
        <v/>
      </c>
      <c r="K4908" s="10" t="str">
        <f>IFNA(VLOOKUP($H4908,'Промокоды'!$A$2:$C$115,3,0),"")</f>
        <v/>
      </c>
      <c r="L4908" s="13">
        <f t="shared" si="2"/>
        <v>0</v>
      </c>
      <c r="M4908" s="14">
        <v>3500.0</v>
      </c>
      <c r="N4908" s="14">
        <f t="shared" si="3"/>
        <v>3500</v>
      </c>
      <c r="O4908" s="9"/>
      <c r="P4908" s="9"/>
      <c r="Q4908" s="9"/>
      <c r="R4908" s="9"/>
      <c r="S4908" s="9"/>
      <c r="T4908" s="9"/>
      <c r="U4908" s="9"/>
      <c r="V4908" s="9"/>
      <c r="W4908" s="9"/>
      <c r="X4908" s="9"/>
      <c r="Y4908" s="9"/>
      <c r="Z4908" s="9"/>
      <c r="AA4908" s="9"/>
      <c r="AB4908" s="9"/>
      <c r="AC4908" s="9"/>
    </row>
    <row r="4909" ht="15.75" customHeight="1">
      <c r="A4909" s="10">
        <v>4908.0</v>
      </c>
      <c r="B4909" s="20" t="s">
        <v>15</v>
      </c>
      <c r="C4909" s="10" t="str">
        <f>VLOOKUP($E4909,'Определяем вид'!$A$2:$B$16,2,0)</f>
        <v>Товар</v>
      </c>
      <c r="D4909" s="20" t="s">
        <v>16</v>
      </c>
      <c r="E4909" s="10" t="s">
        <v>23</v>
      </c>
      <c r="F4909" s="11">
        <v>45830.0</v>
      </c>
      <c r="G4909" s="12">
        <f t="shared" si="1"/>
        <v>6</v>
      </c>
      <c r="H4909" s="10"/>
      <c r="I4909" s="10" t="str">
        <f>IFNA(VLOOKUP($H4909,'Промокоды'!$A$2:$B$115,2,0),"")</f>
        <v/>
      </c>
      <c r="J4909" s="10" t="str">
        <f>IFNA(VLOOKUP($I4909,'Промокоды'!$E$2:$F$8,2,0),"")</f>
        <v/>
      </c>
      <c r="K4909" s="10" t="str">
        <f>IFNA(VLOOKUP($H4909,'Промокоды'!$A$2:$C$115,3,0),"")</f>
        <v/>
      </c>
      <c r="L4909" s="13">
        <f t="shared" si="2"/>
        <v>0</v>
      </c>
      <c r="M4909" s="14">
        <v>1000.0</v>
      </c>
      <c r="N4909" s="14">
        <f t="shared" si="3"/>
        <v>1000</v>
      </c>
      <c r="O4909" s="9"/>
      <c r="P4909" s="9"/>
      <c r="Q4909" s="9"/>
      <c r="R4909" s="9"/>
      <c r="S4909" s="9"/>
      <c r="T4909" s="9"/>
      <c r="U4909" s="9"/>
      <c r="V4909" s="9"/>
      <c r="W4909" s="9"/>
      <c r="X4909" s="9"/>
      <c r="Y4909" s="9"/>
      <c r="Z4909" s="9"/>
      <c r="AA4909" s="9"/>
      <c r="AB4909" s="9"/>
      <c r="AC4909" s="9"/>
    </row>
    <row r="4910" ht="15.75" customHeight="1">
      <c r="A4910" s="10">
        <v>4909.0</v>
      </c>
      <c r="B4910" s="20" t="s">
        <v>15</v>
      </c>
      <c r="C4910" s="10" t="str">
        <f>VLOOKUP($E4910,'Определяем вид'!$A$2:$B$16,2,0)</f>
        <v>Услуга</v>
      </c>
      <c r="D4910" s="20" t="s">
        <v>16</v>
      </c>
      <c r="E4910" s="10" t="s">
        <v>21</v>
      </c>
      <c r="F4910" s="11">
        <v>45830.0</v>
      </c>
      <c r="G4910" s="12">
        <f t="shared" si="1"/>
        <v>6</v>
      </c>
      <c r="H4910" s="10"/>
      <c r="I4910" s="10" t="str">
        <f>IFNA(VLOOKUP($H4910,'Промокоды'!$A$2:$B$115,2,0),"")</f>
        <v/>
      </c>
      <c r="J4910" s="10" t="str">
        <f>IFNA(VLOOKUP($I4910,'Промокоды'!$E$2:$F$8,2,0),"")</f>
        <v/>
      </c>
      <c r="K4910" s="10" t="str">
        <f>IFNA(VLOOKUP($H4910,'Промокоды'!$A$2:$C$115,3,0),"")</f>
        <v/>
      </c>
      <c r="L4910" s="13">
        <f t="shared" si="2"/>
        <v>0</v>
      </c>
      <c r="M4910" s="14">
        <v>5500.0</v>
      </c>
      <c r="N4910" s="14">
        <f t="shared" si="3"/>
        <v>5500</v>
      </c>
      <c r="O4910" s="9"/>
      <c r="P4910" s="9"/>
      <c r="Q4910" s="9"/>
      <c r="R4910" s="9"/>
      <c r="S4910" s="9"/>
      <c r="T4910" s="9"/>
      <c r="U4910" s="9"/>
      <c r="V4910" s="9"/>
      <c r="W4910" s="9"/>
      <c r="X4910" s="9"/>
      <c r="Y4910" s="9"/>
      <c r="Z4910" s="9"/>
      <c r="AA4910" s="9"/>
      <c r="AB4910" s="9"/>
      <c r="AC4910" s="9"/>
    </row>
    <row r="4911" ht="15.75" customHeight="1">
      <c r="A4911" s="10">
        <v>4910.0</v>
      </c>
      <c r="B4911" s="20" t="s">
        <v>15</v>
      </c>
      <c r="C4911" s="10" t="str">
        <f>VLOOKUP($E4911,'Определяем вид'!$A$2:$B$16,2,0)</f>
        <v>Услуга</v>
      </c>
      <c r="D4911" s="20" t="s">
        <v>16</v>
      </c>
      <c r="E4911" s="10" t="s">
        <v>18</v>
      </c>
      <c r="F4911" s="11">
        <v>45830.0</v>
      </c>
      <c r="G4911" s="12">
        <f t="shared" si="1"/>
        <v>6</v>
      </c>
      <c r="H4911" s="10"/>
      <c r="I4911" s="10" t="str">
        <f>IFNA(VLOOKUP($H4911,'Промокоды'!$A$2:$B$115,2,0),"")</f>
        <v/>
      </c>
      <c r="J4911" s="10" t="str">
        <f>IFNA(VLOOKUP($I4911,'Промокоды'!$E$2:$F$8,2,0),"")</f>
        <v/>
      </c>
      <c r="K4911" s="10" t="str">
        <f>IFNA(VLOOKUP($H4911,'Промокоды'!$A$2:$C$115,3,0),"")</f>
        <v/>
      </c>
      <c r="L4911" s="13">
        <f t="shared" si="2"/>
        <v>0</v>
      </c>
      <c r="M4911" s="14">
        <v>3500.0</v>
      </c>
      <c r="N4911" s="14">
        <f t="shared" si="3"/>
        <v>3500</v>
      </c>
      <c r="O4911" s="9"/>
      <c r="P4911" s="9"/>
      <c r="Q4911" s="9"/>
      <c r="R4911" s="9"/>
      <c r="S4911" s="9"/>
      <c r="T4911" s="9"/>
      <c r="U4911" s="9"/>
      <c r="V4911" s="9"/>
      <c r="W4911" s="9"/>
      <c r="X4911" s="9"/>
      <c r="Y4911" s="9"/>
      <c r="Z4911" s="9"/>
      <c r="AA4911" s="9"/>
      <c r="AB4911" s="9"/>
      <c r="AC4911" s="9"/>
    </row>
    <row r="4912" ht="15.75" customHeight="1">
      <c r="A4912" s="10">
        <v>4911.0</v>
      </c>
      <c r="B4912" s="20" t="s">
        <v>15</v>
      </c>
      <c r="C4912" s="10" t="str">
        <f>VLOOKUP($E4912,'Определяем вид'!$A$2:$B$16,2,0)</f>
        <v>Услуга</v>
      </c>
      <c r="D4912" s="20" t="s">
        <v>16</v>
      </c>
      <c r="E4912" s="10" t="s">
        <v>21</v>
      </c>
      <c r="F4912" s="11">
        <v>45830.0</v>
      </c>
      <c r="G4912" s="12">
        <f t="shared" si="1"/>
        <v>6</v>
      </c>
      <c r="H4912" s="10"/>
      <c r="I4912" s="10" t="str">
        <f>IFNA(VLOOKUP($H4912,'Промокоды'!$A$2:$B$115,2,0),"")</f>
        <v/>
      </c>
      <c r="J4912" s="10" t="str">
        <f>IFNA(VLOOKUP($I4912,'Промокоды'!$E$2:$F$8,2,0),"")</f>
        <v/>
      </c>
      <c r="K4912" s="10" t="str">
        <f>IFNA(VLOOKUP($H4912,'Промокоды'!$A$2:$C$115,3,0),"")</f>
        <v/>
      </c>
      <c r="L4912" s="13">
        <f t="shared" si="2"/>
        <v>0</v>
      </c>
      <c r="M4912" s="14">
        <v>5500.0</v>
      </c>
      <c r="N4912" s="14">
        <f t="shared" si="3"/>
        <v>5500</v>
      </c>
      <c r="O4912" s="9"/>
      <c r="P4912" s="9"/>
      <c r="Q4912" s="9"/>
      <c r="R4912" s="9"/>
      <c r="S4912" s="9"/>
      <c r="T4912" s="9"/>
      <c r="U4912" s="9"/>
      <c r="V4912" s="9"/>
      <c r="W4912" s="9"/>
      <c r="X4912" s="9"/>
      <c r="Y4912" s="9"/>
      <c r="Z4912" s="9"/>
      <c r="AA4912" s="9"/>
      <c r="AB4912" s="9"/>
      <c r="AC4912" s="9"/>
    </row>
    <row r="4913" ht="15.75" customHeight="1">
      <c r="A4913" s="10">
        <v>4912.0</v>
      </c>
      <c r="B4913" s="20" t="s">
        <v>15</v>
      </c>
      <c r="C4913" s="10" t="str">
        <f>VLOOKUP($E4913,'Определяем вид'!$A$2:$B$16,2,0)</f>
        <v>Товар</v>
      </c>
      <c r="D4913" s="20" t="s">
        <v>16</v>
      </c>
      <c r="E4913" s="10" t="s">
        <v>28</v>
      </c>
      <c r="F4913" s="11">
        <v>45830.0</v>
      </c>
      <c r="G4913" s="12">
        <f t="shared" si="1"/>
        <v>6</v>
      </c>
      <c r="H4913" s="20" t="s">
        <v>100</v>
      </c>
      <c r="I4913" s="10">
        <f>IFNA(VLOOKUP($H4913,'Промокоды'!$A$2:$B$115,2,0),"")</f>
        <v>5</v>
      </c>
      <c r="J4913" s="10" t="str">
        <f>IFNA(VLOOKUP($I4913,'Промокоды'!$E$2:$F$8,2,0),"")</f>
        <v>Посты в VK</v>
      </c>
      <c r="K4913" s="10">
        <f>IFNA(VLOOKUP($H4913,'Промокоды'!$A$2:$C$115,3,0),"")</f>
        <v>0.15</v>
      </c>
      <c r="L4913" s="13">
        <f t="shared" si="2"/>
        <v>45</v>
      </c>
      <c r="M4913" s="14">
        <v>300.0</v>
      </c>
      <c r="N4913" s="14">
        <f t="shared" si="3"/>
        <v>255</v>
      </c>
      <c r="O4913" s="9"/>
      <c r="P4913" s="9"/>
      <c r="Q4913" s="9"/>
      <c r="R4913" s="9"/>
      <c r="S4913" s="9"/>
      <c r="T4913" s="9"/>
      <c r="U4913" s="9"/>
      <c r="V4913" s="9"/>
      <c r="W4913" s="9"/>
      <c r="X4913" s="9"/>
      <c r="Y4913" s="9"/>
      <c r="Z4913" s="9"/>
      <c r="AA4913" s="9"/>
      <c r="AB4913" s="9"/>
      <c r="AC4913" s="9"/>
    </row>
    <row r="4914" ht="15.75" customHeight="1">
      <c r="A4914" s="10">
        <v>4913.0</v>
      </c>
      <c r="B4914" s="20" t="s">
        <v>15</v>
      </c>
      <c r="C4914" s="10" t="str">
        <f>VLOOKUP($E4914,'Определяем вид'!$A$2:$B$16,2,0)</f>
        <v>Услуга</v>
      </c>
      <c r="D4914" s="20" t="s">
        <v>16</v>
      </c>
      <c r="E4914" s="10" t="s">
        <v>18</v>
      </c>
      <c r="F4914" s="11">
        <v>45830.0</v>
      </c>
      <c r="G4914" s="12">
        <f t="shared" si="1"/>
        <v>6</v>
      </c>
      <c r="H4914" s="20" t="s">
        <v>101</v>
      </c>
      <c r="I4914" s="10">
        <f>IFNA(VLOOKUP($H4914,'Промокоды'!$A$2:$B$115,2,0),"")</f>
        <v>3</v>
      </c>
      <c r="J4914" s="10" t="str">
        <f>IFNA(VLOOKUP($I4914,'Промокоды'!$E$2:$F$8,2,0),"")</f>
        <v>Поисковые запросы в Яндексе</v>
      </c>
      <c r="K4914" s="10">
        <f>IFNA(VLOOKUP($H4914,'Промокоды'!$A$2:$C$115,3,0),"")</f>
        <v>0.05</v>
      </c>
      <c r="L4914" s="13">
        <f t="shared" si="2"/>
        <v>175</v>
      </c>
      <c r="M4914" s="14">
        <v>3500.0</v>
      </c>
      <c r="N4914" s="14">
        <f t="shared" si="3"/>
        <v>3325</v>
      </c>
      <c r="O4914" s="9"/>
      <c r="P4914" s="9"/>
      <c r="Q4914" s="9"/>
      <c r="R4914" s="9"/>
      <c r="S4914" s="9"/>
      <c r="T4914" s="9"/>
      <c r="U4914" s="9"/>
      <c r="V4914" s="9"/>
      <c r="W4914" s="9"/>
      <c r="X4914" s="9"/>
      <c r="Y4914" s="9"/>
      <c r="Z4914" s="9"/>
      <c r="AA4914" s="9"/>
      <c r="AB4914" s="9"/>
      <c r="AC4914" s="9"/>
    </row>
    <row r="4915" ht="15.75" customHeight="1">
      <c r="A4915" s="10">
        <v>4914.0</v>
      </c>
      <c r="B4915" s="20" t="s">
        <v>15</v>
      </c>
      <c r="C4915" s="10" t="str">
        <f>VLOOKUP($E4915,'Определяем вид'!$A$2:$B$16,2,0)</f>
        <v>Услуга</v>
      </c>
      <c r="D4915" s="20" t="s">
        <v>16</v>
      </c>
      <c r="E4915" s="10" t="s">
        <v>17</v>
      </c>
      <c r="F4915" s="11">
        <v>45830.0</v>
      </c>
      <c r="G4915" s="12">
        <f t="shared" si="1"/>
        <v>6</v>
      </c>
      <c r="H4915" s="20" t="s">
        <v>102</v>
      </c>
      <c r="I4915" s="10">
        <f>IFNA(VLOOKUP($H4915,'Промокоды'!$A$2:$B$115,2,0),"")</f>
        <v>5</v>
      </c>
      <c r="J4915" s="10" t="str">
        <f>IFNA(VLOOKUP($I4915,'Промокоды'!$E$2:$F$8,2,0),"")</f>
        <v>Посты в VK</v>
      </c>
      <c r="K4915" s="10">
        <f>IFNA(VLOOKUP($H4915,'Промокоды'!$A$2:$C$115,3,0),"")</f>
        <v>0.15</v>
      </c>
      <c r="L4915" s="13">
        <f t="shared" si="2"/>
        <v>675</v>
      </c>
      <c r="M4915" s="14">
        <v>4500.0</v>
      </c>
      <c r="N4915" s="14">
        <f t="shared" si="3"/>
        <v>3825</v>
      </c>
      <c r="O4915" s="9"/>
      <c r="P4915" s="9"/>
      <c r="Q4915" s="9"/>
      <c r="R4915" s="9"/>
      <c r="S4915" s="9"/>
      <c r="T4915" s="9"/>
      <c r="U4915" s="9"/>
      <c r="V4915" s="9"/>
      <c r="W4915" s="9"/>
      <c r="X4915" s="9"/>
      <c r="Y4915" s="9"/>
      <c r="Z4915" s="9"/>
      <c r="AA4915" s="9"/>
      <c r="AB4915" s="9"/>
      <c r="AC4915" s="9"/>
    </row>
    <row r="4916" ht="15.75" customHeight="1">
      <c r="A4916" s="10">
        <v>4915.0</v>
      </c>
      <c r="B4916" s="20" t="s">
        <v>15</v>
      </c>
      <c r="C4916" s="10" t="str">
        <f>VLOOKUP($E4916,'Определяем вид'!$A$2:$B$16,2,0)</f>
        <v>Услуга</v>
      </c>
      <c r="D4916" s="20" t="s">
        <v>16</v>
      </c>
      <c r="E4916" s="10" t="s">
        <v>18</v>
      </c>
      <c r="F4916" s="11">
        <v>45830.0</v>
      </c>
      <c r="G4916" s="12">
        <f t="shared" si="1"/>
        <v>6</v>
      </c>
      <c r="H4916" s="10"/>
      <c r="I4916" s="10" t="str">
        <f>IFNA(VLOOKUP($H4916,'Промокоды'!$A$2:$B$115,2,0),"")</f>
        <v/>
      </c>
      <c r="J4916" s="10" t="str">
        <f>IFNA(VLOOKUP($I4916,'Промокоды'!$E$2:$F$8,2,0),"")</f>
        <v/>
      </c>
      <c r="K4916" s="10" t="str">
        <f>IFNA(VLOOKUP($H4916,'Промокоды'!$A$2:$C$115,3,0),"")</f>
        <v/>
      </c>
      <c r="L4916" s="13">
        <f t="shared" si="2"/>
        <v>0</v>
      </c>
      <c r="M4916" s="14">
        <v>3500.0</v>
      </c>
      <c r="N4916" s="14">
        <f t="shared" si="3"/>
        <v>3500</v>
      </c>
      <c r="O4916" s="9"/>
      <c r="P4916" s="9"/>
      <c r="Q4916" s="9"/>
      <c r="R4916" s="9"/>
      <c r="S4916" s="9"/>
      <c r="T4916" s="9"/>
      <c r="U4916" s="9"/>
      <c r="V4916" s="9"/>
      <c r="W4916" s="9"/>
      <c r="X4916" s="9"/>
      <c r="Y4916" s="9"/>
      <c r="Z4916" s="9"/>
      <c r="AA4916" s="9"/>
      <c r="AB4916" s="9"/>
      <c r="AC4916" s="9"/>
    </row>
    <row r="4917" ht="15.75" customHeight="1">
      <c r="A4917" s="10">
        <v>4916.0</v>
      </c>
      <c r="B4917" s="20" t="s">
        <v>15</v>
      </c>
      <c r="C4917" s="10" t="str">
        <f>VLOOKUP($E4917,'Определяем вид'!$A$2:$B$16,2,0)</f>
        <v>Услуга</v>
      </c>
      <c r="D4917" s="20" t="s">
        <v>19</v>
      </c>
      <c r="E4917" s="10" t="s">
        <v>21</v>
      </c>
      <c r="F4917" s="11">
        <v>45830.0</v>
      </c>
      <c r="G4917" s="12">
        <f t="shared" si="1"/>
        <v>6</v>
      </c>
      <c r="H4917" s="10"/>
      <c r="I4917" s="10" t="str">
        <f>IFNA(VLOOKUP($H4917,'Промокоды'!$A$2:$B$115,2,0),"")</f>
        <v/>
      </c>
      <c r="J4917" s="10" t="str">
        <f>IFNA(VLOOKUP($I4917,'Промокоды'!$E$2:$F$8,2,0),"")</f>
        <v/>
      </c>
      <c r="K4917" s="10" t="str">
        <f>IFNA(VLOOKUP($H4917,'Промокоды'!$A$2:$C$115,3,0),"")</f>
        <v/>
      </c>
      <c r="L4917" s="13">
        <f t="shared" si="2"/>
        <v>0</v>
      </c>
      <c r="M4917" s="14">
        <v>5500.0</v>
      </c>
      <c r="N4917" s="14">
        <f t="shared" si="3"/>
        <v>5500</v>
      </c>
      <c r="O4917" s="9"/>
      <c r="P4917" s="9"/>
      <c r="Q4917" s="9"/>
      <c r="R4917" s="9"/>
      <c r="S4917" s="9"/>
      <c r="T4917" s="9"/>
      <c r="U4917" s="9"/>
      <c r="V4917" s="9"/>
      <c r="W4917" s="9"/>
      <c r="X4917" s="9"/>
      <c r="Y4917" s="9"/>
      <c r="Z4917" s="9"/>
      <c r="AA4917" s="9"/>
      <c r="AB4917" s="9"/>
      <c r="AC4917" s="9"/>
    </row>
    <row r="4918" ht="15.75" customHeight="1">
      <c r="A4918" s="10">
        <v>4917.0</v>
      </c>
      <c r="B4918" s="20" t="s">
        <v>25</v>
      </c>
      <c r="C4918" s="10" t="str">
        <f>VLOOKUP($E4918,'Определяем вид'!$A$2:$B$16,2,0)</f>
        <v>Товар</v>
      </c>
      <c r="D4918" s="20" t="s">
        <v>16</v>
      </c>
      <c r="E4918" s="10" t="s">
        <v>30</v>
      </c>
      <c r="F4918" s="11">
        <v>45830.0</v>
      </c>
      <c r="G4918" s="12">
        <f t="shared" si="1"/>
        <v>6</v>
      </c>
      <c r="H4918" s="10"/>
      <c r="I4918" s="10" t="str">
        <f>IFNA(VLOOKUP($H4918,'Промокоды'!$A$2:$B$115,2,0),"")</f>
        <v/>
      </c>
      <c r="J4918" s="10" t="str">
        <f>IFNA(VLOOKUP($I4918,'Промокоды'!$E$2:$F$8,2,0),"")</f>
        <v/>
      </c>
      <c r="K4918" s="10" t="str">
        <f>IFNA(VLOOKUP($H4918,'Промокоды'!$A$2:$C$115,3,0),"")</f>
        <v/>
      </c>
      <c r="L4918" s="13">
        <f t="shared" si="2"/>
        <v>0</v>
      </c>
      <c r="M4918" s="14">
        <v>300.0</v>
      </c>
      <c r="N4918" s="14">
        <f t="shared" si="3"/>
        <v>300</v>
      </c>
      <c r="O4918" s="9"/>
      <c r="P4918" s="9"/>
      <c r="Q4918" s="9"/>
      <c r="R4918" s="9"/>
      <c r="S4918" s="9"/>
      <c r="T4918" s="9"/>
      <c r="U4918" s="9"/>
      <c r="V4918" s="9"/>
      <c r="W4918" s="9"/>
      <c r="X4918" s="9"/>
      <c r="Y4918" s="9"/>
      <c r="Z4918" s="9"/>
      <c r="AA4918" s="9"/>
      <c r="AB4918" s="9"/>
      <c r="AC4918" s="9"/>
    </row>
    <row r="4919" ht="15.75" customHeight="1">
      <c r="A4919" s="10">
        <v>4918.0</v>
      </c>
      <c r="B4919" s="20" t="s">
        <v>15</v>
      </c>
      <c r="C4919" s="10" t="str">
        <f>VLOOKUP($E4919,'Определяем вид'!$A$2:$B$16,2,0)</f>
        <v>Услуга</v>
      </c>
      <c r="D4919" s="20" t="s">
        <v>19</v>
      </c>
      <c r="E4919" s="10" t="s">
        <v>21</v>
      </c>
      <c r="F4919" s="11">
        <v>45830.0</v>
      </c>
      <c r="G4919" s="12">
        <f t="shared" si="1"/>
        <v>6</v>
      </c>
      <c r="H4919" s="20" t="s">
        <v>103</v>
      </c>
      <c r="I4919" s="10">
        <f>IFNA(VLOOKUP($H4919,'Промокоды'!$A$2:$B$115,2,0),"")</f>
        <v>5</v>
      </c>
      <c r="J4919" s="10" t="str">
        <f>IFNA(VLOOKUP($I4919,'Промокоды'!$E$2:$F$8,2,0),"")</f>
        <v>Посты в VK</v>
      </c>
      <c r="K4919" s="10">
        <f>IFNA(VLOOKUP($H4919,'Промокоды'!$A$2:$C$115,3,0),"")</f>
        <v>0.15</v>
      </c>
      <c r="L4919" s="13">
        <f t="shared" si="2"/>
        <v>825</v>
      </c>
      <c r="M4919" s="14">
        <v>5500.0</v>
      </c>
      <c r="N4919" s="14">
        <f t="shared" si="3"/>
        <v>4675</v>
      </c>
      <c r="O4919" s="9"/>
      <c r="P4919" s="9"/>
      <c r="Q4919" s="9"/>
      <c r="R4919" s="9"/>
      <c r="S4919" s="9"/>
      <c r="T4919" s="9"/>
      <c r="U4919" s="9"/>
      <c r="V4919" s="9"/>
      <c r="W4919" s="9"/>
      <c r="X4919" s="9"/>
      <c r="Y4919" s="9"/>
      <c r="Z4919" s="9"/>
      <c r="AA4919" s="9"/>
      <c r="AB4919" s="9"/>
      <c r="AC4919" s="9"/>
    </row>
    <row r="4920" ht="15.75" customHeight="1">
      <c r="A4920" s="10">
        <v>4919.0</v>
      </c>
      <c r="B4920" s="20" t="s">
        <v>15</v>
      </c>
      <c r="C4920" s="10" t="str">
        <f>VLOOKUP($E4920,'Определяем вид'!$A$2:$B$16,2,0)</f>
        <v>Услуга</v>
      </c>
      <c r="D4920" s="20" t="s">
        <v>19</v>
      </c>
      <c r="E4920" s="10" t="s">
        <v>18</v>
      </c>
      <c r="F4920" s="11">
        <v>45830.0</v>
      </c>
      <c r="G4920" s="12">
        <f t="shared" si="1"/>
        <v>6</v>
      </c>
      <c r="H4920" s="10"/>
      <c r="I4920" s="10" t="str">
        <f>IFNA(VLOOKUP($H4920,'Промокоды'!$A$2:$B$115,2,0),"")</f>
        <v/>
      </c>
      <c r="J4920" s="10" t="str">
        <f>IFNA(VLOOKUP($I4920,'Промокоды'!$E$2:$F$8,2,0),"")</f>
        <v/>
      </c>
      <c r="K4920" s="10" t="str">
        <f>IFNA(VLOOKUP($H4920,'Промокоды'!$A$2:$C$115,3,0),"")</f>
        <v/>
      </c>
      <c r="L4920" s="13">
        <f t="shared" si="2"/>
        <v>0</v>
      </c>
      <c r="M4920" s="14">
        <v>3500.0</v>
      </c>
      <c r="N4920" s="14">
        <f t="shared" si="3"/>
        <v>3500</v>
      </c>
      <c r="O4920" s="9"/>
      <c r="P4920" s="9"/>
      <c r="Q4920" s="9"/>
      <c r="R4920" s="9"/>
      <c r="S4920" s="9"/>
      <c r="T4920" s="9"/>
      <c r="U4920" s="9"/>
      <c r="V4920" s="9"/>
      <c r="W4920" s="9"/>
      <c r="X4920" s="9"/>
      <c r="Y4920" s="9"/>
      <c r="Z4920" s="9"/>
      <c r="AA4920" s="9"/>
      <c r="AB4920" s="9"/>
      <c r="AC4920" s="9"/>
    </row>
    <row r="4921" ht="15.75" customHeight="1">
      <c r="A4921" s="10">
        <v>4920.0</v>
      </c>
      <c r="B4921" s="20" t="s">
        <v>15</v>
      </c>
      <c r="C4921" s="10" t="str">
        <f>VLOOKUP($E4921,'Определяем вид'!$A$2:$B$16,2,0)</f>
        <v>Товар</v>
      </c>
      <c r="D4921" s="20" t="s">
        <v>19</v>
      </c>
      <c r="E4921" s="10" t="s">
        <v>23</v>
      </c>
      <c r="F4921" s="11">
        <v>45830.0</v>
      </c>
      <c r="G4921" s="12">
        <f t="shared" si="1"/>
        <v>6</v>
      </c>
      <c r="H4921" s="20" t="s">
        <v>104</v>
      </c>
      <c r="I4921" s="10">
        <f>IFNA(VLOOKUP($H4921,'Промокоды'!$A$2:$B$115,2,0),"")</f>
        <v>3</v>
      </c>
      <c r="J4921" s="10" t="str">
        <f>IFNA(VLOOKUP($I4921,'Промокоды'!$E$2:$F$8,2,0),"")</f>
        <v>Поисковые запросы в Яндексе</v>
      </c>
      <c r="K4921" s="10">
        <f>IFNA(VLOOKUP($H4921,'Промокоды'!$A$2:$C$115,3,0),"")</f>
        <v>0.05</v>
      </c>
      <c r="L4921" s="13">
        <f t="shared" si="2"/>
        <v>50</v>
      </c>
      <c r="M4921" s="14">
        <v>1000.0</v>
      </c>
      <c r="N4921" s="14">
        <f t="shared" si="3"/>
        <v>950</v>
      </c>
      <c r="O4921" s="9"/>
      <c r="P4921" s="9"/>
      <c r="Q4921" s="9"/>
      <c r="R4921" s="9"/>
      <c r="S4921" s="9"/>
      <c r="T4921" s="9"/>
      <c r="U4921" s="9"/>
      <c r="V4921" s="9"/>
      <c r="W4921" s="9"/>
      <c r="X4921" s="9"/>
      <c r="Y4921" s="9"/>
      <c r="Z4921" s="9"/>
      <c r="AA4921" s="9"/>
      <c r="AB4921" s="9"/>
      <c r="AC4921" s="9"/>
    </row>
    <row r="4922" ht="15.75" customHeight="1">
      <c r="A4922" s="10">
        <v>4921.0</v>
      </c>
      <c r="B4922" s="20" t="s">
        <v>15</v>
      </c>
      <c r="C4922" s="10" t="str">
        <f>VLOOKUP($E4922,'Определяем вид'!$A$2:$B$16,2,0)</f>
        <v>Услуга</v>
      </c>
      <c r="D4922" s="20" t="s">
        <v>16</v>
      </c>
      <c r="E4922" s="10" t="s">
        <v>21</v>
      </c>
      <c r="F4922" s="11">
        <v>45830.0</v>
      </c>
      <c r="G4922" s="12">
        <f t="shared" si="1"/>
        <v>6</v>
      </c>
      <c r="H4922" s="10"/>
      <c r="I4922" s="10" t="str">
        <f>IFNA(VLOOKUP($H4922,'Промокоды'!$A$2:$B$115,2,0),"")</f>
        <v/>
      </c>
      <c r="J4922" s="10" t="str">
        <f>IFNA(VLOOKUP($I4922,'Промокоды'!$E$2:$F$8,2,0),"")</f>
        <v/>
      </c>
      <c r="K4922" s="10" t="str">
        <f>IFNA(VLOOKUP($H4922,'Промокоды'!$A$2:$C$115,3,0),"")</f>
        <v/>
      </c>
      <c r="L4922" s="13">
        <f t="shared" si="2"/>
        <v>0</v>
      </c>
      <c r="M4922" s="14">
        <v>5500.0</v>
      </c>
      <c r="N4922" s="14">
        <f t="shared" si="3"/>
        <v>5500</v>
      </c>
      <c r="O4922" s="9"/>
      <c r="P4922" s="9"/>
      <c r="Q4922" s="9"/>
      <c r="R4922" s="9"/>
      <c r="S4922" s="9"/>
      <c r="T4922" s="9"/>
      <c r="U4922" s="9"/>
      <c r="V4922" s="9"/>
      <c r="W4922" s="9"/>
      <c r="X4922" s="9"/>
      <c r="Y4922" s="9"/>
      <c r="Z4922" s="9"/>
      <c r="AA4922" s="9"/>
      <c r="AB4922" s="9"/>
      <c r="AC4922" s="9"/>
    </row>
    <row r="4923" ht="15.75" customHeight="1">
      <c r="A4923" s="10">
        <v>4922.0</v>
      </c>
      <c r="B4923" s="20" t="s">
        <v>15</v>
      </c>
      <c r="C4923" s="10" t="str">
        <f>VLOOKUP($E4923,'Определяем вид'!$A$2:$B$16,2,0)</f>
        <v>Услуга</v>
      </c>
      <c r="D4923" s="20" t="s">
        <v>16</v>
      </c>
      <c r="E4923" s="10" t="s">
        <v>17</v>
      </c>
      <c r="F4923" s="11">
        <v>45830.0</v>
      </c>
      <c r="G4923" s="12">
        <f t="shared" si="1"/>
        <v>6</v>
      </c>
      <c r="H4923" s="10"/>
      <c r="I4923" s="10" t="str">
        <f>IFNA(VLOOKUP($H4923,'Промокоды'!$A$2:$B$115,2,0),"")</f>
        <v/>
      </c>
      <c r="J4923" s="10" t="str">
        <f>IFNA(VLOOKUP($I4923,'Промокоды'!$E$2:$F$8,2,0),"")</f>
        <v/>
      </c>
      <c r="K4923" s="10" t="str">
        <f>IFNA(VLOOKUP($H4923,'Промокоды'!$A$2:$C$115,3,0),"")</f>
        <v/>
      </c>
      <c r="L4923" s="13">
        <f t="shared" si="2"/>
        <v>0</v>
      </c>
      <c r="M4923" s="14">
        <v>4500.0</v>
      </c>
      <c r="N4923" s="14">
        <f t="shared" si="3"/>
        <v>4500</v>
      </c>
      <c r="O4923" s="9"/>
      <c r="P4923" s="9"/>
      <c r="Q4923" s="9"/>
      <c r="R4923" s="9"/>
      <c r="S4923" s="9"/>
      <c r="T4923" s="9"/>
      <c r="U4923" s="9"/>
      <c r="V4923" s="9"/>
      <c r="W4923" s="9"/>
      <c r="X4923" s="9"/>
      <c r="Y4923" s="9"/>
      <c r="Z4923" s="9"/>
      <c r="AA4923" s="9"/>
      <c r="AB4923" s="9"/>
      <c r="AC4923" s="9"/>
    </row>
    <row r="4924" ht="15.75" customHeight="1">
      <c r="A4924" s="10">
        <v>4923.0</v>
      </c>
      <c r="B4924" s="20" t="s">
        <v>15</v>
      </c>
      <c r="C4924" s="10" t="str">
        <f>VLOOKUP($E4924,'Определяем вид'!$A$2:$B$16,2,0)</f>
        <v>Услуга</v>
      </c>
      <c r="D4924" s="20" t="s">
        <v>19</v>
      </c>
      <c r="E4924" s="10" t="s">
        <v>17</v>
      </c>
      <c r="F4924" s="11">
        <v>45830.0</v>
      </c>
      <c r="G4924" s="12">
        <f t="shared" si="1"/>
        <v>6</v>
      </c>
      <c r="H4924" s="10"/>
      <c r="I4924" s="10" t="str">
        <f>IFNA(VLOOKUP($H4924,'Промокоды'!$A$2:$B$115,2,0),"")</f>
        <v/>
      </c>
      <c r="J4924" s="10" t="str">
        <f>IFNA(VLOOKUP($I4924,'Промокоды'!$E$2:$F$8,2,0),"")</f>
        <v/>
      </c>
      <c r="K4924" s="10" t="str">
        <f>IFNA(VLOOKUP($H4924,'Промокоды'!$A$2:$C$115,3,0),"")</f>
        <v/>
      </c>
      <c r="L4924" s="13">
        <f t="shared" si="2"/>
        <v>0</v>
      </c>
      <c r="M4924" s="14">
        <v>4500.0</v>
      </c>
      <c r="N4924" s="14">
        <f t="shared" si="3"/>
        <v>4500</v>
      </c>
      <c r="O4924" s="9"/>
      <c r="P4924" s="9"/>
      <c r="Q4924" s="9"/>
      <c r="R4924" s="9"/>
      <c r="S4924" s="9"/>
      <c r="T4924" s="9"/>
      <c r="U4924" s="9"/>
      <c r="V4924" s="9"/>
      <c r="W4924" s="9"/>
      <c r="X4924" s="9"/>
      <c r="Y4924" s="9"/>
      <c r="Z4924" s="9"/>
      <c r="AA4924" s="9"/>
      <c r="AB4924" s="9"/>
      <c r="AC4924" s="9"/>
    </row>
    <row r="4925" ht="15.75" customHeight="1">
      <c r="A4925" s="10">
        <v>4924.0</v>
      </c>
      <c r="B4925" s="20" t="s">
        <v>25</v>
      </c>
      <c r="C4925" s="10" t="str">
        <f>VLOOKUP($E4925,'Определяем вид'!$A$2:$B$16,2,0)</f>
        <v>Товар</v>
      </c>
      <c r="D4925" s="20" t="s">
        <v>16</v>
      </c>
      <c r="E4925" s="10" t="s">
        <v>35</v>
      </c>
      <c r="F4925" s="11">
        <v>45830.0</v>
      </c>
      <c r="G4925" s="12">
        <f t="shared" si="1"/>
        <v>6</v>
      </c>
      <c r="H4925" s="10"/>
      <c r="I4925" s="10" t="str">
        <f>IFNA(VLOOKUP($H4925,'Промокоды'!$A$2:$B$115,2,0),"")</f>
        <v/>
      </c>
      <c r="J4925" s="10" t="str">
        <f>IFNA(VLOOKUP($I4925,'Промокоды'!$E$2:$F$8,2,0),"")</f>
        <v/>
      </c>
      <c r="K4925" s="10" t="str">
        <f>IFNA(VLOOKUP($H4925,'Промокоды'!$A$2:$C$115,3,0),"")</f>
        <v/>
      </c>
      <c r="L4925" s="13">
        <f t="shared" si="2"/>
        <v>0</v>
      </c>
      <c r="M4925" s="14">
        <v>500.0</v>
      </c>
      <c r="N4925" s="14">
        <f t="shared" si="3"/>
        <v>500</v>
      </c>
      <c r="O4925" s="9"/>
      <c r="P4925" s="9"/>
      <c r="Q4925" s="9"/>
      <c r="R4925" s="9"/>
      <c r="S4925" s="9"/>
      <c r="T4925" s="9"/>
      <c r="U4925" s="9"/>
      <c r="V4925" s="9"/>
      <c r="W4925" s="9"/>
      <c r="X4925" s="9"/>
      <c r="Y4925" s="9"/>
      <c r="Z4925" s="9"/>
      <c r="AA4925" s="9"/>
      <c r="AB4925" s="9"/>
      <c r="AC4925" s="9"/>
    </row>
    <row r="4926" ht="15.75" customHeight="1">
      <c r="A4926" s="10">
        <v>4925.0</v>
      </c>
      <c r="B4926" s="20" t="s">
        <v>15</v>
      </c>
      <c r="C4926" s="10" t="str">
        <f>VLOOKUP($E4926,'Определяем вид'!$A$2:$B$16,2,0)</f>
        <v>Услуга</v>
      </c>
      <c r="D4926" s="20" t="s">
        <v>16</v>
      </c>
      <c r="E4926" s="10" t="s">
        <v>18</v>
      </c>
      <c r="F4926" s="11">
        <v>45830.0</v>
      </c>
      <c r="G4926" s="12">
        <f t="shared" si="1"/>
        <v>6</v>
      </c>
      <c r="H4926" s="10"/>
      <c r="I4926" s="10" t="str">
        <f>IFNA(VLOOKUP($H4926,'Промокоды'!$A$2:$B$115,2,0),"")</f>
        <v/>
      </c>
      <c r="J4926" s="10" t="str">
        <f>IFNA(VLOOKUP($I4926,'Промокоды'!$E$2:$F$8,2,0),"")</f>
        <v/>
      </c>
      <c r="K4926" s="10" t="str">
        <f>IFNA(VLOOKUP($H4926,'Промокоды'!$A$2:$C$115,3,0),"")</f>
        <v/>
      </c>
      <c r="L4926" s="13">
        <f t="shared" si="2"/>
        <v>0</v>
      </c>
      <c r="M4926" s="14">
        <v>3500.0</v>
      </c>
      <c r="N4926" s="14">
        <f t="shared" si="3"/>
        <v>3500</v>
      </c>
      <c r="O4926" s="9"/>
      <c r="P4926" s="9"/>
      <c r="Q4926" s="9"/>
      <c r="R4926" s="9"/>
      <c r="S4926" s="9"/>
      <c r="T4926" s="9"/>
      <c r="U4926" s="9"/>
      <c r="V4926" s="9"/>
      <c r="W4926" s="9"/>
      <c r="X4926" s="9"/>
      <c r="Y4926" s="9"/>
      <c r="Z4926" s="9"/>
      <c r="AA4926" s="9"/>
      <c r="AB4926" s="9"/>
      <c r="AC4926" s="9"/>
    </row>
    <row r="4927" ht="15.75" customHeight="1">
      <c r="A4927" s="10">
        <v>4926.0</v>
      </c>
      <c r="B4927" s="20" t="s">
        <v>15</v>
      </c>
      <c r="C4927" s="10" t="str">
        <f>VLOOKUP($E4927,'Определяем вид'!$A$2:$B$16,2,0)</f>
        <v>Услуга</v>
      </c>
      <c r="D4927" s="20" t="s">
        <v>16</v>
      </c>
      <c r="E4927" s="10" t="s">
        <v>17</v>
      </c>
      <c r="F4927" s="11">
        <v>45830.0</v>
      </c>
      <c r="G4927" s="12">
        <f t="shared" si="1"/>
        <v>6</v>
      </c>
      <c r="H4927" s="10"/>
      <c r="I4927" s="10" t="str">
        <f>IFNA(VLOOKUP($H4927,'Промокоды'!$A$2:$B$115,2,0),"")</f>
        <v/>
      </c>
      <c r="J4927" s="10" t="str">
        <f>IFNA(VLOOKUP($I4927,'Промокоды'!$E$2:$F$8,2,0),"")</f>
        <v/>
      </c>
      <c r="K4927" s="10" t="str">
        <f>IFNA(VLOOKUP($H4927,'Промокоды'!$A$2:$C$115,3,0),"")</f>
        <v/>
      </c>
      <c r="L4927" s="13">
        <f t="shared" si="2"/>
        <v>0</v>
      </c>
      <c r="M4927" s="14">
        <v>4500.0</v>
      </c>
      <c r="N4927" s="14">
        <f t="shared" si="3"/>
        <v>4500</v>
      </c>
      <c r="O4927" s="9"/>
      <c r="P4927" s="9"/>
      <c r="Q4927" s="9"/>
      <c r="R4927" s="9"/>
      <c r="S4927" s="9"/>
      <c r="T4927" s="9"/>
      <c r="U4927" s="9"/>
      <c r="V4927" s="9"/>
      <c r="W4927" s="9"/>
      <c r="X4927" s="9"/>
      <c r="Y4927" s="9"/>
      <c r="Z4927" s="9"/>
      <c r="AA4927" s="9"/>
      <c r="AB4927" s="9"/>
      <c r="AC4927" s="9"/>
    </row>
    <row r="4928" ht="15.75" customHeight="1">
      <c r="A4928" s="10">
        <v>4927.0</v>
      </c>
      <c r="B4928" s="20" t="s">
        <v>15</v>
      </c>
      <c r="C4928" s="10" t="str">
        <f>VLOOKUP($E4928,'Определяем вид'!$A$2:$B$16,2,0)</f>
        <v>Товар</v>
      </c>
      <c r="D4928" s="20" t="s">
        <v>16</v>
      </c>
      <c r="E4928" s="10" t="s">
        <v>23</v>
      </c>
      <c r="F4928" s="11">
        <v>45830.0</v>
      </c>
      <c r="G4928" s="12">
        <f t="shared" si="1"/>
        <v>6</v>
      </c>
      <c r="H4928" s="10"/>
      <c r="I4928" s="10" t="str">
        <f>IFNA(VLOOKUP($H4928,'Промокоды'!$A$2:$B$115,2,0),"")</f>
        <v/>
      </c>
      <c r="J4928" s="10" t="str">
        <f>IFNA(VLOOKUP($I4928,'Промокоды'!$E$2:$F$8,2,0),"")</f>
        <v/>
      </c>
      <c r="K4928" s="10" t="str">
        <f>IFNA(VLOOKUP($H4928,'Промокоды'!$A$2:$C$115,3,0),"")</f>
        <v/>
      </c>
      <c r="L4928" s="13">
        <f t="shared" si="2"/>
        <v>0</v>
      </c>
      <c r="M4928" s="14">
        <v>1000.0</v>
      </c>
      <c r="N4928" s="14">
        <f t="shared" si="3"/>
        <v>1000</v>
      </c>
      <c r="O4928" s="9"/>
      <c r="P4928" s="9"/>
      <c r="Q4928" s="9"/>
      <c r="R4928" s="9"/>
      <c r="S4928" s="9"/>
      <c r="T4928" s="9"/>
      <c r="U4928" s="9"/>
      <c r="V4928" s="9"/>
      <c r="W4928" s="9"/>
      <c r="X4928" s="9"/>
      <c r="Y4928" s="9"/>
      <c r="Z4928" s="9"/>
      <c r="AA4928" s="9"/>
      <c r="AB4928" s="9"/>
      <c r="AC4928" s="9"/>
    </row>
    <row r="4929" ht="15.75" customHeight="1">
      <c r="A4929" s="10">
        <v>4928.0</v>
      </c>
      <c r="B4929" s="20" t="s">
        <v>15</v>
      </c>
      <c r="C4929" s="10" t="str">
        <f>VLOOKUP($E4929,'Определяем вид'!$A$2:$B$16,2,0)</f>
        <v>Услуга</v>
      </c>
      <c r="D4929" s="20" t="s">
        <v>16</v>
      </c>
      <c r="E4929" s="10" t="s">
        <v>17</v>
      </c>
      <c r="F4929" s="11">
        <v>45831.0</v>
      </c>
      <c r="G4929" s="12">
        <f t="shared" si="1"/>
        <v>6</v>
      </c>
      <c r="H4929" s="10"/>
      <c r="I4929" s="10" t="str">
        <f>IFNA(VLOOKUP($H4929,'Промокоды'!$A$2:$B$115,2,0),"")</f>
        <v/>
      </c>
      <c r="J4929" s="10" t="str">
        <f>IFNA(VLOOKUP($I4929,'Промокоды'!$E$2:$F$8,2,0),"")</f>
        <v/>
      </c>
      <c r="K4929" s="10" t="str">
        <f>IFNA(VLOOKUP($H4929,'Промокоды'!$A$2:$C$115,3,0),"")</f>
        <v/>
      </c>
      <c r="L4929" s="13">
        <f t="shared" si="2"/>
        <v>0</v>
      </c>
      <c r="M4929" s="14">
        <v>4500.0</v>
      </c>
      <c r="N4929" s="14">
        <f t="shared" si="3"/>
        <v>4500</v>
      </c>
      <c r="O4929" s="9"/>
      <c r="P4929" s="9"/>
      <c r="Q4929" s="9"/>
      <c r="R4929" s="9"/>
      <c r="S4929" s="9"/>
      <c r="T4929" s="9"/>
      <c r="U4929" s="9"/>
      <c r="V4929" s="9"/>
      <c r="W4929" s="9"/>
      <c r="X4929" s="9"/>
      <c r="Y4929" s="9"/>
      <c r="Z4929" s="9"/>
      <c r="AA4929" s="9"/>
      <c r="AB4929" s="9"/>
      <c r="AC4929" s="9"/>
    </row>
    <row r="4930" ht="15.75" customHeight="1">
      <c r="A4930" s="10">
        <v>4929.0</v>
      </c>
      <c r="B4930" s="20" t="s">
        <v>15</v>
      </c>
      <c r="C4930" s="10" t="str">
        <f>VLOOKUP($E4930,'Определяем вид'!$A$2:$B$16,2,0)</f>
        <v>Услуга</v>
      </c>
      <c r="D4930" s="20" t="s">
        <v>16</v>
      </c>
      <c r="E4930" s="10" t="s">
        <v>17</v>
      </c>
      <c r="F4930" s="11">
        <v>45831.0</v>
      </c>
      <c r="G4930" s="12">
        <f t="shared" si="1"/>
        <v>6</v>
      </c>
      <c r="H4930" s="10"/>
      <c r="I4930" s="10" t="str">
        <f>IFNA(VLOOKUP($H4930,'Промокоды'!$A$2:$B$115,2,0),"")</f>
        <v/>
      </c>
      <c r="J4930" s="10" t="str">
        <f>IFNA(VLOOKUP($I4930,'Промокоды'!$E$2:$F$8,2,0),"")</f>
        <v/>
      </c>
      <c r="K4930" s="10" t="str">
        <f>IFNA(VLOOKUP($H4930,'Промокоды'!$A$2:$C$115,3,0),"")</f>
        <v/>
      </c>
      <c r="L4930" s="13">
        <f t="shared" si="2"/>
        <v>0</v>
      </c>
      <c r="M4930" s="14">
        <v>4500.0</v>
      </c>
      <c r="N4930" s="14">
        <f t="shared" si="3"/>
        <v>4500</v>
      </c>
      <c r="O4930" s="9"/>
      <c r="P4930" s="9"/>
      <c r="Q4930" s="9"/>
      <c r="R4930" s="9"/>
      <c r="S4930" s="9"/>
      <c r="T4930" s="9"/>
      <c r="U4930" s="9"/>
      <c r="V4930" s="9"/>
      <c r="W4930" s="9"/>
      <c r="X4930" s="9"/>
      <c r="Y4930" s="9"/>
      <c r="Z4930" s="9"/>
      <c r="AA4930" s="9"/>
      <c r="AB4930" s="9"/>
      <c r="AC4930" s="9"/>
    </row>
    <row r="4931" ht="15.75" customHeight="1">
      <c r="A4931" s="10">
        <v>4930.0</v>
      </c>
      <c r="B4931" s="20" t="s">
        <v>15</v>
      </c>
      <c r="C4931" s="10" t="str">
        <f>VLOOKUP($E4931,'Определяем вид'!$A$2:$B$16,2,0)</f>
        <v>Услуга</v>
      </c>
      <c r="D4931" s="16" t="s">
        <v>16</v>
      </c>
      <c r="E4931" s="10" t="s">
        <v>18</v>
      </c>
      <c r="F4931" s="11">
        <v>45831.0</v>
      </c>
      <c r="G4931" s="12">
        <f t="shared" si="1"/>
        <v>6</v>
      </c>
      <c r="H4931" s="10"/>
      <c r="I4931" s="10" t="str">
        <f>IFNA(VLOOKUP($H4931,'Промокоды'!$A$2:$B$115,2,0),"")</f>
        <v/>
      </c>
      <c r="J4931" s="10" t="str">
        <f>IFNA(VLOOKUP($I4931,'Промокоды'!$E$2:$F$8,2,0),"")</f>
        <v/>
      </c>
      <c r="K4931" s="10" t="str">
        <f>IFNA(VLOOKUP($H4931,'Промокоды'!$A$2:$C$115,3,0),"")</f>
        <v/>
      </c>
      <c r="L4931" s="13">
        <f t="shared" si="2"/>
        <v>0</v>
      </c>
      <c r="M4931" s="14">
        <v>3500.0</v>
      </c>
      <c r="N4931" s="14">
        <f t="shared" si="3"/>
        <v>3500</v>
      </c>
      <c r="O4931" s="9"/>
      <c r="P4931" s="9"/>
      <c r="Q4931" s="9"/>
      <c r="R4931" s="9"/>
      <c r="S4931" s="9"/>
      <c r="T4931" s="9"/>
      <c r="U4931" s="9"/>
      <c r="V4931" s="9"/>
      <c r="W4931" s="9"/>
      <c r="X4931" s="9"/>
      <c r="Y4931" s="9"/>
      <c r="Z4931" s="9"/>
      <c r="AA4931" s="9"/>
      <c r="AB4931" s="9"/>
      <c r="AC4931" s="9"/>
    </row>
    <row r="4932" ht="15.75" customHeight="1">
      <c r="A4932" s="10">
        <v>4931.0</v>
      </c>
      <c r="B4932" s="20" t="s">
        <v>25</v>
      </c>
      <c r="C4932" s="10" t="str">
        <f>VLOOKUP($E4932,'Определяем вид'!$A$2:$B$16,2,0)</f>
        <v>Товар</v>
      </c>
      <c r="D4932" s="16" t="s">
        <v>16</v>
      </c>
      <c r="E4932" s="10" t="s">
        <v>33</v>
      </c>
      <c r="F4932" s="11">
        <v>45831.0</v>
      </c>
      <c r="G4932" s="12">
        <f t="shared" si="1"/>
        <v>6</v>
      </c>
      <c r="H4932" s="10"/>
      <c r="I4932" s="10" t="str">
        <f>IFNA(VLOOKUP($H4932,'Промокоды'!$A$2:$B$115,2,0),"")</f>
        <v/>
      </c>
      <c r="J4932" s="10" t="str">
        <f>IFNA(VLOOKUP($I4932,'Промокоды'!$E$2:$F$8,2,0),"")</f>
        <v/>
      </c>
      <c r="K4932" s="10" t="str">
        <f>IFNA(VLOOKUP($H4932,'Промокоды'!$A$2:$C$115,3,0),"")</f>
        <v/>
      </c>
      <c r="L4932" s="13">
        <f t="shared" si="2"/>
        <v>0</v>
      </c>
      <c r="M4932" s="14">
        <v>1000.0</v>
      </c>
      <c r="N4932" s="14">
        <f t="shared" si="3"/>
        <v>1000</v>
      </c>
      <c r="O4932" s="9"/>
      <c r="P4932" s="9"/>
      <c r="Q4932" s="9"/>
      <c r="R4932" s="9"/>
      <c r="S4932" s="9"/>
      <c r="T4932" s="9"/>
      <c r="U4932" s="9"/>
      <c r="V4932" s="9"/>
      <c r="W4932" s="9"/>
      <c r="X4932" s="9"/>
      <c r="Y4932" s="9"/>
      <c r="Z4932" s="9"/>
      <c r="AA4932" s="9"/>
      <c r="AB4932" s="9"/>
      <c r="AC4932" s="9"/>
    </row>
    <row r="4933" ht="15.75" customHeight="1">
      <c r="A4933" s="10">
        <v>4932.0</v>
      </c>
      <c r="B4933" s="20" t="s">
        <v>15</v>
      </c>
      <c r="C4933" s="10" t="str">
        <f>VLOOKUP($E4933,'Определяем вид'!$A$2:$B$16,2,0)</f>
        <v>Услуга</v>
      </c>
      <c r="D4933" s="16" t="s">
        <v>16</v>
      </c>
      <c r="E4933" s="10" t="s">
        <v>18</v>
      </c>
      <c r="F4933" s="11">
        <v>45831.0</v>
      </c>
      <c r="G4933" s="12">
        <f t="shared" si="1"/>
        <v>6</v>
      </c>
      <c r="H4933" s="10"/>
      <c r="I4933" s="10" t="str">
        <f>IFNA(VLOOKUP($H4933,'Промокоды'!$A$2:$B$115,2,0),"")</f>
        <v/>
      </c>
      <c r="J4933" s="10" t="str">
        <f>IFNA(VLOOKUP($I4933,'Промокоды'!$E$2:$F$8,2,0),"")</f>
        <v/>
      </c>
      <c r="K4933" s="10" t="str">
        <f>IFNA(VLOOKUP($H4933,'Промокоды'!$A$2:$C$115,3,0),"")</f>
        <v/>
      </c>
      <c r="L4933" s="13">
        <f t="shared" si="2"/>
        <v>0</v>
      </c>
      <c r="M4933" s="14">
        <v>3500.0</v>
      </c>
      <c r="N4933" s="14">
        <f t="shared" si="3"/>
        <v>3500</v>
      </c>
      <c r="O4933" s="9"/>
      <c r="P4933" s="9"/>
      <c r="Q4933" s="9"/>
      <c r="R4933" s="9"/>
      <c r="S4933" s="9"/>
      <c r="T4933" s="9"/>
      <c r="U4933" s="9"/>
      <c r="V4933" s="9"/>
      <c r="W4933" s="9"/>
      <c r="X4933" s="9"/>
      <c r="Y4933" s="9"/>
      <c r="Z4933" s="9"/>
      <c r="AA4933" s="9"/>
      <c r="AB4933" s="9"/>
      <c r="AC4933" s="9"/>
    </row>
    <row r="4934" ht="15.75" customHeight="1">
      <c r="A4934" s="10">
        <v>4933.0</v>
      </c>
      <c r="B4934" s="20" t="s">
        <v>15</v>
      </c>
      <c r="C4934" s="10" t="str">
        <f>VLOOKUP($E4934,'Определяем вид'!$A$2:$B$16,2,0)</f>
        <v>Услуга</v>
      </c>
      <c r="D4934" s="20" t="s">
        <v>16</v>
      </c>
      <c r="E4934" s="10" t="s">
        <v>17</v>
      </c>
      <c r="F4934" s="11">
        <v>45831.0</v>
      </c>
      <c r="G4934" s="12">
        <f t="shared" si="1"/>
        <v>6</v>
      </c>
      <c r="H4934" s="20" t="s">
        <v>105</v>
      </c>
      <c r="I4934" s="10">
        <f>IFNA(VLOOKUP($H4934,'Промокоды'!$A$2:$B$115,2,0),"")</f>
        <v>4</v>
      </c>
      <c r="J4934" s="10" t="str">
        <f>IFNA(VLOOKUP($I4934,'Промокоды'!$E$2:$F$8,2,0),"")</f>
        <v>Посты в Telegram</v>
      </c>
      <c r="K4934" s="10">
        <f>IFNA(VLOOKUP($H4934,'Промокоды'!$A$2:$C$115,3,0),"")</f>
        <v>0.5</v>
      </c>
      <c r="L4934" s="13">
        <f t="shared" si="2"/>
        <v>2250</v>
      </c>
      <c r="M4934" s="14">
        <v>4500.0</v>
      </c>
      <c r="N4934" s="14">
        <f t="shared" si="3"/>
        <v>2250</v>
      </c>
      <c r="O4934" s="9"/>
      <c r="P4934" s="9"/>
      <c r="Q4934" s="9"/>
      <c r="R4934" s="9"/>
      <c r="S4934" s="9"/>
      <c r="T4934" s="9"/>
      <c r="U4934" s="9"/>
      <c r="V4934" s="9"/>
      <c r="W4934" s="9"/>
      <c r="X4934" s="9"/>
      <c r="Y4934" s="9"/>
      <c r="Z4934" s="9"/>
      <c r="AA4934" s="9"/>
      <c r="AB4934" s="9"/>
      <c r="AC4934" s="9"/>
    </row>
    <row r="4935" ht="15.75" customHeight="1">
      <c r="A4935" s="10">
        <v>4934.0</v>
      </c>
      <c r="B4935" s="10" t="s">
        <v>25</v>
      </c>
      <c r="C4935" s="10" t="str">
        <f>VLOOKUP($E4935,'Определяем вид'!$A$2:$B$16,2,0)</f>
        <v>Товар</v>
      </c>
      <c r="D4935" s="20" t="s">
        <v>16</v>
      </c>
      <c r="E4935" s="10" t="s">
        <v>30</v>
      </c>
      <c r="F4935" s="11">
        <v>45831.0</v>
      </c>
      <c r="G4935" s="12">
        <f t="shared" si="1"/>
        <v>6</v>
      </c>
      <c r="H4935" s="10"/>
      <c r="I4935" s="10" t="str">
        <f>IFNA(VLOOKUP($H4935,'Промокоды'!$A$2:$B$115,2,0),"")</f>
        <v/>
      </c>
      <c r="J4935" s="10" t="str">
        <f>IFNA(VLOOKUP($I4935,'Промокоды'!$E$2:$F$8,2,0),"")</f>
        <v/>
      </c>
      <c r="K4935" s="10" t="str">
        <f>IFNA(VLOOKUP($H4935,'Промокоды'!$A$2:$C$115,3,0),"")</f>
        <v/>
      </c>
      <c r="L4935" s="13">
        <f t="shared" si="2"/>
        <v>0</v>
      </c>
      <c r="M4935" s="14">
        <v>300.0</v>
      </c>
      <c r="N4935" s="14">
        <f t="shared" si="3"/>
        <v>300</v>
      </c>
      <c r="O4935" s="9"/>
      <c r="P4935" s="9"/>
      <c r="Q4935" s="9"/>
      <c r="R4935" s="9"/>
      <c r="S4935" s="9"/>
      <c r="T4935" s="9"/>
      <c r="U4935" s="9"/>
      <c r="V4935" s="9"/>
      <c r="W4935" s="9"/>
      <c r="X4935" s="9"/>
      <c r="Y4935" s="9"/>
      <c r="Z4935" s="9"/>
      <c r="AA4935" s="9"/>
      <c r="AB4935" s="9"/>
      <c r="AC4935" s="9"/>
    </row>
    <row r="4936" ht="15.75" customHeight="1">
      <c r="A4936" s="10">
        <v>4935.0</v>
      </c>
      <c r="B4936" s="10" t="s">
        <v>15</v>
      </c>
      <c r="C4936" s="10" t="str">
        <f>VLOOKUP($E4936,'Определяем вид'!$A$2:$B$16,2,0)</f>
        <v>Услуга</v>
      </c>
      <c r="D4936" s="20" t="s">
        <v>16</v>
      </c>
      <c r="E4936" s="10" t="s">
        <v>18</v>
      </c>
      <c r="F4936" s="11">
        <v>45831.0</v>
      </c>
      <c r="G4936" s="12">
        <f t="shared" si="1"/>
        <v>6</v>
      </c>
      <c r="H4936" s="10"/>
      <c r="I4936" s="10" t="str">
        <f>IFNA(VLOOKUP($H4936,'Промокоды'!$A$2:$B$115,2,0),"")</f>
        <v/>
      </c>
      <c r="J4936" s="10" t="str">
        <f>IFNA(VLOOKUP($I4936,'Промокоды'!$E$2:$F$8,2,0),"")</f>
        <v/>
      </c>
      <c r="K4936" s="10" t="str">
        <f>IFNA(VLOOKUP($H4936,'Промокоды'!$A$2:$C$115,3,0),"")</f>
        <v/>
      </c>
      <c r="L4936" s="13">
        <f t="shared" si="2"/>
        <v>0</v>
      </c>
      <c r="M4936" s="14">
        <v>3500.0</v>
      </c>
      <c r="N4936" s="14">
        <f t="shared" si="3"/>
        <v>3500</v>
      </c>
      <c r="O4936" s="9"/>
      <c r="P4936" s="9"/>
      <c r="Q4936" s="9"/>
      <c r="R4936" s="9"/>
      <c r="S4936" s="9"/>
      <c r="T4936" s="9"/>
      <c r="U4936" s="9"/>
      <c r="V4936" s="9"/>
      <c r="W4936" s="9"/>
      <c r="X4936" s="9"/>
      <c r="Y4936" s="9"/>
      <c r="Z4936" s="9"/>
      <c r="AA4936" s="9"/>
      <c r="AB4936" s="9"/>
      <c r="AC4936" s="9"/>
    </row>
    <row r="4937" ht="15.75" customHeight="1">
      <c r="A4937" s="10">
        <v>4936.0</v>
      </c>
      <c r="B4937" s="10" t="s">
        <v>15</v>
      </c>
      <c r="C4937" s="10" t="str">
        <f>VLOOKUP($E4937,'Определяем вид'!$A$2:$B$16,2,0)</f>
        <v>Услуга</v>
      </c>
      <c r="D4937" s="20" t="s">
        <v>19</v>
      </c>
      <c r="E4937" s="10" t="s">
        <v>18</v>
      </c>
      <c r="F4937" s="11">
        <v>45831.0</v>
      </c>
      <c r="G4937" s="12">
        <f t="shared" si="1"/>
        <v>6</v>
      </c>
      <c r="H4937" s="10"/>
      <c r="I4937" s="10" t="str">
        <f>IFNA(VLOOKUP($H4937,'Промокоды'!$A$2:$B$115,2,0),"")</f>
        <v/>
      </c>
      <c r="J4937" s="10" t="str">
        <f>IFNA(VLOOKUP($I4937,'Промокоды'!$E$2:$F$8,2,0),"")</f>
        <v/>
      </c>
      <c r="K4937" s="10" t="str">
        <f>IFNA(VLOOKUP($H4937,'Промокоды'!$A$2:$C$115,3,0),"")</f>
        <v/>
      </c>
      <c r="L4937" s="13">
        <f t="shared" si="2"/>
        <v>0</v>
      </c>
      <c r="M4937" s="14">
        <v>3500.0</v>
      </c>
      <c r="N4937" s="14">
        <f t="shared" si="3"/>
        <v>3500</v>
      </c>
      <c r="O4937" s="9"/>
      <c r="P4937" s="9"/>
      <c r="Q4937" s="9"/>
      <c r="R4937" s="9"/>
      <c r="S4937" s="9"/>
      <c r="T4937" s="9"/>
      <c r="U4937" s="9"/>
      <c r="V4937" s="9"/>
      <c r="W4937" s="9"/>
      <c r="X4937" s="9"/>
      <c r="Y4937" s="9"/>
      <c r="Z4937" s="9"/>
      <c r="AA4937" s="9"/>
      <c r="AB4937" s="9"/>
      <c r="AC4937" s="9"/>
    </row>
    <row r="4938" ht="15.75" customHeight="1">
      <c r="A4938" s="10">
        <v>4937.0</v>
      </c>
      <c r="B4938" s="10" t="s">
        <v>15</v>
      </c>
      <c r="C4938" s="10" t="str">
        <f>VLOOKUP($E4938,'Определяем вид'!$A$2:$B$16,2,0)</f>
        <v>Услуга</v>
      </c>
      <c r="D4938" s="20" t="s">
        <v>16</v>
      </c>
      <c r="E4938" s="10" t="s">
        <v>17</v>
      </c>
      <c r="F4938" s="11">
        <v>45831.0</v>
      </c>
      <c r="G4938" s="12">
        <f t="shared" si="1"/>
        <v>6</v>
      </c>
      <c r="H4938" s="10"/>
      <c r="I4938" s="10" t="str">
        <f>IFNA(VLOOKUP($H4938,'Промокоды'!$A$2:$B$115,2,0),"")</f>
        <v/>
      </c>
      <c r="J4938" s="10" t="str">
        <f>IFNA(VLOOKUP($I4938,'Промокоды'!$E$2:$F$8,2,0),"")</f>
        <v/>
      </c>
      <c r="K4938" s="10" t="str">
        <f>IFNA(VLOOKUP($H4938,'Промокоды'!$A$2:$C$115,3,0),"")</f>
        <v/>
      </c>
      <c r="L4938" s="13">
        <f t="shared" si="2"/>
        <v>0</v>
      </c>
      <c r="M4938" s="14">
        <v>4500.0</v>
      </c>
      <c r="N4938" s="14">
        <f t="shared" si="3"/>
        <v>4500</v>
      </c>
      <c r="O4938" s="9"/>
      <c r="P4938" s="9"/>
      <c r="Q4938" s="9"/>
      <c r="R4938" s="9"/>
      <c r="S4938" s="9"/>
      <c r="T4938" s="9"/>
      <c r="U4938" s="9"/>
      <c r="V4938" s="9"/>
      <c r="W4938" s="9"/>
      <c r="X4938" s="9"/>
      <c r="Y4938" s="9"/>
      <c r="Z4938" s="9"/>
      <c r="AA4938" s="9"/>
      <c r="AB4938" s="9"/>
      <c r="AC4938" s="9"/>
    </row>
    <row r="4939" ht="15.75" customHeight="1">
      <c r="A4939" s="10">
        <v>4938.0</v>
      </c>
      <c r="B4939" s="10" t="s">
        <v>25</v>
      </c>
      <c r="C4939" s="10" t="str">
        <f>VLOOKUP($E4939,'Определяем вид'!$A$2:$B$16,2,0)</f>
        <v>Товар</v>
      </c>
      <c r="D4939" s="20" t="s">
        <v>16</v>
      </c>
      <c r="E4939" s="10" t="s">
        <v>33</v>
      </c>
      <c r="F4939" s="11">
        <v>45831.0</v>
      </c>
      <c r="G4939" s="12">
        <f t="shared" si="1"/>
        <v>6</v>
      </c>
      <c r="H4939" s="10"/>
      <c r="I4939" s="10" t="str">
        <f>IFNA(VLOOKUP($H4939,'Промокоды'!$A$2:$B$115,2,0),"")</f>
        <v/>
      </c>
      <c r="J4939" s="10" t="str">
        <f>IFNA(VLOOKUP($I4939,'Промокоды'!$E$2:$F$8,2,0),"")</f>
        <v/>
      </c>
      <c r="K4939" s="10" t="str">
        <f>IFNA(VLOOKUP($H4939,'Промокоды'!$A$2:$C$115,3,0),"")</f>
        <v/>
      </c>
      <c r="L4939" s="13">
        <f t="shared" si="2"/>
        <v>0</v>
      </c>
      <c r="M4939" s="14">
        <v>1000.0</v>
      </c>
      <c r="N4939" s="14">
        <f t="shared" si="3"/>
        <v>1000</v>
      </c>
      <c r="O4939" s="9"/>
      <c r="P4939" s="9"/>
      <c r="Q4939" s="9"/>
      <c r="R4939" s="9"/>
      <c r="S4939" s="9"/>
      <c r="T4939" s="9"/>
      <c r="U4939" s="9"/>
      <c r="V4939" s="9"/>
      <c r="W4939" s="9"/>
      <c r="X4939" s="9"/>
      <c r="Y4939" s="9"/>
      <c r="Z4939" s="9"/>
      <c r="AA4939" s="9"/>
      <c r="AB4939" s="9"/>
      <c r="AC4939" s="9"/>
    </row>
    <row r="4940" ht="15.75" customHeight="1">
      <c r="A4940" s="10">
        <v>4939.0</v>
      </c>
      <c r="B4940" s="10" t="s">
        <v>15</v>
      </c>
      <c r="C4940" s="10" t="str">
        <f>VLOOKUP($E4940,'Определяем вид'!$A$2:$B$16,2,0)</f>
        <v>Услуга</v>
      </c>
      <c r="D4940" s="20" t="s">
        <v>16</v>
      </c>
      <c r="E4940" s="10" t="s">
        <v>18</v>
      </c>
      <c r="F4940" s="11">
        <v>45831.0</v>
      </c>
      <c r="G4940" s="12">
        <f t="shared" si="1"/>
        <v>6</v>
      </c>
      <c r="H4940" s="10"/>
      <c r="I4940" s="10" t="str">
        <f>IFNA(VLOOKUP($H4940,'Промокоды'!$A$2:$B$115,2,0),"")</f>
        <v/>
      </c>
      <c r="J4940" s="10" t="str">
        <f>IFNA(VLOOKUP($I4940,'Промокоды'!$E$2:$F$8,2,0),"")</f>
        <v/>
      </c>
      <c r="K4940" s="10" t="str">
        <f>IFNA(VLOOKUP($H4940,'Промокоды'!$A$2:$C$115,3,0),"")</f>
        <v/>
      </c>
      <c r="L4940" s="13">
        <f t="shared" si="2"/>
        <v>0</v>
      </c>
      <c r="M4940" s="14">
        <v>3500.0</v>
      </c>
      <c r="N4940" s="14">
        <f t="shared" si="3"/>
        <v>3500</v>
      </c>
      <c r="O4940" s="9"/>
      <c r="P4940" s="9"/>
      <c r="Q4940" s="9"/>
      <c r="R4940" s="9"/>
      <c r="S4940" s="9"/>
      <c r="T4940" s="9"/>
      <c r="U4940" s="9"/>
      <c r="V4940" s="9"/>
      <c r="W4940" s="9"/>
      <c r="X4940" s="9"/>
      <c r="Y4940" s="9"/>
      <c r="Z4940" s="9"/>
      <c r="AA4940" s="9"/>
      <c r="AB4940" s="9"/>
      <c r="AC4940" s="9"/>
    </row>
    <row r="4941" ht="15.75" customHeight="1">
      <c r="A4941" s="10">
        <v>4940.0</v>
      </c>
      <c r="B4941" s="10" t="s">
        <v>15</v>
      </c>
      <c r="C4941" s="10" t="str">
        <f>VLOOKUP($E4941,'Определяем вид'!$A$2:$B$16,2,0)</f>
        <v>Услуга</v>
      </c>
      <c r="D4941" s="20" t="s">
        <v>16</v>
      </c>
      <c r="E4941" s="10" t="s">
        <v>18</v>
      </c>
      <c r="F4941" s="11">
        <v>45831.0</v>
      </c>
      <c r="G4941" s="12">
        <f t="shared" si="1"/>
        <v>6</v>
      </c>
      <c r="H4941" s="10"/>
      <c r="I4941" s="10" t="str">
        <f>IFNA(VLOOKUP($H4941,'Промокоды'!$A$2:$B$115,2,0),"")</f>
        <v/>
      </c>
      <c r="J4941" s="10" t="str">
        <f>IFNA(VLOOKUP($I4941,'Промокоды'!$E$2:$F$8,2,0),"")</f>
        <v/>
      </c>
      <c r="K4941" s="10" t="str">
        <f>IFNA(VLOOKUP($H4941,'Промокоды'!$A$2:$C$115,3,0),"")</f>
        <v/>
      </c>
      <c r="L4941" s="13">
        <f t="shared" si="2"/>
        <v>0</v>
      </c>
      <c r="M4941" s="14">
        <v>3500.0</v>
      </c>
      <c r="N4941" s="14">
        <f t="shared" si="3"/>
        <v>3500</v>
      </c>
      <c r="O4941" s="9"/>
      <c r="P4941" s="9"/>
      <c r="Q4941" s="9"/>
      <c r="R4941" s="9"/>
      <c r="S4941" s="9"/>
      <c r="T4941" s="9"/>
      <c r="U4941" s="9"/>
      <c r="V4941" s="9"/>
      <c r="W4941" s="9"/>
      <c r="X4941" s="9"/>
      <c r="Y4941" s="9"/>
      <c r="Z4941" s="9"/>
      <c r="AA4941" s="9"/>
      <c r="AB4941" s="9"/>
      <c r="AC4941" s="9"/>
    </row>
    <row r="4942" ht="15.75" customHeight="1">
      <c r="A4942" s="10">
        <v>4941.0</v>
      </c>
      <c r="B4942" s="10" t="s">
        <v>15</v>
      </c>
      <c r="C4942" s="10" t="str">
        <f>VLOOKUP($E4942,'Определяем вид'!$A$2:$B$16,2,0)</f>
        <v>Услуга</v>
      </c>
      <c r="D4942" s="20" t="s">
        <v>19</v>
      </c>
      <c r="E4942" s="10" t="s">
        <v>21</v>
      </c>
      <c r="F4942" s="11">
        <v>45831.0</v>
      </c>
      <c r="G4942" s="12">
        <f t="shared" si="1"/>
        <v>6</v>
      </c>
      <c r="H4942" s="10"/>
      <c r="I4942" s="10" t="str">
        <f>IFNA(VLOOKUP($H4942,'Промокоды'!$A$2:$B$115,2,0),"")</f>
        <v/>
      </c>
      <c r="J4942" s="10" t="str">
        <f>IFNA(VLOOKUP($I4942,'Промокоды'!$E$2:$F$8,2,0),"")</f>
        <v/>
      </c>
      <c r="K4942" s="10" t="str">
        <f>IFNA(VLOOKUP($H4942,'Промокоды'!$A$2:$C$115,3,0),"")</f>
        <v/>
      </c>
      <c r="L4942" s="13">
        <f t="shared" si="2"/>
        <v>0</v>
      </c>
      <c r="M4942" s="14">
        <v>5500.0</v>
      </c>
      <c r="N4942" s="14">
        <f t="shared" si="3"/>
        <v>5500</v>
      </c>
      <c r="O4942" s="9"/>
      <c r="P4942" s="9"/>
      <c r="Q4942" s="9"/>
      <c r="R4942" s="9"/>
      <c r="S4942" s="9"/>
      <c r="T4942" s="9"/>
      <c r="U4942" s="9"/>
      <c r="V4942" s="9"/>
      <c r="W4942" s="9"/>
      <c r="X4942" s="9"/>
      <c r="Y4942" s="9"/>
      <c r="Z4942" s="9"/>
      <c r="AA4942" s="9"/>
      <c r="AB4942" s="9"/>
      <c r="AC4942" s="9"/>
    </row>
    <row r="4943" ht="15.75" customHeight="1">
      <c r="A4943" s="10">
        <v>4942.0</v>
      </c>
      <c r="B4943" s="20" t="s">
        <v>15</v>
      </c>
      <c r="C4943" s="10" t="str">
        <f>VLOOKUP($E4943,'Определяем вид'!$A$2:$B$16,2,0)</f>
        <v>Услуга</v>
      </c>
      <c r="D4943" s="20" t="s">
        <v>19</v>
      </c>
      <c r="E4943" s="10" t="s">
        <v>21</v>
      </c>
      <c r="F4943" s="11">
        <v>45831.0</v>
      </c>
      <c r="G4943" s="12">
        <f t="shared" si="1"/>
        <v>6</v>
      </c>
      <c r="H4943" s="20" t="s">
        <v>106</v>
      </c>
      <c r="I4943" s="10">
        <f>IFNA(VLOOKUP($H4943,'Промокоды'!$A$2:$B$115,2,0),"")</f>
        <v>3</v>
      </c>
      <c r="J4943" s="10" t="str">
        <f>IFNA(VLOOKUP($I4943,'Промокоды'!$E$2:$F$8,2,0),"")</f>
        <v>Поисковые запросы в Яндексе</v>
      </c>
      <c r="K4943" s="10">
        <f>IFNA(VLOOKUP($H4943,'Промокоды'!$A$2:$C$115,3,0),"")</f>
        <v>0.05</v>
      </c>
      <c r="L4943" s="13">
        <f t="shared" si="2"/>
        <v>275</v>
      </c>
      <c r="M4943" s="14">
        <v>5500.0</v>
      </c>
      <c r="N4943" s="14">
        <f t="shared" si="3"/>
        <v>5225</v>
      </c>
      <c r="O4943" s="9"/>
      <c r="P4943" s="9"/>
      <c r="Q4943" s="9"/>
      <c r="R4943" s="9"/>
      <c r="S4943" s="9"/>
      <c r="T4943" s="9"/>
      <c r="U4943" s="9"/>
      <c r="V4943" s="9"/>
      <c r="W4943" s="9"/>
      <c r="X4943" s="9"/>
      <c r="Y4943" s="9"/>
      <c r="Z4943" s="9"/>
      <c r="AA4943" s="9"/>
      <c r="AB4943" s="9"/>
      <c r="AC4943" s="9"/>
    </row>
    <row r="4944" ht="15.75" customHeight="1">
      <c r="A4944" s="10">
        <v>4943.0</v>
      </c>
      <c r="B4944" s="20" t="s">
        <v>15</v>
      </c>
      <c r="C4944" s="10" t="str">
        <f>VLOOKUP($E4944,'Определяем вид'!$A$2:$B$16,2,0)</f>
        <v>Товар</v>
      </c>
      <c r="D4944" s="20" t="s">
        <v>16</v>
      </c>
      <c r="E4944" s="10" t="s">
        <v>28</v>
      </c>
      <c r="F4944" s="11">
        <v>45831.0</v>
      </c>
      <c r="G4944" s="12">
        <f t="shared" si="1"/>
        <v>6</v>
      </c>
      <c r="H4944" s="20" t="s">
        <v>107</v>
      </c>
      <c r="I4944" s="10">
        <f>IFNA(VLOOKUP($H4944,'Промокоды'!$A$2:$B$115,2,0),"")</f>
        <v>7</v>
      </c>
      <c r="J4944" s="10" t="str">
        <f>IFNA(VLOOKUP($I4944,'Промокоды'!$E$2:$F$8,2,0),"")</f>
        <v>Сторис в VK</v>
      </c>
      <c r="K4944" s="10">
        <f>IFNA(VLOOKUP($H4944,'Промокоды'!$A$2:$C$115,3,0),"")</f>
        <v>0.15</v>
      </c>
      <c r="L4944" s="13">
        <f t="shared" si="2"/>
        <v>45</v>
      </c>
      <c r="M4944" s="14">
        <v>300.0</v>
      </c>
      <c r="N4944" s="14">
        <f t="shared" si="3"/>
        <v>255</v>
      </c>
      <c r="O4944" s="9"/>
      <c r="P4944" s="9"/>
      <c r="Q4944" s="9"/>
      <c r="R4944" s="9"/>
      <c r="S4944" s="9"/>
      <c r="T4944" s="9"/>
      <c r="U4944" s="9"/>
      <c r="V4944" s="9"/>
      <c r="W4944" s="9"/>
      <c r="X4944" s="9"/>
      <c r="Y4944" s="9"/>
      <c r="Z4944" s="9"/>
      <c r="AA4944" s="9"/>
      <c r="AB4944" s="9"/>
      <c r="AC4944" s="9"/>
    </row>
    <row r="4945" ht="15.75" customHeight="1">
      <c r="A4945" s="10">
        <v>4944.0</v>
      </c>
      <c r="B4945" s="20" t="s">
        <v>15</v>
      </c>
      <c r="C4945" s="10" t="str">
        <f>VLOOKUP($E4945,'Определяем вид'!$A$2:$B$16,2,0)</f>
        <v>Услуга</v>
      </c>
      <c r="D4945" s="20" t="s">
        <v>16</v>
      </c>
      <c r="E4945" s="10" t="s">
        <v>18</v>
      </c>
      <c r="F4945" s="11">
        <v>45831.0</v>
      </c>
      <c r="G4945" s="12">
        <f t="shared" si="1"/>
        <v>6</v>
      </c>
      <c r="H4945" s="10"/>
      <c r="I4945" s="10" t="str">
        <f>IFNA(VLOOKUP($H4945,'Промокоды'!$A$2:$B$115,2,0),"")</f>
        <v/>
      </c>
      <c r="J4945" s="10" t="str">
        <f>IFNA(VLOOKUP($I4945,'Промокоды'!$E$2:$F$8,2,0),"")</f>
        <v/>
      </c>
      <c r="K4945" s="10" t="str">
        <f>IFNA(VLOOKUP($H4945,'Промокоды'!$A$2:$C$115,3,0),"")</f>
        <v/>
      </c>
      <c r="L4945" s="13">
        <f t="shared" si="2"/>
        <v>0</v>
      </c>
      <c r="M4945" s="14">
        <v>3500.0</v>
      </c>
      <c r="N4945" s="14">
        <f t="shared" si="3"/>
        <v>3500</v>
      </c>
      <c r="O4945" s="9"/>
      <c r="P4945" s="9"/>
      <c r="Q4945" s="9"/>
      <c r="R4945" s="9"/>
      <c r="S4945" s="9"/>
      <c r="T4945" s="9"/>
      <c r="U4945" s="9"/>
      <c r="V4945" s="9"/>
      <c r="W4945" s="9"/>
      <c r="X4945" s="9"/>
      <c r="Y4945" s="9"/>
      <c r="Z4945" s="9"/>
      <c r="AA4945" s="9"/>
      <c r="AB4945" s="9"/>
      <c r="AC4945" s="9"/>
    </row>
    <row r="4946" ht="15.75" customHeight="1">
      <c r="A4946" s="10">
        <v>4945.0</v>
      </c>
      <c r="B4946" s="20" t="s">
        <v>15</v>
      </c>
      <c r="C4946" s="10" t="str">
        <f>VLOOKUP($E4946,'Определяем вид'!$A$2:$B$16,2,0)</f>
        <v>Товар</v>
      </c>
      <c r="D4946" s="20" t="s">
        <v>16</v>
      </c>
      <c r="E4946" s="10" t="s">
        <v>23</v>
      </c>
      <c r="F4946" s="11">
        <v>45831.0</v>
      </c>
      <c r="G4946" s="12">
        <f t="shared" si="1"/>
        <v>6</v>
      </c>
      <c r="H4946" s="10"/>
      <c r="I4946" s="10" t="str">
        <f>IFNA(VLOOKUP($H4946,'Промокоды'!$A$2:$B$115,2,0),"")</f>
        <v/>
      </c>
      <c r="J4946" s="10" t="str">
        <f>IFNA(VLOOKUP($I4946,'Промокоды'!$E$2:$F$8,2,0),"")</f>
        <v/>
      </c>
      <c r="K4946" s="10" t="str">
        <f>IFNA(VLOOKUP($H4946,'Промокоды'!$A$2:$C$115,3,0),"")</f>
        <v/>
      </c>
      <c r="L4946" s="13">
        <f t="shared" si="2"/>
        <v>0</v>
      </c>
      <c r="M4946" s="14">
        <v>1000.0</v>
      </c>
      <c r="N4946" s="14">
        <f t="shared" si="3"/>
        <v>1000</v>
      </c>
      <c r="O4946" s="9"/>
      <c r="P4946" s="9"/>
      <c r="Q4946" s="9"/>
      <c r="R4946" s="9"/>
      <c r="S4946" s="9"/>
      <c r="T4946" s="9"/>
      <c r="U4946" s="9"/>
      <c r="V4946" s="9"/>
      <c r="W4946" s="9"/>
      <c r="X4946" s="9"/>
      <c r="Y4946" s="9"/>
      <c r="Z4946" s="9"/>
      <c r="AA4946" s="9"/>
      <c r="AB4946" s="9"/>
      <c r="AC4946" s="9"/>
    </row>
    <row r="4947" ht="15.75" customHeight="1">
      <c r="A4947" s="10">
        <v>4946.0</v>
      </c>
      <c r="B4947" s="20" t="s">
        <v>15</v>
      </c>
      <c r="C4947" s="10" t="str">
        <f>VLOOKUP($E4947,'Определяем вид'!$A$2:$B$16,2,0)</f>
        <v>Товар</v>
      </c>
      <c r="D4947" s="20" t="s">
        <v>16</v>
      </c>
      <c r="E4947" s="10" t="s">
        <v>23</v>
      </c>
      <c r="F4947" s="11">
        <v>45831.0</v>
      </c>
      <c r="G4947" s="12">
        <f t="shared" si="1"/>
        <v>6</v>
      </c>
      <c r="H4947" s="10"/>
      <c r="I4947" s="10" t="str">
        <f>IFNA(VLOOKUP($H4947,'Промокоды'!$A$2:$B$115,2,0),"")</f>
        <v/>
      </c>
      <c r="J4947" s="10" t="str">
        <f>IFNA(VLOOKUP($I4947,'Промокоды'!$E$2:$F$8,2,0),"")</f>
        <v/>
      </c>
      <c r="K4947" s="10" t="str">
        <f>IFNA(VLOOKUP($H4947,'Промокоды'!$A$2:$C$115,3,0),"")</f>
        <v/>
      </c>
      <c r="L4947" s="13">
        <f t="shared" si="2"/>
        <v>0</v>
      </c>
      <c r="M4947" s="14">
        <v>1000.0</v>
      </c>
      <c r="N4947" s="14">
        <f t="shared" si="3"/>
        <v>1000</v>
      </c>
      <c r="O4947" s="9"/>
      <c r="P4947" s="9"/>
      <c r="Q4947" s="9"/>
      <c r="R4947" s="9"/>
      <c r="S4947" s="9"/>
      <c r="T4947" s="9"/>
      <c r="U4947" s="9"/>
      <c r="V4947" s="9"/>
      <c r="W4947" s="9"/>
      <c r="X4947" s="9"/>
      <c r="Y4947" s="9"/>
      <c r="Z4947" s="9"/>
      <c r="AA4947" s="9"/>
      <c r="AB4947" s="9"/>
      <c r="AC4947" s="9"/>
    </row>
    <row r="4948" ht="15.75" customHeight="1">
      <c r="A4948" s="10">
        <v>4947.0</v>
      </c>
      <c r="B4948" s="20" t="s">
        <v>25</v>
      </c>
      <c r="C4948" s="10" t="str">
        <f>VLOOKUP($E4948,'Определяем вид'!$A$2:$B$16,2,0)</f>
        <v>Услуга</v>
      </c>
      <c r="D4948" s="20" t="s">
        <v>16</v>
      </c>
      <c r="E4948" s="10" t="s">
        <v>112</v>
      </c>
      <c r="F4948" s="11">
        <v>45831.0</v>
      </c>
      <c r="G4948" s="12">
        <f t="shared" si="1"/>
        <v>6</v>
      </c>
      <c r="H4948" s="10"/>
      <c r="I4948" s="10" t="str">
        <f>IFNA(VLOOKUP($H4948,'Промокоды'!$A$2:$B$115,2,0),"")</f>
        <v/>
      </c>
      <c r="J4948" s="10" t="str">
        <f>IFNA(VLOOKUP($I4948,'Промокоды'!$E$2:$F$8,2,0),"")</f>
        <v/>
      </c>
      <c r="K4948" s="10" t="str">
        <f>IFNA(VLOOKUP($H4948,'Промокоды'!$A$2:$C$115,3,0),"")</f>
        <v/>
      </c>
      <c r="L4948" s="13">
        <f t="shared" si="2"/>
        <v>0</v>
      </c>
      <c r="M4948" s="14">
        <v>70000.0</v>
      </c>
      <c r="N4948" s="14">
        <f t="shared" si="3"/>
        <v>70000</v>
      </c>
      <c r="O4948" s="9"/>
      <c r="P4948" s="9"/>
      <c r="Q4948" s="9"/>
      <c r="R4948" s="9"/>
      <c r="S4948" s="9"/>
      <c r="T4948" s="9"/>
      <c r="U4948" s="9"/>
      <c r="V4948" s="9"/>
      <c r="W4948" s="9"/>
      <c r="X4948" s="9"/>
      <c r="Y4948" s="9"/>
      <c r="Z4948" s="9"/>
      <c r="AA4948" s="9"/>
      <c r="AB4948" s="9"/>
      <c r="AC4948" s="9"/>
    </row>
    <row r="4949" ht="15.75" customHeight="1">
      <c r="A4949" s="10">
        <v>4948.0</v>
      </c>
      <c r="B4949" s="20" t="s">
        <v>25</v>
      </c>
      <c r="C4949" s="10" t="str">
        <f>VLOOKUP($E4949,'Определяем вид'!$A$2:$B$16,2,0)</f>
        <v>Услуга</v>
      </c>
      <c r="D4949" s="20" t="s">
        <v>16</v>
      </c>
      <c r="E4949" s="10" t="s">
        <v>113</v>
      </c>
      <c r="F4949" s="11">
        <v>45831.0</v>
      </c>
      <c r="G4949" s="12">
        <f t="shared" si="1"/>
        <v>6</v>
      </c>
      <c r="H4949" s="10"/>
      <c r="I4949" s="10" t="str">
        <f>IFNA(VLOOKUP($H4949,'Промокоды'!$A$2:$B$115,2,0),"")</f>
        <v/>
      </c>
      <c r="J4949" s="10" t="str">
        <f>IFNA(VLOOKUP($I4949,'Промокоды'!$E$2:$F$8,2,0),"")</f>
        <v/>
      </c>
      <c r="K4949" s="10" t="str">
        <f>IFNA(VLOOKUP($H4949,'Промокоды'!$A$2:$C$115,3,0),"")</f>
        <v/>
      </c>
      <c r="L4949" s="13">
        <f t="shared" si="2"/>
        <v>0</v>
      </c>
      <c r="M4949" s="14">
        <v>7000.0</v>
      </c>
      <c r="N4949" s="14">
        <f t="shared" si="3"/>
        <v>7000</v>
      </c>
      <c r="O4949" s="9"/>
      <c r="P4949" s="9"/>
      <c r="Q4949" s="9"/>
      <c r="R4949" s="9"/>
      <c r="S4949" s="9"/>
      <c r="T4949" s="9"/>
      <c r="U4949" s="9"/>
      <c r="V4949" s="9"/>
      <c r="W4949" s="9"/>
      <c r="X4949" s="9"/>
      <c r="Y4949" s="9"/>
      <c r="Z4949" s="9"/>
      <c r="AA4949" s="9"/>
      <c r="AB4949" s="9"/>
      <c r="AC4949" s="9"/>
    </row>
    <row r="4950" ht="15.75" customHeight="1">
      <c r="A4950" s="10">
        <v>4949.0</v>
      </c>
      <c r="B4950" s="20" t="s">
        <v>15</v>
      </c>
      <c r="C4950" s="10" t="str">
        <f>VLOOKUP($E4950,'Определяем вид'!$A$2:$B$16,2,0)</f>
        <v>Услуга</v>
      </c>
      <c r="D4950" s="20" t="s">
        <v>16</v>
      </c>
      <c r="E4950" s="10" t="s">
        <v>21</v>
      </c>
      <c r="F4950" s="11">
        <v>45831.0</v>
      </c>
      <c r="G4950" s="12">
        <f t="shared" si="1"/>
        <v>6</v>
      </c>
      <c r="H4950" s="10"/>
      <c r="I4950" s="10" t="str">
        <f>IFNA(VLOOKUP($H4950,'Промокоды'!$A$2:$B$115,2,0),"")</f>
        <v/>
      </c>
      <c r="J4950" s="10" t="str">
        <f>IFNA(VLOOKUP($I4950,'Промокоды'!$E$2:$F$8,2,0),"")</f>
        <v/>
      </c>
      <c r="K4950" s="10" t="str">
        <f>IFNA(VLOOKUP($H4950,'Промокоды'!$A$2:$C$115,3,0),"")</f>
        <v/>
      </c>
      <c r="L4950" s="13">
        <f t="shared" si="2"/>
        <v>0</v>
      </c>
      <c r="M4950" s="14">
        <v>5500.0</v>
      </c>
      <c r="N4950" s="14">
        <f t="shared" si="3"/>
        <v>5500</v>
      </c>
      <c r="O4950" s="9"/>
      <c r="P4950" s="9"/>
      <c r="Q4950" s="9"/>
      <c r="R4950" s="9"/>
      <c r="S4950" s="9"/>
      <c r="T4950" s="9"/>
      <c r="U4950" s="9"/>
      <c r="V4950" s="9"/>
      <c r="W4950" s="9"/>
      <c r="X4950" s="9"/>
      <c r="Y4950" s="9"/>
      <c r="Z4950" s="9"/>
      <c r="AA4950" s="9"/>
      <c r="AB4950" s="9"/>
      <c r="AC4950" s="9"/>
    </row>
    <row r="4951" ht="15.75" customHeight="1">
      <c r="A4951" s="10">
        <v>4950.0</v>
      </c>
      <c r="B4951" s="20" t="s">
        <v>15</v>
      </c>
      <c r="C4951" s="10" t="str">
        <f>VLOOKUP($E4951,'Определяем вид'!$A$2:$B$16,2,0)</f>
        <v>Услуга</v>
      </c>
      <c r="D4951" s="20" t="s">
        <v>16</v>
      </c>
      <c r="E4951" s="10" t="s">
        <v>17</v>
      </c>
      <c r="F4951" s="11">
        <v>45831.0</v>
      </c>
      <c r="G4951" s="12">
        <f t="shared" si="1"/>
        <v>6</v>
      </c>
      <c r="H4951" s="20" t="s">
        <v>108</v>
      </c>
      <c r="I4951" s="10">
        <f>IFNA(VLOOKUP($H4951,'Промокоды'!$A$2:$B$115,2,0),"")</f>
        <v>3</v>
      </c>
      <c r="J4951" s="10" t="str">
        <f>IFNA(VLOOKUP($I4951,'Промокоды'!$E$2:$F$8,2,0),"")</f>
        <v>Поисковые запросы в Яндексе</v>
      </c>
      <c r="K4951" s="10">
        <f>IFNA(VLOOKUP($H4951,'Промокоды'!$A$2:$C$115,3,0),"")</f>
        <v>0.05</v>
      </c>
      <c r="L4951" s="13">
        <f t="shared" si="2"/>
        <v>225</v>
      </c>
      <c r="M4951" s="14">
        <v>4500.0</v>
      </c>
      <c r="N4951" s="14">
        <f t="shared" si="3"/>
        <v>4275</v>
      </c>
      <c r="O4951" s="9"/>
      <c r="P4951" s="9"/>
      <c r="Q4951" s="9"/>
      <c r="R4951" s="9"/>
      <c r="S4951" s="9"/>
      <c r="T4951" s="9"/>
      <c r="U4951" s="9"/>
      <c r="V4951" s="9"/>
      <c r="W4951" s="9"/>
      <c r="X4951" s="9"/>
      <c r="Y4951" s="9"/>
      <c r="Z4951" s="9"/>
      <c r="AA4951" s="9"/>
      <c r="AB4951" s="9"/>
      <c r="AC4951" s="9"/>
    </row>
    <row r="4952" ht="15.75" customHeight="1">
      <c r="A4952" s="10">
        <v>4951.0</v>
      </c>
      <c r="B4952" s="20" t="s">
        <v>15</v>
      </c>
      <c r="C4952" s="10" t="str">
        <f>VLOOKUP($E4952,'Определяем вид'!$A$2:$B$16,2,0)</f>
        <v>Товар</v>
      </c>
      <c r="D4952" s="20" t="s">
        <v>16</v>
      </c>
      <c r="E4952" s="10" t="s">
        <v>23</v>
      </c>
      <c r="F4952" s="11">
        <v>45831.0</v>
      </c>
      <c r="G4952" s="12">
        <f t="shared" si="1"/>
        <v>6</v>
      </c>
      <c r="H4952" s="10"/>
      <c r="I4952" s="10" t="str">
        <f>IFNA(VLOOKUP($H4952,'Промокоды'!$A$2:$B$115,2,0),"")</f>
        <v/>
      </c>
      <c r="J4952" s="10" t="str">
        <f>IFNA(VLOOKUP($I4952,'Промокоды'!$E$2:$F$8,2,0),"")</f>
        <v/>
      </c>
      <c r="K4952" s="10" t="str">
        <f>IFNA(VLOOKUP($H4952,'Промокоды'!$A$2:$C$115,3,0),"")</f>
        <v/>
      </c>
      <c r="L4952" s="13">
        <f t="shared" si="2"/>
        <v>0</v>
      </c>
      <c r="M4952" s="14">
        <v>1000.0</v>
      </c>
      <c r="N4952" s="14">
        <f t="shared" si="3"/>
        <v>1000</v>
      </c>
      <c r="O4952" s="9"/>
      <c r="P4952" s="9"/>
      <c r="Q4952" s="9"/>
      <c r="R4952" s="9"/>
      <c r="S4952" s="9"/>
      <c r="T4952" s="9"/>
      <c r="U4952" s="9"/>
      <c r="V4952" s="9"/>
      <c r="W4952" s="9"/>
      <c r="X4952" s="9"/>
      <c r="Y4952" s="9"/>
      <c r="Z4952" s="9"/>
      <c r="AA4952" s="9"/>
      <c r="AB4952" s="9"/>
      <c r="AC4952" s="9"/>
    </row>
    <row r="4953" ht="15.75" customHeight="1">
      <c r="A4953" s="10">
        <v>4952.0</v>
      </c>
      <c r="B4953" s="20" t="s">
        <v>25</v>
      </c>
      <c r="C4953" s="10" t="str">
        <f>VLOOKUP($E4953,'Определяем вид'!$A$2:$B$16,2,0)</f>
        <v>Товар</v>
      </c>
      <c r="D4953" s="20" t="s">
        <v>16</v>
      </c>
      <c r="E4953" s="10" t="s">
        <v>33</v>
      </c>
      <c r="F4953" s="11">
        <v>45831.0</v>
      </c>
      <c r="G4953" s="12">
        <f t="shared" si="1"/>
        <v>6</v>
      </c>
      <c r="H4953" s="10"/>
      <c r="I4953" s="10" t="str">
        <f>IFNA(VLOOKUP($H4953,'Промокоды'!$A$2:$B$115,2,0),"")</f>
        <v/>
      </c>
      <c r="J4953" s="10" t="str">
        <f>IFNA(VLOOKUP($I4953,'Промокоды'!$E$2:$F$8,2,0),"")</f>
        <v/>
      </c>
      <c r="K4953" s="10" t="str">
        <f>IFNA(VLOOKUP($H4953,'Промокоды'!$A$2:$C$115,3,0),"")</f>
        <v/>
      </c>
      <c r="L4953" s="13">
        <f t="shared" si="2"/>
        <v>0</v>
      </c>
      <c r="M4953" s="14">
        <v>1000.0</v>
      </c>
      <c r="N4953" s="14">
        <f t="shared" si="3"/>
        <v>1000</v>
      </c>
      <c r="O4953" s="9"/>
      <c r="P4953" s="9"/>
      <c r="Q4953" s="9"/>
      <c r="R4953" s="9"/>
      <c r="S4953" s="9"/>
      <c r="T4953" s="9"/>
      <c r="U4953" s="9"/>
      <c r="V4953" s="9"/>
      <c r="W4953" s="9"/>
      <c r="X4953" s="9"/>
      <c r="Y4953" s="9"/>
      <c r="Z4953" s="9"/>
      <c r="AA4953" s="9"/>
      <c r="AB4953" s="9"/>
      <c r="AC4953" s="9"/>
    </row>
    <row r="4954" ht="15.75" customHeight="1">
      <c r="A4954" s="10">
        <v>4953.0</v>
      </c>
      <c r="B4954" s="20" t="s">
        <v>25</v>
      </c>
      <c r="C4954" s="10" t="str">
        <f>VLOOKUP($E4954,'Определяем вид'!$A$2:$B$16,2,0)</f>
        <v>Товар</v>
      </c>
      <c r="D4954" s="20" t="s">
        <v>19</v>
      </c>
      <c r="E4954" s="10" t="s">
        <v>30</v>
      </c>
      <c r="F4954" s="11">
        <v>45831.0</v>
      </c>
      <c r="G4954" s="12">
        <f t="shared" si="1"/>
        <v>6</v>
      </c>
      <c r="H4954" s="10"/>
      <c r="I4954" s="10" t="str">
        <f>IFNA(VLOOKUP($H4954,'Промокоды'!$A$2:$B$115,2,0),"")</f>
        <v/>
      </c>
      <c r="J4954" s="10" t="str">
        <f>IFNA(VLOOKUP($I4954,'Промокоды'!$E$2:$F$8,2,0),"")</f>
        <v/>
      </c>
      <c r="K4954" s="10" t="str">
        <f>IFNA(VLOOKUP($H4954,'Промокоды'!$A$2:$C$115,3,0),"")</f>
        <v/>
      </c>
      <c r="L4954" s="13">
        <f t="shared" si="2"/>
        <v>0</v>
      </c>
      <c r="M4954" s="14">
        <v>300.0</v>
      </c>
      <c r="N4954" s="14">
        <f t="shared" si="3"/>
        <v>300</v>
      </c>
      <c r="O4954" s="9"/>
      <c r="P4954" s="9"/>
      <c r="Q4954" s="9"/>
      <c r="R4954" s="9"/>
      <c r="S4954" s="9"/>
      <c r="T4954" s="9"/>
      <c r="U4954" s="9"/>
      <c r="V4954" s="9"/>
      <c r="W4954" s="9"/>
      <c r="X4954" s="9"/>
      <c r="Y4954" s="9"/>
      <c r="Z4954" s="9"/>
      <c r="AA4954" s="9"/>
      <c r="AB4954" s="9"/>
      <c r="AC4954" s="9"/>
    </row>
    <row r="4955" ht="15.75" customHeight="1">
      <c r="A4955" s="10">
        <v>4954.0</v>
      </c>
      <c r="B4955" s="20" t="s">
        <v>15</v>
      </c>
      <c r="C4955" s="10" t="str">
        <f>VLOOKUP($E4955,'Определяем вид'!$A$2:$B$16,2,0)</f>
        <v>Услуга</v>
      </c>
      <c r="D4955" s="20" t="s">
        <v>16</v>
      </c>
      <c r="E4955" s="10" t="s">
        <v>17</v>
      </c>
      <c r="F4955" s="11">
        <v>45831.0</v>
      </c>
      <c r="G4955" s="12">
        <f t="shared" si="1"/>
        <v>6</v>
      </c>
      <c r="H4955" s="10"/>
      <c r="I4955" s="10" t="str">
        <f>IFNA(VLOOKUP($H4955,'Промокоды'!$A$2:$B$115,2,0),"")</f>
        <v/>
      </c>
      <c r="J4955" s="10" t="str">
        <f>IFNA(VLOOKUP($I4955,'Промокоды'!$E$2:$F$8,2,0),"")</f>
        <v/>
      </c>
      <c r="K4955" s="10" t="str">
        <f>IFNA(VLOOKUP($H4955,'Промокоды'!$A$2:$C$115,3,0),"")</f>
        <v/>
      </c>
      <c r="L4955" s="13">
        <f t="shared" si="2"/>
        <v>0</v>
      </c>
      <c r="M4955" s="14">
        <v>4500.0</v>
      </c>
      <c r="N4955" s="14">
        <f t="shared" si="3"/>
        <v>4500</v>
      </c>
      <c r="O4955" s="9"/>
      <c r="P4955" s="9"/>
      <c r="Q4955" s="9"/>
      <c r="R4955" s="9"/>
      <c r="S4955" s="9"/>
      <c r="T4955" s="9"/>
      <c r="U4955" s="9"/>
      <c r="V4955" s="9"/>
      <c r="W4955" s="9"/>
      <c r="X4955" s="9"/>
      <c r="Y4955" s="9"/>
      <c r="Z4955" s="9"/>
      <c r="AA4955" s="9"/>
      <c r="AB4955" s="9"/>
      <c r="AC4955" s="9"/>
    </row>
    <row r="4956" ht="15.75" customHeight="1">
      <c r="A4956" s="10">
        <v>4955.0</v>
      </c>
      <c r="B4956" s="20" t="s">
        <v>25</v>
      </c>
      <c r="C4956" s="10" t="str">
        <f>VLOOKUP($E4956,'Определяем вид'!$A$2:$B$16,2,0)</f>
        <v>Товар</v>
      </c>
      <c r="D4956" s="20" t="s">
        <v>19</v>
      </c>
      <c r="E4956" s="10" t="s">
        <v>33</v>
      </c>
      <c r="F4956" s="11">
        <v>45831.0</v>
      </c>
      <c r="G4956" s="12">
        <f t="shared" si="1"/>
        <v>6</v>
      </c>
      <c r="H4956" s="10"/>
      <c r="I4956" s="10" t="str">
        <f>IFNA(VLOOKUP($H4956,'Промокоды'!$A$2:$B$115,2,0),"")</f>
        <v/>
      </c>
      <c r="J4956" s="10" t="str">
        <f>IFNA(VLOOKUP($I4956,'Промокоды'!$E$2:$F$8,2,0),"")</f>
        <v/>
      </c>
      <c r="K4956" s="10" t="str">
        <f>IFNA(VLOOKUP($H4956,'Промокоды'!$A$2:$C$115,3,0),"")</f>
        <v/>
      </c>
      <c r="L4956" s="13">
        <f t="shared" si="2"/>
        <v>0</v>
      </c>
      <c r="M4956" s="14">
        <v>1000.0</v>
      </c>
      <c r="N4956" s="14">
        <f t="shared" si="3"/>
        <v>1000</v>
      </c>
      <c r="O4956" s="9"/>
      <c r="P4956" s="9"/>
      <c r="Q4956" s="9"/>
      <c r="R4956" s="9"/>
      <c r="S4956" s="9"/>
      <c r="T4956" s="9"/>
      <c r="U4956" s="9"/>
      <c r="V4956" s="9"/>
      <c r="W4956" s="9"/>
      <c r="X4956" s="9"/>
      <c r="Y4956" s="9"/>
      <c r="Z4956" s="9"/>
      <c r="AA4956" s="9"/>
      <c r="AB4956" s="9"/>
      <c r="AC4956" s="9"/>
    </row>
    <row r="4957" ht="15.75" customHeight="1">
      <c r="A4957" s="10">
        <v>4956.0</v>
      </c>
      <c r="B4957" s="20" t="s">
        <v>15</v>
      </c>
      <c r="C4957" s="10" t="str">
        <f>VLOOKUP($E4957,'Определяем вид'!$A$2:$B$16,2,0)</f>
        <v>Услуга</v>
      </c>
      <c r="D4957" s="20" t="s">
        <v>16</v>
      </c>
      <c r="E4957" s="10" t="s">
        <v>21</v>
      </c>
      <c r="F4957" s="11">
        <v>45831.0</v>
      </c>
      <c r="G4957" s="12">
        <f t="shared" si="1"/>
        <v>6</v>
      </c>
      <c r="H4957" s="10"/>
      <c r="I4957" s="10" t="str">
        <f>IFNA(VLOOKUP($H4957,'Промокоды'!$A$2:$B$115,2,0),"")</f>
        <v/>
      </c>
      <c r="J4957" s="10" t="str">
        <f>IFNA(VLOOKUP($I4957,'Промокоды'!$E$2:$F$8,2,0),"")</f>
        <v/>
      </c>
      <c r="K4957" s="10" t="str">
        <f>IFNA(VLOOKUP($H4957,'Промокоды'!$A$2:$C$115,3,0),"")</f>
        <v/>
      </c>
      <c r="L4957" s="13">
        <f t="shared" si="2"/>
        <v>0</v>
      </c>
      <c r="M4957" s="14">
        <v>5500.0</v>
      </c>
      <c r="N4957" s="14">
        <f t="shared" si="3"/>
        <v>5500</v>
      </c>
      <c r="O4957" s="9"/>
      <c r="P4957" s="9"/>
      <c r="Q4957" s="9"/>
      <c r="R4957" s="9"/>
      <c r="S4957" s="9"/>
      <c r="T4957" s="9"/>
      <c r="U4957" s="9"/>
      <c r="V4957" s="9"/>
      <c r="W4957" s="9"/>
      <c r="X4957" s="9"/>
      <c r="Y4957" s="9"/>
      <c r="Z4957" s="9"/>
      <c r="AA4957" s="9"/>
      <c r="AB4957" s="9"/>
      <c r="AC4957" s="9"/>
    </row>
    <row r="4958" ht="15.75" customHeight="1">
      <c r="A4958" s="10">
        <v>4957.0</v>
      </c>
      <c r="B4958" s="20" t="s">
        <v>15</v>
      </c>
      <c r="C4958" s="10" t="str">
        <f>VLOOKUP($E4958,'Определяем вид'!$A$2:$B$16,2,0)</f>
        <v>Товар</v>
      </c>
      <c r="D4958" s="20" t="s">
        <v>16</v>
      </c>
      <c r="E4958" s="10" t="s">
        <v>23</v>
      </c>
      <c r="F4958" s="11">
        <v>45831.0</v>
      </c>
      <c r="G4958" s="12">
        <f t="shared" si="1"/>
        <v>6</v>
      </c>
      <c r="H4958" s="10"/>
      <c r="I4958" s="10" t="str">
        <f>IFNA(VLOOKUP($H4958,'Промокоды'!$A$2:$B$115,2,0),"")</f>
        <v/>
      </c>
      <c r="J4958" s="10" t="str">
        <f>IFNA(VLOOKUP($I4958,'Промокоды'!$E$2:$F$8,2,0),"")</f>
        <v/>
      </c>
      <c r="K4958" s="10" t="str">
        <f>IFNA(VLOOKUP($H4958,'Промокоды'!$A$2:$C$115,3,0),"")</f>
        <v/>
      </c>
      <c r="L4958" s="13">
        <f t="shared" si="2"/>
        <v>0</v>
      </c>
      <c r="M4958" s="14">
        <v>1000.0</v>
      </c>
      <c r="N4958" s="14">
        <f t="shared" si="3"/>
        <v>1000</v>
      </c>
      <c r="O4958" s="9"/>
      <c r="P4958" s="9"/>
      <c r="Q4958" s="9"/>
      <c r="R4958" s="9"/>
      <c r="S4958" s="9"/>
      <c r="T4958" s="9"/>
      <c r="U4958" s="9"/>
      <c r="V4958" s="9"/>
      <c r="W4958" s="9"/>
      <c r="X4958" s="9"/>
      <c r="Y4958" s="9"/>
      <c r="Z4958" s="9"/>
      <c r="AA4958" s="9"/>
      <c r="AB4958" s="9"/>
      <c r="AC4958" s="9"/>
    </row>
    <row r="4959" ht="15.75" customHeight="1">
      <c r="A4959" s="10">
        <v>4958.0</v>
      </c>
      <c r="B4959" s="20" t="s">
        <v>15</v>
      </c>
      <c r="C4959" s="10" t="str">
        <f>VLOOKUP($E4959,'Определяем вид'!$A$2:$B$16,2,0)</f>
        <v>Товар</v>
      </c>
      <c r="D4959" s="20" t="s">
        <v>19</v>
      </c>
      <c r="E4959" s="10" t="s">
        <v>28</v>
      </c>
      <c r="F4959" s="11">
        <v>45831.0</v>
      </c>
      <c r="G4959" s="12">
        <f t="shared" si="1"/>
        <v>6</v>
      </c>
      <c r="H4959" s="10"/>
      <c r="I4959" s="10" t="str">
        <f>IFNA(VLOOKUP($H4959,'Промокоды'!$A$2:$B$115,2,0),"")</f>
        <v/>
      </c>
      <c r="J4959" s="10" t="str">
        <f>IFNA(VLOOKUP($I4959,'Промокоды'!$E$2:$F$8,2,0),"")</f>
        <v/>
      </c>
      <c r="K4959" s="10" t="str">
        <f>IFNA(VLOOKUP($H4959,'Промокоды'!$A$2:$C$115,3,0),"")</f>
        <v/>
      </c>
      <c r="L4959" s="13">
        <f t="shared" si="2"/>
        <v>0</v>
      </c>
      <c r="M4959" s="14">
        <v>300.0</v>
      </c>
      <c r="N4959" s="14">
        <f t="shared" si="3"/>
        <v>300</v>
      </c>
      <c r="O4959" s="9"/>
      <c r="P4959" s="9"/>
      <c r="Q4959" s="9"/>
      <c r="R4959" s="9"/>
      <c r="S4959" s="9"/>
      <c r="T4959" s="9"/>
      <c r="U4959" s="9"/>
      <c r="V4959" s="9"/>
      <c r="W4959" s="9"/>
      <c r="X4959" s="9"/>
      <c r="Y4959" s="9"/>
      <c r="Z4959" s="9"/>
      <c r="AA4959" s="9"/>
      <c r="AB4959" s="9"/>
      <c r="AC4959" s="9"/>
    </row>
    <row r="4960" ht="15.75" customHeight="1">
      <c r="A4960" s="10">
        <v>4959.0</v>
      </c>
      <c r="B4960" s="20" t="s">
        <v>15</v>
      </c>
      <c r="C4960" s="10" t="str">
        <f>VLOOKUP($E4960,'Определяем вид'!$A$2:$B$16,2,0)</f>
        <v>Услуга</v>
      </c>
      <c r="D4960" s="20" t="s">
        <v>16</v>
      </c>
      <c r="E4960" s="10" t="s">
        <v>17</v>
      </c>
      <c r="F4960" s="11">
        <v>45831.0</v>
      </c>
      <c r="G4960" s="12">
        <f t="shared" si="1"/>
        <v>6</v>
      </c>
      <c r="H4960" s="10"/>
      <c r="I4960" s="10" t="str">
        <f>IFNA(VLOOKUP($H4960,'Промокоды'!$A$2:$B$115,2,0),"")</f>
        <v/>
      </c>
      <c r="J4960" s="10" t="str">
        <f>IFNA(VLOOKUP($I4960,'Промокоды'!$E$2:$F$8,2,0),"")</f>
        <v/>
      </c>
      <c r="K4960" s="10" t="str">
        <f>IFNA(VLOOKUP($H4960,'Промокоды'!$A$2:$C$115,3,0),"")</f>
        <v/>
      </c>
      <c r="L4960" s="13">
        <f t="shared" si="2"/>
        <v>0</v>
      </c>
      <c r="M4960" s="14">
        <v>4500.0</v>
      </c>
      <c r="N4960" s="14">
        <f t="shared" si="3"/>
        <v>4500</v>
      </c>
      <c r="O4960" s="9"/>
      <c r="P4960" s="9"/>
      <c r="Q4960" s="9"/>
      <c r="R4960" s="9"/>
      <c r="S4960" s="9"/>
      <c r="T4960" s="9"/>
      <c r="U4960" s="9"/>
      <c r="V4960" s="9"/>
      <c r="W4960" s="9"/>
      <c r="X4960" s="9"/>
      <c r="Y4960" s="9"/>
      <c r="Z4960" s="9"/>
      <c r="AA4960" s="9"/>
      <c r="AB4960" s="9"/>
      <c r="AC4960" s="9"/>
    </row>
    <row r="4961" ht="15.75" customHeight="1">
      <c r="A4961" s="10">
        <v>4960.0</v>
      </c>
      <c r="B4961" s="20" t="s">
        <v>15</v>
      </c>
      <c r="C4961" s="10" t="str">
        <f>VLOOKUP($E4961,'Определяем вид'!$A$2:$B$16,2,0)</f>
        <v>Услуга</v>
      </c>
      <c r="D4961" s="20" t="s">
        <v>16</v>
      </c>
      <c r="E4961" s="10" t="s">
        <v>21</v>
      </c>
      <c r="F4961" s="11">
        <v>45832.0</v>
      </c>
      <c r="G4961" s="12">
        <f t="shared" si="1"/>
        <v>6</v>
      </c>
      <c r="H4961" s="10"/>
      <c r="I4961" s="10" t="str">
        <f>IFNA(VLOOKUP($H4961,'Промокоды'!$A$2:$B$115,2,0),"")</f>
        <v/>
      </c>
      <c r="J4961" s="10" t="str">
        <f>IFNA(VLOOKUP($I4961,'Промокоды'!$E$2:$F$8,2,0),"")</f>
        <v/>
      </c>
      <c r="K4961" s="10" t="str">
        <f>IFNA(VLOOKUP($H4961,'Промокоды'!$A$2:$C$115,3,0),"")</f>
        <v/>
      </c>
      <c r="L4961" s="13">
        <f t="shared" si="2"/>
        <v>0</v>
      </c>
      <c r="M4961" s="14">
        <v>5500.0</v>
      </c>
      <c r="N4961" s="14">
        <f t="shared" si="3"/>
        <v>5500</v>
      </c>
      <c r="O4961" s="9"/>
      <c r="P4961" s="9"/>
      <c r="Q4961" s="9"/>
      <c r="R4961" s="9"/>
      <c r="S4961" s="9"/>
      <c r="T4961" s="9"/>
      <c r="U4961" s="9"/>
      <c r="V4961" s="9"/>
      <c r="W4961" s="9"/>
      <c r="X4961" s="9"/>
      <c r="Y4961" s="9"/>
      <c r="Z4961" s="9"/>
      <c r="AA4961" s="9"/>
      <c r="AB4961" s="9"/>
      <c r="AC4961" s="9"/>
    </row>
    <row r="4962" ht="15.75" customHeight="1">
      <c r="A4962" s="10">
        <v>4961.0</v>
      </c>
      <c r="B4962" s="20" t="s">
        <v>15</v>
      </c>
      <c r="C4962" s="10" t="str">
        <f>VLOOKUP($E4962,'Определяем вид'!$A$2:$B$16,2,0)</f>
        <v>Услуга</v>
      </c>
      <c r="D4962" s="20" t="s">
        <v>16</v>
      </c>
      <c r="E4962" s="10" t="s">
        <v>21</v>
      </c>
      <c r="F4962" s="11">
        <v>45832.0</v>
      </c>
      <c r="G4962" s="12">
        <f t="shared" si="1"/>
        <v>6</v>
      </c>
      <c r="H4962" s="20" t="s">
        <v>109</v>
      </c>
      <c r="I4962" s="10">
        <f>IFNA(VLOOKUP($H4962,'Промокоды'!$A$2:$B$115,2,0),"")</f>
        <v>5</v>
      </c>
      <c r="J4962" s="10" t="str">
        <f>IFNA(VLOOKUP($I4962,'Промокоды'!$E$2:$F$8,2,0),"")</f>
        <v>Посты в VK</v>
      </c>
      <c r="K4962" s="10">
        <f>IFNA(VLOOKUP($H4962,'Промокоды'!$A$2:$C$115,3,0),"")</f>
        <v>0.15</v>
      </c>
      <c r="L4962" s="13">
        <f t="shared" si="2"/>
        <v>825</v>
      </c>
      <c r="M4962" s="14">
        <v>5500.0</v>
      </c>
      <c r="N4962" s="14">
        <f t="shared" si="3"/>
        <v>4675</v>
      </c>
      <c r="O4962" s="9"/>
      <c r="P4962" s="9"/>
      <c r="Q4962" s="9"/>
      <c r="R4962" s="9"/>
      <c r="S4962" s="9"/>
      <c r="T4962" s="9"/>
      <c r="U4962" s="9"/>
      <c r="V4962" s="9"/>
      <c r="W4962" s="9"/>
      <c r="X4962" s="9"/>
      <c r="Y4962" s="9"/>
      <c r="Z4962" s="9"/>
      <c r="AA4962" s="9"/>
      <c r="AB4962" s="9"/>
      <c r="AC4962" s="9"/>
    </row>
    <row r="4963" ht="15.75" customHeight="1">
      <c r="A4963" s="10">
        <v>4962.0</v>
      </c>
      <c r="B4963" s="20" t="s">
        <v>15</v>
      </c>
      <c r="C4963" s="10" t="str">
        <f>VLOOKUP($E4963,'Определяем вид'!$A$2:$B$16,2,0)</f>
        <v>Услуга</v>
      </c>
      <c r="D4963" s="20" t="s">
        <v>16</v>
      </c>
      <c r="E4963" s="10" t="s">
        <v>18</v>
      </c>
      <c r="F4963" s="11">
        <v>45832.0</v>
      </c>
      <c r="G4963" s="12">
        <f t="shared" si="1"/>
        <v>6</v>
      </c>
      <c r="H4963" s="10"/>
      <c r="I4963" s="10" t="str">
        <f>IFNA(VLOOKUP($H4963,'Промокоды'!$A$2:$B$115,2,0),"")</f>
        <v/>
      </c>
      <c r="J4963" s="10" t="str">
        <f>IFNA(VLOOKUP($I4963,'Промокоды'!$E$2:$F$8,2,0),"")</f>
        <v/>
      </c>
      <c r="K4963" s="10" t="str">
        <f>IFNA(VLOOKUP($H4963,'Промокоды'!$A$2:$C$115,3,0),"")</f>
        <v/>
      </c>
      <c r="L4963" s="13">
        <f t="shared" si="2"/>
        <v>0</v>
      </c>
      <c r="M4963" s="14">
        <v>3500.0</v>
      </c>
      <c r="N4963" s="14">
        <f t="shared" si="3"/>
        <v>3500</v>
      </c>
      <c r="O4963" s="9"/>
      <c r="P4963" s="9"/>
      <c r="Q4963" s="9"/>
      <c r="R4963" s="9"/>
      <c r="S4963" s="9"/>
      <c r="T4963" s="9"/>
      <c r="U4963" s="9"/>
      <c r="V4963" s="9"/>
      <c r="W4963" s="9"/>
      <c r="X4963" s="9"/>
      <c r="Y4963" s="9"/>
      <c r="Z4963" s="9"/>
      <c r="AA4963" s="9"/>
      <c r="AB4963" s="9"/>
      <c r="AC4963" s="9"/>
    </row>
    <row r="4964" ht="15.75" customHeight="1">
      <c r="A4964" s="10">
        <v>4963.0</v>
      </c>
      <c r="B4964" s="20" t="s">
        <v>25</v>
      </c>
      <c r="C4964" s="10" t="str">
        <f>VLOOKUP($E4964,'Определяем вид'!$A$2:$B$16,2,0)</f>
        <v>Товар</v>
      </c>
      <c r="D4964" s="20" t="s">
        <v>16</v>
      </c>
      <c r="E4964" s="10" t="s">
        <v>35</v>
      </c>
      <c r="F4964" s="11">
        <v>45832.0</v>
      </c>
      <c r="G4964" s="12">
        <f t="shared" si="1"/>
        <v>6</v>
      </c>
      <c r="H4964" s="10"/>
      <c r="I4964" s="10" t="str">
        <f>IFNA(VLOOKUP($H4964,'Промокоды'!$A$2:$B$115,2,0),"")</f>
        <v/>
      </c>
      <c r="J4964" s="10" t="str">
        <f>IFNA(VLOOKUP($I4964,'Промокоды'!$E$2:$F$8,2,0),"")</f>
        <v/>
      </c>
      <c r="K4964" s="10" t="str">
        <f>IFNA(VLOOKUP($H4964,'Промокоды'!$A$2:$C$115,3,0),"")</f>
        <v/>
      </c>
      <c r="L4964" s="13">
        <f t="shared" si="2"/>
        <v>0</v>
      </c>
      <c r="M4964" s="14">
        <v>500.0</v>
      </c>
      <c r="N4964" s="14">
        <f t="shared" si="3"/>
        <v>500</v>
      </c>
      <c r="O4964" s="9"/>
      <c r="P4964" s="9"/>
      <c r="Q4964" s="9"/>
      <c r="R4964" s="9"/>
      <c r="S4964" s="9"/>
      <c r="T4964" s="9"/>
      <c r="U4964" s="9"/>
      <c r="V4964" s="9"/>
      <c r="W4964" s="9"/>
      <c r="X4964" s="9"/>
      <c r="Y4964" s="9"/>
      <c r="Z4964" s="9"/>
      <c r="AA4964" s="9"/>
      <c r="AB4964" s="9"/>
      <c r="AC4964" s="9"/>
    </row>
    <row r="4965" ht="15.75" customHeight="1">
      <c r="A4965" s="10">
        <v>4964.0</v>
      </c>
      <c r="B4965" s="20" t="s">
        <v>15</v>
      </c>
      <c r="C4965" s="10" t="str">
        <f>VLOOKUP($E4965,'Определяем вид'!$A$2:$B$16,2,0)</f>
        <v>Товар</v>
      </c>
      <c r="D4965" s="20" t="s">
        <v>16</v>
      </c>
      <c r="E4965" s="10" t="s">
        <v>28</v>
      </c>
      <c r="F4965" s="11">
        <v>45832.0</v>
      </c>
      <c r="G4965" s="12">
        <f t="shared" si="1"/>
        <v>6</v>
      </c>
      <c r="H4965" s="10"/>
      <c r="I4965" s="10" t="str">
        <f>IFNA(VLOOKUP($H4965,'Промокоды'!$A$2:$B$115,2,0),"")</f>
        <v/>
      </c>
      <c r="J4965" s="10" t="str">
        <f>IFNA(VLOOKUP($I4965,'Промокоды'!$E$2:$F$8,2,0),"")</f>
        <v/>
      </c>
      <c r="K4965" s="10" t="str">
        <f>IFNA(VLOOKUP($H4965,'Промокоды'!$A$2:$C$115,3,0),"")</f>
        <v/>
      </c>
      <c r="L4965" s="13">
        <f t="shared" si="2"/>
        <v>0</v>
      </c>
      <c r="M4965" s="14">
        <v>300.0</v>
      </c>
      <c r="N4965" s="14">
        <f t="shared" si="3"/>
        <v>300</v>
      </c>
      <c r="O4965" s="9"/>
      <c r="P4965" s="9"/>
      <c r="Q4965" s="9"/>
      <c r="R4965" s="9"/>
      <c r="S4965" s="9"/>
      <c r="T4965" s="9"/>
      <c r="U4965" s="9"/>
      <c r="V4965" s="9"/>
      <c r="W4965" s="9"/>
      <c r="X4965" s="9"/>
      <c r="Y4965" s="9"/>
      <c r="Z4965" s="9"/>
      <c r="AA4965" s="9"/>
      <c r="AB4965" s="9"/>
      <c r="AC4965" s="9"/>
    </row>
    <row r="4966" ht="15.75" customHeight="1">
      <c r="A4966" s="10">
        <v>4965.0</v>
      </c>
      <c r="B4966" s="20" t="s">
        <v>15</v>
      </c>
      <c r="C4966" s="10" t="str">
        <f>VLOOKUP($E4966,'Определяем вид'!$A$2:$B$16,2,0)</f>
        <v>Услуга</v>
      </c>
      <c r="D4966" s="20" t="s">
        <v>16</v>
      </c>
      <c r="E4966" s="10" t="s">
        <v>18</v>
      </c>
      <c r="F4966" s="11">
        <v>45832.0</v>
      </c>
      <c r="G4966" s="12">
        <f t="shared" si="1"/>
        <v>6</v>
      </c>
      <c r="H4966" s="10"/>
      <c r="I4966" s="10" t="str">
        <f>IFNA(VLOOKUP($H4966,'Промокоды'!$A$2:$B$115,2,0),"")</f>
        <v/>
      </c>
      <c r="J4966" s="10" t="str">
        <f>IFNA(VLOOKUP($I4966,'Промокоды'!$E$2:$F$8,2,0),"")</f>
        <v/>
      </c>
      <c r="K4966" s="10" t="str">
        <f>IFNA(VLOOKUP($H4966,'Промокоды'!$A$2:$C$115,3,0),"")</f>
        <v/>
      </c>
      <c r="L4966" s="13">
        <f t="shared" si="2"/>
        <v>0</v>
      </c>
      <c r="M4966" s="14">
        <v>3500.0</v>
      </c>
      <c r="N4966" s="14">
        <f t="shared" si="3"/>
        <v>3500</v>
      </c>
      <c r="O4966" s="9"/>
      <c r="P4966" s="9"/>
      <c r="Q4966" s="9"/>
      <c r="R4966" s="9"/>
      <c r="S4966" s="9"/>
      <c r="T4966" s="9"/>
      <c r="U4966" s="9"/>
      <c r="V4966" s="9"/>
      <c r="W4966" s="9"/>
      <c r="X4966" s="9"/>
      <c r="Y4966" s="9"/>
      <c r="Z4966" s="9"/>
      <c r="AA4966" s="9"/>
      <c r="AB4966" s="9"/>
      <c r="AC4966" s="9"/>
    </row>
    <row r="4967" ht="15.75" customHeight="1">
      <c r="A4967" s="10">
        <v>4966.0</v>
      </c>
      <c r="B4967" s="20" t="s">
        <v>15</v>
      </c>
      <c r="C4967" s="10" t="str">
        <f>VLOOKUP($E4967,'Определяем вид'!$A$2:$B$16,2,0)</f>
        <v>Услуга</v>
      </c>
      <c r="D4967" s="20" t="s">
        <v>16</v>
      </c>
      <c r="E4967" s="10" t="s">
        <v>17</v>
      </c>
      <c r="F4967" s="11">
        <v>45832.0</v>
      </c>
      <c r="G4967" s="12">
        <f t="shared" si="1"/>
        <v>6</v>
      </c>
      <c r="H4967" s="10"/>
      <c r="I4967" s="10" t="str">
        <f>IFNA(VLOOKUP($H4967,'Промокоды'!$A$2:$B$115,2,0),"")</f>
        <v/>
      </c>
      <c r="J4967" s="10" t="str">
        <f>IFNA(VLOOKUP($I4967,'Промокоды'!$E$2:$F$8,2,0),"")</f>
        <v/>
      </c>
      <c r="K4967" s="10" t="str">
        <f>IFNA(VLOOKUP($H4967,'Промокоды'!$A$2:$C$115,3,0),"")</f>
        <v/>
      </c>
      <c r="L4967" s="13">
        <f t="shared" si="2"/>
        <v>0</v>
      </c>
      <c r="M4967" s="14">
        <v>4500.0</v>
      </c>
      <c r="N4967" s="14">
        <f t="shared" si="3"/>
        <v>4500</v>
      </c>
      <c r="O4967" s="9"/>
      <c r="P4967" s="9"/>
      <c r="Q4967" s="9"/>
      <c r="R4967" s="9"/>
      <c r="S4967" s="9"/>
      <c r="T4967" s="9"/>
      <c r="U4967" s="9"/>
      <c r="V4967" s="9"/>
      <c r="W4967" s="9"/>
      <c r="X4967" s="9"/>
      <c r="Y4967" s="9"/>
      <c r="Z4967" s="9"/>
      <c r="AA4967" s="9"/>
      <c r="AB4967" s="9"/>
      <c r="AC4967" s="9"/>
    </row>
    <row r="4968" ht="15.75" customHeight="1">
      <c r="A4968" s="10">
        <v>4967.0</v>
      </c>
      <c r="B4968" s="20" t="s">
        <v>15</v>
      </c>
      <c r="C4968" s="10" t="str">
        <f>VLOOKUP($E4968,'Определяем вид'!$A$2:$B$16,2,0)</f>
        <v>Услуга</v>
      </c>
      <c r="D4968" s="20" t="s">
        <v>16</v>
      </c>
      <c r="E4968" s="10" t="s">
        <v>17</v>
      </c>
      <c r="F4968" s="11">
        <v>45832.0</v>
      </c>
      <c r="G4968" s="12">
        <f t="shared" si="1"/>
        <v>6</v>
      </c>
      <c r="H4968" s="10"/>
      <c r="I4968" s="10" t="str">
        <f>IFNA(VLOOKUP($H4968,'Промокоды'!$A$2:$B$115,2,0),"")</f>
        <v/>
      </c>
      <c r="J4968" s="10" t="str">
        <f>IFNA(VLOOKUP($I4968,'Промокоды'!$E$2:$F$8,2,0),"")</f>
        <v/>
      </c>
      <c r="K4968" s="10" t="str">
        <f>IFNA(VLOOKUP($H4968,'Промокоды'!$A$2:$C$115,3,0),"")</f>
        <v/>
      </c>
      <c r="L4968" s="13">
        <f t="shared" si="2"/>
        <v>0</v>
      </c>
      <c r="M4968" s="14">
        <v>4500.0</v>
      </c>
      <c r="N4968" s="14">
        <f t="shared" si="3"/>
        <v>4500</v>
      </c>
      <c r="O4968" s="9"/>
      <c r="P4968" s="9"/>
      <c r="Q4968" s="9"/>
      <c r="R4968" s="9"/>
      <c r="S4968" s="9"/>
      <c r="T4968" s="9"/>
      <c r="U4968" s="9"/>
      <c r="V4968" s="9"/>
      <c r="W4968" s="9"/>
      <c r="X4968" s="9"/>
      <c r="Y4968" s="9"/>
      <c r="Z4968" s="9"/>
      <c r="AA4968" s="9"/>
      <c r="AB4968" s="9"/>
      <c r="AC4968" s="9"/>
    </row>
    <row r="4969" ht="15.75" customHeight="1">
      <c r="A4969" s="10">
        <v>4968.0</v>
      </c>
      <c r="B4969" s="20" t="s">
        <v>15</v>
      </c>
      <c r="C4969" s="10" t="str">
        <f>VLOOKUP($E4969,'Определяем вид'!$A$2:$B$16,2,0)</f>
        <v>Услуга</v>
      </c>
      <c r="D4969" s="20" t="s">
        <v>16</v>
      </c>
      <c r="E4969" s="10" t="s">
        <v>17</v>
      </c>
      <c r="F4969" s="11">
        <v>45832.0</v>
      </c>
      <c r="G4969" s="12">
        <f t="shared" si="1"/>
        <v>6</v>
      </c>
      <c r="H4969" s="10"/>
      <c r="I4969" s="10" t="str">
        <f>IFNA(VLOOKUP($H4969,'Промокоды'!$A$2:$B$115,2,0),"")</f>
        <v/>
      </c>
      <c r="J4969" s="10" t="str">
        <f>IFNA(VLOOKUP($I4969,'Промокоды'!$E$2:$F$8,2,0),"")</f>
        <v/>
      </c>
      <c r="K4969" s="10" t="str">
        <f>IFNA(VLOOKUP($H4969,'Промокоды'!$A$2:$C$115,3,0),"")</f>
        <v/>
      </c>
      <c r="L4969" s="13">
        <f t="shared" si="2"/>
        <v>0</v>
      </c>
      <c r="M4969" s="14">
        <v>4500.0</v>
      </c>
      <c r="N4969" s="14">
        <f t="shared" si="3"/>
        <v>4500</v>
      </c>
      <c r="O4969" s="9"/>
      <c r="P4969" s="9"/>
      <c r="Q4969" s="9"/>
      <c r="R4969" s="9"/>
      <c r="S4969" s="9"/>
      <c r="T4969" s="9"/>
      <c r="U4969" s="9"/>
      <c r="V4969" s="9"/>
      <c r="W4969" s="9"/>
      <c r="X4969" s="9"/>
      <c r="Y4969" s="9"/>
      <c r="Z4969" s="9"/>
      <c r="AA4969" s="9"/>
      <c r="AB4969" s="9"/>
      <c r="AC4969" s="9"/>
    </row>
    <row r="4970" ht="15.75" customHeight="1">
      <c r="A4970" s="10">
        <v>4969.0</v>
      </c>
      <c r="B4970" s="20" t="s">
        <v>15</v>
      </c>
      <c r="C4970" s="10" t="str">
        <f>VLOOKUP($E4970,'Определяем вид'!$A$2:$B$16,2,0)</f>
        <v>Товар</v>
      </c>
      <c r="D4970" s="20" t="s">
        <v>16</v>
      </c>
      <c r="E4970" s="10" t="s">
        <v>20</v>
      </c>
      <c r="F4970" s="11">
        <v>45832.0</v>
      </c>
      <c r="G4970" s="12">
        <f t="shared" si="1"/>
        <v>6</v>
      </c>
      <c r="H4970" s="10"/>
      <c r="I4970" s="10" t="str">
        <f>IFNA(VLOOKUP($H4970,'Промокоды'!$A$2:$B$115,2,0),"")</f>
        <v/>
      </c>
      <c r="J4970" s="10" t="str">
        <f>IFNA(VLOOKUP($I4970,'Промокоды'!$E$2:$F$8,2,0),"")</f>
        <v/>
      </c>
      <c r="K4970" s="10" t="str">
        <f>IFNA(VLOOKUP($H4970,'Промокоды'!$A$2:$C$115,3,0),"")</f>
        <v/>
      </c>
      <c r="L4970" s="13">
        <f t="shared" si="2"/>
        <v>0</v>
      </c>
      <c r="M4970" s="14">
        <v>500.0</v>
      </c>
      <c r="N4970" s="14">
        <f t="shared" si="3"/>
        <v>500</v>
      </c>
      <c r="O4970" s="9"/>
      <c r="P4970" s="9"/>
      <c r="Q4970" s="9"/>
      <c r="R4970" s="9"/>
      <c r="S4970" s="9"/>
      <c r="T4970" s="9"/>
      <c r="U4970" s="9"/>
      <c r="V4970" s="9"/>
      <c r="W4970" s="9"/>
      <c r="X4970" s="9"/>
      <c r="Y4970" s="9"/>
      <c r="Z4970" s="9"/>
      <c r="AA4970" s="9"/>
      <c r="AB4970" s="9"/>
      <c r="AC4970" s="9"/>
    </row>
    <row r="4971" ht="15.75" customHeight="1">
      <c r="A4971" s="10">
        <v>4970.0</v>
      </c>
      <c r="B4971" s="20" t="s">
        <v>15</v>
      </c>
      <c r="C4971" s="10" t="str">
        <f>VLOOKUP($E4971,'Определяем вид'!$A$2:$B$16,2,0)</f>
        <v>Услуга</v>
      </c>
      <c r="D4971" s="20" t="s">
        <v>16</v>
      </c>
      <c r="E4971" s="10" t="s">
        <v>21</v>
      </c>
      <c r="F4971" s="11">
        <v>45832.0</v>
      </c>
      <c r="G4971" s="12">
        <f t="shared" si="1"/>
        <v>6</v>
      </c>
      <c r="H4971" s="10"/>
      <c r="I4971" s="10" t="str">
        <f>IFNA(VLOOKUP($H4971,'Промокоды'!$A$2:$B$115,2,0),"")</f>
        <v/>
      </c>
      <c r="J4971" s="10" t="str">
        <f>IFNA(VLOOKUP($I4971,'Промокоды'!$E$2:$F$8,2,0),"")</f>
        <v/>
      </c>
      <c r="K4971" s="10" t="str">
        <f>IFNA(VLOOKUP($H4971,'Промокоды'!$A$2:$C$115,3,0),"")</f>
        <v/>
      </c>
      <c r="L4971" s="13">
        <f t="shared" si="2"/>
        <v>0</v>
      </c>
      <c r="M4971" s="14">
        <v>5500.0</v>
      </c>
      <c r="N4971" s="14">
        <f t="shared" si="3"/>
        <v>5500</v>
      </c>
      <c r="O4971" s="9"/>
      <c r="P4971" s="9"/>
      <c r="Q4971" s="9"/>
      <c r="R4971" s="9"/>
      <c r="S4971" s="9"/>
      <c r="T4971" s="9"/>
      <c r="U4971" s="9"/>
      <c r="V4971" s="9"/>
      <c r="W4971" s="9"/>
      <c r="X4971" s="9"/>
      <c r="Y4971" s="9"/>
      <c r="Z4971" s="9"/>
      <c r="AA4971" s="9"/>
      <c r="AB4971" s="9"/>
      <c r="AC4971" s="9"/>
    </row>
    <row r="4972" ht="15.75" customHeight="1">
      <c r="A4972" s="10">
        <v>4971.0</v>
      </c>
      <c r="B4972" s="20" t="s">
        <v>15</v>
      </c>
      <c r="C4972" s="10" t="str">
        <f>VLOOKUP($E4972,'Определяем вид'!$A$2:$B$16,2,0)</f>
        <v>Услуга</v>
      </c>
      <c r="D4972" s="20" t="s">
        <v>16</v>
      </c>
      <c r="E4972" s="10" t="s">
        <v>21</v>
      </c>
      <c r="F4972" s="11">
        <v>45832.0</v>
      </c>
      <c r="G4972" s="12">
        <f t="shared" si="1"/>
        <v>6</v>
      </c>
      <c r="H4972" s="10"/>
      <c r="I4972" s="10" t="str">
        <f>IFNA(VLOOKUP($H4972,'Промокоды'!$A$2:$B$115,2,0),"")</f>
        <v/>
      </c>
      <c r="J4972" s="10" t="str">
        <f>IFNA(VLOOKUP($I4972,'Промокоды'!$E$2:$F$8,2,0),"")</f>
        <v/>
      </c>
      <c r="K4972" s="10" t="str">
        <f>IFNA(VLOOKUP($H4972,'Промокоды'!$A$2:$C$115,3,0),"")</f>
        <v/>
      </c>
      <c r="L4972" s="13">
        <f t="shared" si="2"/>
        <v>0</v>
      </c>
      <c r="M4972" s="14">
        <v>5500.0</v>
      </c>
      <c r="N4972" s="14">
        <f t="shared" si="3"/>
        <v>5500</v>
      </c>
      <c r="O4972" s="9"/>
      <c r="P4972" s="9"/>
      <c r="Q4972" s="9"/>
      <c r="R4972" s="9"/>
      <c r="S4972" s="9"/>
      <c r="T4972" s="9"/>
      <c r="U4972" s="9"/>
      <c r="V4972" s="9"/>
      <c r="W4972" s="9"/>
      <c r="X4972" s="9"/>
      <c r="Y4972" s="9"/>
      <c r="Z4972" s="9"/>
      <c r="AA4972" s="9"/>
      <c r="AB4972" s="9"/>
      <c r="AC4972" s="9"/>
    </row>
    <row r="4973" ht="15.75" customHeight="1">
      <c r="A4973" s="10">
        <v>4972.0</v>
      </c>
      <c r="B4973" s="20" t="s">
        <v>15</v>
      </c>
      <c r="C4973" s="10" t="str">
        <f>VLOOKUP($E4973,'Определяем вид'!$A$2:$B$16,2,0)</f>
        <v>Товар</v>
      </c>
      <c r="D4973" s="20" t="s">
        <v>16</v>
      </c>
      <c r="E4973" s="10" t="s">
        <v>20</v>
      </c>
      <c r="F4973" s="11">
        <v>45832.0</v>
      </c>
      <c r="G4973" s="12">
        <f t="shared" si="1"/>
        <v>6</v>
      </c>
      <c r="H4973" s="10"/>
      <c r="I4973" s="10" t="str">
        <f>IFNA(VLOOKUP($H4973,'Промокоды'!$A$2:$B$115,2,0),"")</f>
        <v/>
      </c>
      <c r="J4973" s="10" t="str">
        <f>IFNA(VLOOKUP($I4973,'Промокоды'!$E$2:$F$8,2,0),"")</f>
        <v/>
      </c>
      <c r="K4973" s="10" t="str">
        <f>IFNA(VLOOKUP($H4973,'Промокоды'!$A$2:$C$115,3,0),"")</f>
        <v/>
      </c>
      <c r="L4973" s="13">
        <f t="shared" si="2"/>
        <v>0</v>
      </c>
      <c r="M4973" s="14">
        <v>500.0</v>
      </c>
      <c r="N4973" s="14">
        <f t="shared" si="3"/>
        <v>500</v>
      </c>
      <c r="O4973" s="9"/>
      <c r="P4973" s="9"/>
      <c r="Q4973" s="9"/>
      <c r="R4973" s="9"/>
      <c r="S4973" s="9"/>
      <c r="T4973" s="9"/>
      <c r="U4973" s="9"/>
      <c r="V4973" s="9"/>
      <c r="W4973" s="9"/>
      <c r="X4973" s="9"/>
      <c r="Y4973" s="9"/>
      <c r="Z4973" s="9"/>
      <c r="AA4973" s="9"/>
      <c r="AB4973" s="9"/>
      <c r="AC4973" s="9"/>
    </row>
    <row r="4974" ht="15.75" customHeight="1">
      <c r="A4974" s="10">
        <v>4973.0</v>
      </c>
      <c r="B4974" s="20" t="s">
        <v>15</v>
      </c>
      <c r="C4974" s="10" t="str">
        <f>VLOOKUP($E4974,'Определяем вид'!$A$2:$B$16,2,0)</f>
        <v>Товар</v>
      </c>
      <c r="D4974" s="20" t="s">
        <v>16</v>
      </c>
      <c r="E4974" s="10" t="s">
        <v>28</v>
      </c>
      <c r="F4974" s="11">
        <v>45832.0</v>
      </c>
      <c r="G4974" s="12">
        <f t="shared" si="1"/>
        <v>6</v>
      </c>
      <c r="H4974" s="10"/>
      <c r="I4974" s="10" t="str">
        <f>IFNA(VLOOKUP($H4974,'Промокоды'!$A$2:$B$115,2,0),"")</f>
        <v/>
      </c>
      <c r="J4974" s="10" t="str">
        <f>IFNA(VLOOKUP($I4974,'Промокоды'!$E$2:$F$8,2,0),"")</f>
        <v/>
      </c>
      <c r="K4974" s="10" t="str">
        <f>IFNA(VLOOKUP($H4974,'Промокоды'!$A$2:$C$115,3,0),"")</f>
        <v/>
      </c>
      <c r="L4974" s="13">
        <f t="shared" si="2"/>
        <v>0</v>
      </c>
      <c r="M4974" s="14">
        <v>300.0</v>
      </c>
      <c r="N4974" s="14">
        <f t="shared" si="3"/>
        <v>300</v>
      </c>
      <c r="O4974" s="9"/>
      <c r="P4974" s="9"/>
      <c r="Q4974" s="9"/>
      <c r="R4974" s="9"/>
      <c r="S4974" s="9"/>
      <c r="T4974" s="9"/>
      <c r="U4974" s="9"/>
      <c r="V4974" s="9"/>
      <c r="W4974" s="9"/>
      <c r="X4974" s="9"/>
      <c r="Y4974" s="9"/>
      <c r="Z4974" s="9"/>
      <c r="AA4974" s="9"/>
      <c r="AB4974" s="9"/>
      <c r="AC4974" s="9"/>
    </row>
    <row r="4975" ht="15.75" customHeight="1">
      <c r="A4975" s="10">
        <v>4974.0</v>
      </c>
      <c r="B4975" s="20" t="s">
        <v>25</v>
      </c>
      <c r="C4975" s="10" t="str">
        <f>VLOOKUP($E4975,'Определяем вид'!$A$2:$B$16,2,0)</f>
        <v>Товар</v>
      </c>
      <c r="D4975" s="20" t="s">
        <v>19</v>
      </c>
      <c r="E4975" s="10" t="s">
        <v>30</v>
      </c>
      <c r="F4975" s="11">
        <v>45832.0</v>
      </c>
      <c r="G4975" s="12">
        <f t="shared" si="1"/>
        <v>6</v>
      </c>
      <c r="H4975" s="10"/>
      <c r="I4975" s="10" t="str">
        <f>IFNA(VLOOKUP($H4975,'Промокоды'!$A$2:$B$115,2,0),"")</f>
        <v/>
      </c>
      <c r="J4975" s="10" t="str">
        <f>IFNA(VLOOKUP($I4975,'Промокоды'!$E$2:$F$8,2,0),"")</f>
        <v/>
      </c>
      <c r="K4975" s="10" t="str">
        <f>IFNA(VLOOKUP($H4975,'Промокоды'!$A$2:$C$115,3,0),"")</f>
        <v/>
      </c>
      <c r="L4975" s="13">
        <f t="shared" si="2"/>
        <v>0</v>
      </c>
      <c r="M4975" s="14">
        <v>300.0</v>
      </c>
      <c r="N4975" s="14">
        <f t="shared" si="3"/>
        <v>300</v>
      </c>
      <c r="O4975" s="9"/>
      <c r="P4975" s="9"/>
      <c r="Q4975" s="9"/>
      <c r="R4975" s="9"/>
      <c r="S4975" s="9"/>
      <c r="T4975" s="9"/>
      <c r="U4975" s="9"/>
      <c r="V4975" s="9"/>
      <c r="W4975" s="9"/>
      <c r="X4975" s="9"/>
      <c r="Y4975" s="9"/>
      <c r="Z4975" s="9"/>
      <c r="AA4975" s="9"/>
      <c r="AB4975" s="9"/>
      <c r="AC4975" s="9"/>
    </row>
    <row r="4976" ht="15.75" customHeight="1">
      <c r="A4976" s="10">
        <v>4975.0</v>
      </c>
      <c r="B4976" s="20" t="s">
        <v>15</v>
      </c>
      <c r="C4976" s="10" t="str">
        <f>VLOOKUP($E4976,'Определяем вид'!$A$2:$B$16,2,0)</f>
        <v>Услуга</v>
      </c>
      <c r="D4976" s="20" t="s">
        <v>19</v>
      </c>
      <c r="E4976" s="10" t="s">
        <v>18</v>
      </c>
      <c r="F4976" s="11">
        <v>45832.0</v>
      </c>
      <c r="G4976" s="12">
        <f t="shared" si="1"/>
        <v>6</v>
      </c>
      <c r="H4976" s="10"/>
      <c r="I4976" s="10" t="str">
        <f>IFNA(VLOOKUP($H4976,'Промокоды'!$A$2:$B$115,2,0),"")</f>
        <v/>
      </c>
      <c r="J4976" s="10" t="str">
        <f>IFNA(VLOOKUP($I4976,'Промокоды'!$E$2:$F$8,2,0),"")</f>
        <v/>
      </c>
      <c r="K4976" s="10" t="str">
        <f>IFNA(VLOOKUP($H4976,'Промокоды'!$A$2:$C$115,3,0),"")</f>
        <v/>
      </c>
      <c r="L4976" s="13">
        <f t="shared" si="2"/>
        <v>0</v>
      </c>
      <c r="M4976" s="14">
        <v>3500.0</v>
      </c>
      <c r="N4976" s="14">
        <f t="shared" si="3"/>
        <v>3500</v>
      </c>
      <c r="O4976" s="9"/>
      <c r="P4976" s="9"/>
      <c r="Q4976" s="9"/>
      <c r="R4976" s="9"/>
      <c r="S4976" s="9"/>
      <c r="T4976" s="9"/>
      <c r="U4976" s="9"/>
      <c r="V4976" s="9"/>
      <c r="W4976" s="9"/>
      <c r="X4976" s="9"/>
      <c r="Y4976" s="9"/>
      <c r="Z4976" s="9"/>
      <c r="AA4976" s="9"/>
      <c r="AB4976" s="9"/>
      <c r="AC4976" s="9"/>
    </row>
    <row r="4977" ht="15.75" customHeight="1">
      <c r="A4977" s="10">
        <v>4976.0</v>
      </c>
      <c r="B4977" s="20" t="s">
        <v>15</v>
      </c>
      <c r="C4977" s="10" t="str">
        <f>VLOOKUP($E4977,'Определяем вид'!$A$2:$B$16,2,0)</f>
        <v>Услуга</v>
      </c>
      <c r="D4977" s="20" t="s">
        <v>16</v>
      </c>
      <c r="E4977" s="10" t="s">
        <v>17</v>
      </c>
      <c r="F4977" s="11">
        <v>45832.0</v>
      </c>
      <c r="G4977" s="12">
        <f t="shared" si="1"/>
        <v>6</v>
      </c>
      <c r="H4977" s="10"/>
      <c r="I4977" s="10" t="str">
        <f>IFNA(VLOOKUP($H4977,'Промокоды'!$A$2:$B$115,2,0),"")</f>
        <v/>
      </c>
      <c r="J4977" s="10" t="str">
        <f>IFNA(VLOOKUP($I4977,'Промокоды'!$E$2:$F$8,2,0),"")</f>
        <v/>
      </c>
      <c r="K4977" s="10" t="str">
        <f>IFNA(VLOOKUP($H4977,'Промокоды'!$A$2:$C$115,3,0),"")</f>
        <v/>
      </c>
      <c r="L4977" s="13">
        <f t="shared" si="2"/>
        <v>0</v>
      </c>
      <c r="M4977" s="14">
        <v>4500.0</v>
      </c>
      <c r="N4977" s="14">
        <f t="shared" si="3"/>
        <v>4500</v>
      </c>
      <c r="O4977" s="9"/>
      <c r="P4977" s="9"/>
      <c r="Q4977" s="9"/>
      <c r="R4977" s="9"/>
      <c r="S4977" s="9"/>
      <c r="T4977" s="9"/>
      <c r="U4977" s="9"/>
      <c r="V4977" s="9"/>
      <c r="W4977" s="9"/>
      <c r="X4977" s="9"/>
      <c r="Y4977" s="9"/>
      <c r="Z4977" s="9"/>
      <c r="AA4977" s="9"/>
      <c r="AB4977" s="9"/>
      <c r="AC4977" s="9"/>
    </row>
    <row r="4978" ht="15.75" customHeight="1">
      <c r="A4978" s="10">
        <v>4977.0</v>
      </c>
      <c r="B4978" s="20" t="s">
        <v>15</v>
      </c>
      <c r="C4978" s="10" t="str">
        <f>VLOOKUP($E4978,'Определяем вид'!$A$2:$B$16,2,0)</f>
        <v>Товар</v>
      </c>
      <c r="D4978" s="20" t="s">
        <v>16</v>
      </c>
      <c r="E4978" s="10" t="s">
        <v>23</v>
      </c>
      <c r="F4978" s="11">
        <v>45832.0</v>
      </c>
      <c r="G4978" s="12">
        <f t="shared" si="1"/>
        <v>6</v>
      </c>
      <c r="H4978" s="10"/>
      <c r="I4978" s="10" t="str">
        <f>IFNA(VLOOKUP($H4978,'Промокоды'!$A$2:$B$115,2,0),"")</f>
        <v/>
      </c>
      <c r="J4978" s="10" t="str">
        <f>IFNA(VLOOKUP($I4978,'Промокоды'!$E$2:$F$8,2,0),"")</f>
        <v/>
      </c>
      <c r="K4978" s="10" t="str">
        <f>IFNA(VLOOKUP($H4978,'Промокоды'!$A$2:$C$115,3,0),"")</f>
        <v/>
      </c>
      <c r="L4978" s="13">
        <f t="shared" si="2"/>
        <v>0</v>
      </c>
      <c r="M4978" s="14">
        <v>1000.0</v>
      </c>
      <c r="N4978" s="14">
        <f t="shared" si="3"/>
        <v>1000</v>
      </c>
      <c r="O4978" s="9"/>
      <c r="P4978" s="9"/>
      <c r="Q4978" s="9"/>
      <c r="R4978" s="9"/>
      <c r="S4978" s="9"/>
      <c r="T4978" s="9"/>
      <c r="U4978" s="9"/>
      <c r="V4978" s="9"/>
      <c r="W4978" s="9"/>
      <c r="X4978" s="9"/>
      <c r="Y4978" s="9"/>
      <c r="Z4978" s="9"/>
      <c r="AA4978" s="9"/>
      <c r="AB4978" s="9"/>
      <c r="AC4978" s="9"/>
    </row>
    <row r="4979" ht="15.75" customHeight="1">
      <c r="A4979" s="10">
        <v>4978.0</v>
      </c>
      <c r="B4979" s="20" t="s">
        <v>15</v>
      </c>
      <c r="C4979" s="10" t="str">
        <f>VLOOKUP($E4979,'Определяем вид'!$A$2:$B$16,2,0)</f>
        <v>Товар</v>
      </c>
      <c r="D4979" s="20" t="s">
        <v>19</v>
      </c>
      <c r="E4979" s="10" t="s">
        <v>20</v>
      </c>
      <c r="F4979" s="11">
        <v>45832.0</v>
      </c>
      <c r="G4979" s="12">
        <f t="shared" si="1"/>
        <v>6</v>
      </c>
      <c r="H4979" s="20" t="s">
        <v>110</v>
      </c>
      <c r="I4979" s="10">
        <f>IFNA(VLOOKUP($H4979,'Промокоды'!$A$2:$B$115,2,0),"")</f>
        <v>7</v>
      </c>
      <c r="J4979" s="10" t="str">
        <f>IFNA(VLOOKUP($I4979,'Промокоды'!$E$2:$F$8,2,0),"")</f>
        <v>Сторис в VK</v>
      </c>
      <c r="K4979" s="10">
        <f>IFNA(VLOOKUP($H4979,'Промокоды'!$A$2:$C$115,3,0),"")</f>
        <v>0.15</v>
      </c>
      <c r="L4979" s="13">
        <f t="shared" si="2"/>
        <v>75</v>
      </c>
      <c r="M4979" s="14">
        <v>500.0</v>
      </c>
      <c r="N4979" s="14">
        <f t="shared" si="3"/>
        <v>425</v>
      </c>
      <c r="O4979" s="9"/>
      <c r="P4979" s="9"/>
      <c r="Q4979" s="9"/>
      <c r="R4979" s="9"/>
      <c r="S4979" s="9"/>
      <c r="T4979" s="9"/>
      <c r="U4979" s="9"/>
      <c r="V4979" s="9"/>
      <c r="W4979" s="9"/>
      <c r="X4979" s="9"/>
      <c r="Y4979" s="9"/>
      <c r="Z4979" s="9"/>
      <c r="AA4979" s="9"/>
      <c r="AB4979" s="9"/>
      <c r="AC4979" s="9"/>
    </row>
    <row r="4980" ht="15.75" customHeight="1">
      <c r="A4980" s="10">
        <v>4979.0</v>
      </c>
      <c r="B4980" s="20" t="s">
        <v>15</v>
      </c>
      <c r="C4980" s="10" t="str">
        <f>VLOOKUP($E4980,'Определяем вид'!$A$2:$B$16,2,0)</f>
        <v>Товар</v>
      </c>
      <c r="D4980" s="20" t="s">
        <v>19</v>
      </c>
      <c r="E4980" s="10" t="s">
        <v>28</v>
      </c>
      <c r="F4980" s="11">
        <v>45832.0</v>
      </c>
      <c r="G4980" s="12">
        <f t="shared" si="1"/>
        <v>6</v>
      </c>
      <c r="H4980" s="10"/>
      <c r="I4980" s="10" t="str">
        <f>IFNA(VLOOKUP($H4980,'Промокоды'!$A$2:$B$115,2,0),"")</f>
        <v/>
      </c>
      <c r="J4980" s="10" t="str">
        <f>IFNA(VLOOKUP($I4980,'Промокоды'!$E$2:$F$8,2,0),"")</f>
        <v/>
      </c>
      <c r="K4980" s="10" t="str">
        <f>IFNA(VLOOKUP($H4980,'Промокоды'!$A$2:$C$115,3,0),"")</f>
        <v/>
      </c>
      <c r="L4980" s="13">
        <f t="shared" si="2"/>
        <v>0</v>
      </c>
      <c r="M4980" s="14">
        <v>300.0</v>
      </c>
      <c r="N4980" s="14">
        <f t="shared" si="3"/>
        <v>300</v>
      </c>
      <c r="O4980" s="9"/>
      <c r="P4980" s="9"/>
      <c r="Q4980" s="9"/>
      <c r="R4980" s="9"/>
      <c r="S4980" s="9"/>
      <c r="T4980" s="9"/>
      <c r="U4980" s="9"/>
      <c r="V4980" s="9"/>
      <c r="W4980" s="9"/>
      <c r="X4980" s="9"/>
      <c r="Y4980" s="9"/>
      <c r="Z4980" s="9"/>
      <c r="AA4980" s="9"/>
      <c r="AB4980" s="9"/>
      <c r="AC4980" s="9"/>
    </row>
    <row r="4981" ht="15.75" customHeight="1">
      <c r="A4981" s="10">
        <v>4980.0</v>
      </c>
      <c r="B4981" s="20" t="s">
        <v>15</v>
      </c>
      <c r="C4981" s="10" t="str">
        <f>VLOOKUP($E4981,'Определяем вид'!$A$2:$B$16,2,0)</f>
        <v>Услуга</v>
      </c>
      <c r="D4981" s="20" t="s">
        <v>16</v>
      </c>
      <c r="E4981" s="10" t="s">
        <v>18</v>
      </c>
      <c r="F4981" s="11">
        <v>45832.0</v>
      </c>
      <c r="G4981" s="12">
        <f t="shared" si="1"/>
        <v>6</v>
      </c>
      <c r="H4981" s="10"/>
      <c r="I4981" s="10" t="str">
        <f>IFNA(VLOOKUP($H4981,'Промокоды'!$A$2:$B$115,2,0),"")</f>
        <v/>
      </c>
      <c r="J4981" s="10" t="str">
        <f>IFNA(VLOOKUP($I4981,'Промокоды'!$E$2:$F$8,2,0),"")</f>
        <v/>
      </c>
      <c r="K4981" s="10" t="str">
        <f>IFNA(VLOOKUP($H4981,'Промокоды'!$A$2:$C$115,3,0),"")</f>
        <v/>
      </c>
      <c r="L4981" s="13">
        <f t="shared" si="2"/>
        <v>0</v>
      </c>
      <c r="M4981" s="14">
        <v>3500.0</v>
      </c>
      <c r="N4981" s="14">
        <f t="shared" si="3"/>
        <v>3500</v>
      </c>
      <c r="O4981" s="9"/>
      <c r="P4981" s="9"/>
      <c r="Q4981" s="9"/>
      <c r="R4981" s="9"/>
      <c r="S4981" s="9"/>
      <c r="T4981" s="9"/>
      <c r="U4981" s="9"/>
      <c r="V4981" s="9"/>
      <c r="W4981" s="9"/>
      <c r="X4981" s="9"/>
      <c r="Y4981" s="9"/>
      <c r="Z4981" s="9"/>
      <c r="AA4981" s="9"/>
      <c r="AB4981" s="9"/>
      <c r="AC4981" s="9"/>
    </row>
    <row r="4982" ht="15.75" customHeight="1">
      <c r="A4982" s="10">
        <v>4981.0</v>
      </c>
      <c r="B4982" s="20" t="s">
        <v>15</v>
      </c>
      <c r="C4982" s="10" t="str">
        <f>VLOOKUP($E4982,'Определяем вид'!$A$2:$B$16,2,0)</f>
        <v>Товар</v>
      </c>
      <c r="D4982" s="20" t="s">
        <v>16</v>
      </c>
      <c r="E4982" s="10" t="s">
        <v>28</v>
      </c>
      <c r="F4982" s="11">
        <v>45832.0</v>
      </c>
      <c r="G4982" s="12">
        <f t="shared" si="1"/>
        <v>6</v>
      </c>
      <c r="H4982" s="10"/>
      <c r="I4982" s="10" t="str">
        <f>IFNA(VLOOKUP($H4982,'Промокоды'!$A$2:$B$115,2,0),"")</f>
        <v/>
      </c>
      <c r="J4982" s="10" t="str">
        <f>IFNA(VLOOKUP($I4982,'Промокоды'!$E$2:$F$8,2,0),"")</f>
        <v/>
      </c>
      <c r="K4982" s="10" t="str">
        <f>IFNA(VLOOKUP($H4982,'Промокоды'!$A$2:$C$115,3,0),"")</f>
        <v/>
      </c>
      <c r="L4982" s="13">
        <f t="shared" si="2"/>
        <v>0</v>
      </c>
      <c r="M4982" s="14">
        <v>300.0</v>
      </c>
      <c r="N4982" s="14">
        <f t="shared" si="3"/>
        <v>300</v>
      </c>
      <c r="O4982" s="9"/>
      <c r="P4982" s="9"/>
      <c r="Q4982" s="9"/>
      <c r="R4982" s="9"/>
      <c r="S4982" s="9"/>
      <c r="T4982" s="9"/>
      <c r="U4982" s="9"/>
      <c r="V4982" s="9"/>
      <c r="W4982" s="9"/>
      <c r="X4982" s="9"/>
      <c r="Y4982" s="9"/>
      <c r="Z4982" s="9"/>
      <c r="AA4982" s="9"/>
      <c r="AB4982" s="9"/>
      <c r="AC4982" s="9"/>
    </row>
    <row r="4983" ht="15.75" customHeight="1">
      <c r="A4983" s="10">
        <v>4982.0</v>
      </c>
      <c r="B4983" s="20" t="s">
        <v>25</v>
      </c>
      <c r="C4983" s="10" t="str">
        <f>VLOOKUP($E4983,'Определяем вид'!$A$2:$B$16,2,0)</f>
        <v>Товар</v>
      </c>
      <c r="D4983" s="20" t="s">
        <v>16</v>
      </c>
      <c r="E4983" s="10" t="s">
        <v>35</v>
      </c>
      <c r="F4983" s="11">
        <v>45832.0</v>
      </c>
      <c r="G4983" s="12">
        <f t="shared" si="1"/>
        <v>6</v>
      </c>
      <c r="H4983" s="10"/>
      <c r="I4983" s="10" t="str">
        <f>IFNA(VLOOKUP($H4983,'Промокоды'!$A$2:$B$115,2,0),"")</f>
        <v/>
      </c>
      <c r="J4983" s="10" t="str">
        <f>IFNA(VLOOKUP($I4983,'Промокоды'!$E$2:$F$8,2,0),"")</f>
        <v/>
      </c>
      <c r="K4983" s="10" t="str">
        <f>IFNA(VLOOKUP($H4983,'Промокоды'!$A$2:$C$115,3,0),"")</f>
        <v/>
      </c>
      <c r="L4983" s="13">
        <f t="shared" si="2"/>
        <v>0</v>
      </c>
      <c r="M4983" s="14">
        <v>500.0</v>
      </c>
      <c r="N4983" s="14">
        <f t="shared" si="3"/>
        <v>500</v>
      </c>
      <c r="O4983" s="9"/>
      <c r="P4983" s="9"/>
      <c r="Q4983" s="9"/>
      <c r="R4983" s="9"/>
      <c r="S4983" s="9"/>
      <c r="T4983" s="9"/>
      <c r="U4983" s="9"/>
      <c r="V4983" s="9"/>
      <c r="W4983" s="9"/>
      <c r="X4983" s="9"/>
      <c r="Y4983" s="9"/>
      <c r="Z4983" s="9"/>
      <c r="AA4983" s="9"/>
      <c r="AB4983" s="9"/>
      <c r="AC4983" s="9"/>
    </row>
    <row r="4984" ht="15.75" customHeight="1">
      <c r="A4984" s="10">
        <v>4983.0</v>
      </c>
      <c r="B4984" s="20" t="s">
        <v>25</v>
      </c>
      <c r="C4984" s="10" t="str">
        <f>VLOOKUP($E4984,'Определяем вид'!$A$2:$B$16,2,0)</f>
        <v>Товар</v>
      </c>
      <c r="D4984" s="20" t="s">
        <v>16</v>
      </c>
      <c r="E4984" s="10" t="s">
        <v>30</v>
      </c>
      <c r="F4984" s="11">
        <v>45832.0</v>
      </c>
      <c r="G4984" s="12">
        <f t="shared" si="1"/>
        <v>6</v>
      </c>
      <c r="H4984" s="10"/>
      <c r="I4984" s="10" t="str">
        <f>IFNA(VLOOKUP($H4984,'Промокоды'!$A$2:$B$115,2,0),"")</f>
        <v/>
      </c>
      <c r="J4984" s="10" t="str">
        <f>IFNA(VLOOKUP($I4984,'Промокоды'!$E$2:$F$8,2,0),"")</f>
        <v/>
      </c>
      <c r="K4984" s="10" t="str">
        <f>IFNA(VLOOKUP($H4984,'Промокоды'!$A$2:$C$115,3,0),"")</f>
        <v/>
      </c>
      <c r="L4984" s="13">
        <f t="shared" si="2"/>
        <v>0</v>
      </c>
      <c r="M4984" s="14">
        <v>300.0</v>
      </c>
      <c r="N4984" s="14">
        <f t="shared" si="3"/>
        <v>300</v>
      </c>
      <c r="O4984" s="9"/>
      <c r="P4984" s="9"/>
      <c r="Q4984" s="9"/>
      <c r="R4984" s="9"/>
      <c r="S4984" s="9"/>
      <c r="T4984" s="9"/>
      <c r="U4984" s="9"/>
      <c r="V4984" s="9"/>
      <c r="W4984" s="9"/>
      <c r="X4984" s="9"/>
      <c r="Y4984" s="9"/>
      <c r="Z4984" s="9"/>
      <c r="AA4984" s="9"/>
      <c r="AB4984" s="9"/>
      <c r="AC4984" s="9"/>
    </row>
    <row r="4985" ht="15.75" customHeight="1">
      <c r="A4985" s="10">
        <v>4984.0</v>
      </c>
      <c r="B4985" s="20" t="s">
        <v>15</v>
      </c>
      <c r="C4985" s="10" t="str">
        <f>VLOOKUP($E4985,'Определяем вид'!$A$2:$B$16,2,0)</f>
        <v>Услуга</v>
      </c>
      <c r="D4985" s="20" t="s">
        <v>16</v>
      </c>
      <c r="E4985" s="10" t="s">
        <v>17</v>
      </c>
      <c r="F4985" s="11">
        <v>45832.0</v>
      </c>
      <c r="G4985" s="12">
        <f t="shared" si="1"/>
        <v>6</v>
      </c>
      <c r="H4985" s="10"/>
      <c r="I4985" s="10" t="str">
        <f>IFNA(VLOOKUP($H4985,'Промокоды'!$A$2:$B$115,2,0),"")</f>
        <v/>
      </c>
      <c r="J4985" s="10" t="str">
        <f>IFNA(VLOOKUP($I4985,'Промокоды'!$E$2:$F$8,2,0),"")</f>
        <v/>
      </c>
      <c r="K4985" s="10" t="str">
        <f>IFNA(VLOOKUP($H4985,'Промокоды'!$A$2:$C$115,3,0),"")</f>
        <v/>
      </c>
      <c r="L4985" s="13">
        <f t="shared" si="2"/>
        <v>0</v>
      </c>
      <c r="M4985" s="14">
        <v>4500.0</v>
      </c>
      <c r="N4985" s="14">
        <f t="shared" si="3"/>
        <v>4500</v>
      </c>
      <c r="O4985" s="9"/>
      <c r="P4985" s="9"/>
      <c r="Q4985" s="9"/>
      <c r="R4985" s="9"/>
      <c r="S4985" s="9"/>
      <c r="T4985" s="9"/>
      <c r="U4985" s="9"/>
      <c r="V4985" s="9"/>
      <c r="W4985" s="9"/>
      <c r="X4985" s="9"/>
      <c r="Y4985" s="9"/>
      <c r="Z4985" s="9"/>
      <c r="AA4985" s="9"/>
      <c r="AB4985" s="9"/>
      <c r="AC4985" s="9"/>
    </row>
    <row r="4986" ht="15.75" customHeight="1">
      <c r="A4986" s="10">
        <v>4985.0</v>
      </c>
      <c r="B4986" s="20" t="s">
        <v>15</v>
      </c>
      <c r="C4986" s="10" t="str">
        <f>VLOOKUP($E4986,'Определяем вид'!$A$2:$B$16,2,0)</f>
        <v>Услуга</v>
      </c>
      <c r="D4986" s="20" t="s">
        <v>19</v>
      </c>
      <c r="E4986" s="10" t="s">
        <v>21</v>
      </c>
      <c r="F4986" s="11">
        <v>45832.0</v>
      </c>
      <c r="G4986" s="12">
        <f t="shared" si="1"/>
        <v>6</v>
      </c>
      <c r="H4986" s="10"/>
      <c r="I4986" s="10" t="str">
        <f>IFNA(VLOOKUP($H4986,'Промокоды'!$A$2:$B$115,2,0),"")</f>
        <v/>
      </c>
      <c r="J4986" s="10" t="str">
        <f>IFNA(VLOOKUP($I4986,'Промокоды'!$E$2:$F$8,2,0),"")</f>
        <v/>
      </c>
      <c r="K4986" s="10" t="str">
        <f>IFNA(VLOOKUP($H4986,'Промокоды'!$A$2:$C$115,3,0),"")</f>
        <v/>
      </c>
      <c r="L4986" s="13">
        <f t="shared" si="2"/>
        <v>0</v>
      </c>
      <c r="M4986" s="14">
        <v>5500.0</v>
      </c>
      <c r="N4986" s="14">
        <f t="shared" si="3"/>
        <v>5500</v>
      </c>
      <c r="O4986" s="9"/>
      <c r="P4986" s="9"/>
      <c r="Q4986" s="9"/>
      <c r="R4986" s="9"/>
      <c r="S4986" s="9"/>
      <c r="T4986" s="9"/>
      <c r="U4986" s="9"/>
      <c r="V4986" s="9"/>
      <c r="W4986" s="9"/>
      <c r="X4986" s="9"/>
      <c r="Y4986" s="9"/>
      <c r="Z4986" s="9"/>
      <c r="AA4986" s="9"/>
      <c r="AB4986" s="9"/>
      <c r="AC4986" s="9"/>
    </row>
    <row r="4987" ht="15.75" customHeight="1">
      <c r="A4987" s="10">
        <v>4986.0</v>
      </c>
      <c r="B4987" s="20" t="s">
        <v>15</v>
      </c>
      <c r="C4987" s="10" t="str">
        <f>VLOOKUP($E4987,'Определяем вид'!$A$2:$B$16,2,0)</f>
        <v>Услуга</v>
      </c>
      <c r="D4987" s="20" t="s">
        <v>16</v>
      </c>
      <c r="E4987" s="10" t="s">
        <v>21</v>
      </c>
      <c r="F4987" s="11">
        <v>45832.0</v>
      </c>
      <c r="G4987" s="12">
        <f t="shared" si="1"/>
        <v>6</v>
      </c>
      <c r="H4987" s="10"/>
      <c r="I4987" s="10" t="str">
        <f>IFNA(VLOOKUP($H4987,'Промокоды'!$A$2:$B$115,2,0),"")</f>
        <v/>
      </c>
      <c r="J4987" s="10" t="str">
        <f>IFNA(VLOOKUP($I4987,'Промокоды'!$E$2:$F$8,2,0),"")</f>
        <v/>
      </c>
      <c r="K4987" s="10" t="str">
        <f>IFNA(VLOOKUP($H4987,'Промокоды'!$A$2:$C$115,3,0),"")</f>
        <v/>
      </c>
      <c r="L4987" s="13">
        <f t="shared" si="2"/>
        <v>0</v>
      </c>
      <c r="M4987" s="14">
        <v>5500.0</v>
      </c>
      <c r="N4987" s="14">
        <f t="shared" si="3"/>
        <v>5500</v>
      </c>
      <c r="O4987" s="9"/>
      <c r="P4987" s="9"/>
      <c r="Q4987" s="9"/>
      <c r="R4987" s="9"/>
      <c r="S4987" s="9"/>
      <c r="T4987" s="9"/>
      <c r="U4987" s="9"/>
      <c r="V4987" s="9"/>
      <c r="W4987" s="9"/>
      <c r="X4987" s="9"/>
      <c r="Y4987" s="9"/>
      <c r="Z4987" s="9"/>
      <c r="AA4987" s="9"/>
      <c r="AB4987" s="9"/>
      <c r="AC4987" s="9"/>
    </row>
    <row r="4988" ht="15.75" customHeight="1">
      <c r="A4988" s="10">
        <v>4987.0</v>
      </c>
      <c r="B4988" s="20" t="s">
        <v>15</v>
      </c>
      <c r="C4988" s="10" t="str">
        <f>VLOOKUP($E4988,'Определяем вид'!$A$2:$B$16,2,0)</f>
        <v>Услуга</v>
      </c>
      <c r="D4988" s="20" t="s">
        <v>16</v>
      </c>
      <c r="E4988" s="10" t="s">
        <v>18</v>
      </c>
      <c r="F4988" s="11">
        <v>45832.0</v>
      </c>
      <c r="G4988" s="12">
        <f t="shared" si="1"/>
        <v>6</v>
      </c>
      <c r="H4988" s="10"/>
      <c r="I4988" s="10" t="str">
        <f>IFNA(VLOOKUP($H4988,'Промокоды'!$A$2:$B$115,2,0),"")</f>
        <v/>
      </c>
      <c r="J4988" s="10" t="str">
        <f>IFNA(VLOOKUP($I4988,'Промокоды'!$E$2:$F$8,2,0),"")</f>
        <v/>
      </c>
      <c r="K4988" s="10" t="str">
        <f>IFNA(VLOOKUP($H4988,'Промокоды'!$A$2:$C$115,3,0),"")</f>
        <v/>
      </c>
      <c r="L4988" s="13">
        <f t="shared" si="2"/>
        <v>0</v>
      </c>
      <c r="M4988" s="14">
        <v>3500.0</v>
      </c>
      <c r="N4988" s="14">
        <f t="shared" si="3"/>
        <v>3500</v>
      </c>
      <c r="O4988" s="9"/>
      <c r="P4988" s="9"/>
      <c r="Q4988" s="9"/>
      <c r="R4988" s="9"/>
      <c r="S4988" s="9"/>
      <c r="T4988" s="9"/>
      <c r="U4988" s="9"/>
      <c r="V4988" s="9"/>
      <c r="W4988" s="9"/>
      <c r="X4988" s="9"/>
      <c r="Y4988" s="9"/>
      <c r="Z4988" s="9"/>
      <c r="AA4988" s="9"/>
      <c r="AB4988" s="9"/>
      <c r="AC4988" s="9"/>
    </row>
    <row r="4989" ht="15.75" customHeight="1">
      <c r="A4989" s="10">
        <v>4988.0</v>
      </c>
      <c r="B4989" s="20" t="s">
        <v>15</v>
      </c>
      <c r="C4989" s="10" t="str">
        <f>VLOOKUP($E4989,'Определяем вид'!$A$2:$B$16,2,0)</f>
        <v>Услуга</v>
      </c>
      <c r="D4989" s="20" t="s">
        <v>16</v>
      </c>
      <c r="E4989" s="10" t="s">
        <v>21</v>
      </c>
      <c r="F4989" s="11">
        <v>45832.0</v>
      </c>
      <c r="G4989" s="12">
        <f t="shared" si="1"/>
        <v>6</v>
      </c>
      <c r="H4989" s="10"/>
      <c r="I4989" s="10" t="str">
        <f>IFNA(VLOOKUP($H4989,'Промокоды'!$A$2:$B$115,2,0),"")</f>
        <v/>
      </c>
      <c r="J4989" s="10" t="str">
        <f>IFNA(VLOOKUP($I4989,'Промокоды'!$E$2:$F$8,2,0),"")</f>
        <v/>
      </c>
      <c r="K4989" s="10" t="str">
        <f>IFNA(VLOOKUP($H4989,'Промокоды'!$A$2:$C$115,3,0),"")</f>
        <v/>
      </c>
      <c r="L4989" s="13">
        <f t="shared" si="2"/>
        <v>0</v>
      </c>
      <c r="M4989" s="14">
        <v>5500.0</v>
      </c>
      <c r="N4989" s="14">
        <f t="shared" si="3"/>
        <v>5500</v>
      </c>
      <c r="O4989" s="9"/>
      <c r="P4989" s="9"/>
      <c r="Q4989" s="9"/>
      <c r="R4989" s="9"/>
      <c r="S4989" s="9"/>
      <c r="T4989" s="9"/>
      <c r="U4989" s="9"/>
      <c r="V4989" s="9"/>
      <c r="W4989" s="9"/>
      <c r="X4989" s="9"/>
      <c r="Y4989" s="9"/>
      <c r="Z4989" s="9"/>
      <c r="AA4989" s="9"/>
      <c r="AB4989" s="9"/>
      <c r="AC4989" s="9"/>
    </row>
    <row r="4990" ht="15.75" customHeight="1">
      <c r="A4990" s="10">
        <v>4989.0</v>
      </c>
      <c r="B4990" s="20" t="s">
        <v>15</v>
      </c>
      <c r="C4990" s="10" t="str">
        <f>VLOOKUP($E4990,'Определяем вид'!$A$2:$B$16,2,0)</f>
        <v>Услуга</v>
      </c>
      <c r="D4990" s="20" t="s">
        <v>16</v>
      </c>
      <c r="E4990" s="10" t="s">
        <v>21</v>
      </c>
      <c r="F4990" s="11">
        <v>45832.0</v>
      </c>
      <c r="G4990" s="12">
        <f t="shared" si="1"/>
        <v>6</v>
      </c>
      <c r="H4990" s="10"/>
      <c r="I4990" s="10" t="str">
        <f>IFNA(VLOOKUP($H4990,'Промокоды'!$A$2:$B$115,2,0),"")</f>
        <v/>
      </c>
      <c r="J4990" s="10" t="str">
        <f>IFNA(VLOOKUP($I4990,'Промокоды'!$E$2:$F$8,2,0),"")</f>
        <v/>
      </c>
      <c r="K4990" s="10" t="str">
        <f>IFNA(VLOOKUP($H4990,'Промокоды'!$A$2:$C$115,3,0),"")</f>
        <v/>
      </c>
      <c r="L4990" s="13">
        <f t="shared" si="2"/>
        <v>0</v>
      </c>
      <c r="M4990" s="14">
        <v>5500.0</v>
      </c>
      <c r="N4990" s="14">
        <f t="shared" si="3"/>
        <v>5500</v>
      </c>
      <c r="O4990" s="9"/>
      <c r="P4990" s="9"/>
      <c r="Q4990" s="9"/>
      <c r="R4990" s="9"/>
      <c r="S4990" s="9"/>
      <c r="T4990" s="9"/>
      <c r="U4990" s="9"/>
      <c r="V4990" s="9"/>
      <c r="W4990" s="9"/>
      <c r="X4990" s="9"/>
      <c r="Y4990" s="9"/>
      <c r="Z4990" s="9"/>
      <c r="AA4990" s="9"/>
      <c r="AB4990" s="9"/>
      <c r="AC4990" s="9"/>
    </row>
    <row r="4991" ht="15.75" customHeight="1">
      <c r="A4991" s="10">
        <v>4990.0</v>
      </c>
      <c r="B4991" s="20" t="s">
        <v>15</v>
      </c>
      <c r="C4991" s="10" t="str">
        <f>VLOOKUP($E4991,'Определяем вид'!$A$2:$B$16,2,0)</f>
        <v>Услуга</v>
      </c>
      <c r="D4991" s="20" t="s">
        <v>16</v>
      </c>
      <c r="E4991" s="10" t="s">
        <v>21</v>
      </c>
      <c r="F4991" s="11">
        <v>45833.0</v>
      </c>
      <c r="G4991" s="12">
        <f t="shared" si="1"/>
        <v>6</v>
      </c>
      <c r="H4991" s="10"/>
      <c r="I4991" s="10" t="str">
        <f>IFNA(VLOOKUP($H4991,'Промокоды'!$A$2:$B$115,2,0),"")</f>
        <v/>
      </c>
      <c r="J4991" s="10" t="str">
        <f>IFNA(VLOOKUP($I4991,'Промокоды'!$E$2:$F$8,2,0),"")</f>
        <v/>
      </c>
      <c r="K4991" s="10" t="str">
        <f>IFNA(VLOOKUP($H4991,'Промокоды'!$A$2:$C$115,3,0),"")</f>
        <v/>
      </c>
      <c r="L4991" s="13">
        <f t="shared" si="2"/>
        <v>0</v>
      </c>
      <c r="M4991" s="14">
        <v>5500.0</v>
      </c>
      <c r="N4991" s="14">
        <f t="shared" si="3"/>
        <v>5500</v>
      </c>
      <c r="O4991" s="9"/>
      <c r="P4991" s="9"/>
      <c r="Q4991" s="9"/>
      <c r="R4991" s="9"/>
      <c r="S4991" s="9"/>
      <c r="T4991" s="9"/>
      <c r="U4991" s="9"/>
      <c r="V4991" s="9"/>
      <c r="W4991" s="9"/>
      <c r="X4991" s="9"/>
      <c r="Y4991" s="9"/>
      <c r="Z4991" s="9"/>
      <c r="AA4991" s="9"/>
      <c r="AB4991" s="9"/>
      <c r="AC4991" s="9"/>
    </row>
    <row r="4992" ht="15.75" customHeight="1">
      <c r="A4992" s="10">
        <v>4991.0</v>
      </c>
      <c r="B4992" s="20" t="s">
        <v>15</v>
      </c>
      <c r="C4992" s="10" t="str">
        <f>VLOOKUP($E4992,'Определяем вид'!$A$2:$B$16,2,0)</f>
        <v>Услуга</v>
      </c>
      <c r="D4992" s="20" t="s">
        <v>19</v>
      </c>
      <c r="E4992" s="10" t="s">
        <v>21</v>
      </c>
      <c r="F4992" s="11">
        <v>45833.0</v>
      </c>
      <c r="G4992" s="12">
        <f t="shared" si="1"/>
        <v>6</v>
      </c>
      <c r="H4992" s="20" t="s">
        <v>111</v>
      </c>
      <c r="I4992" s="10">
        <f>IFNA(VLOOKUP($H4992,'Промокоды'!$A$2:$B$115,2,0),"")</f>
        <v>1</v>
      </c>
      <c r="J4992" s="10" t="str">
        <f>IFNA(VLOOKUP($I4992,'Промокоды'!$E$2:$F$8,2,0),"")</f>
        <v>Обещаем скидки</v>
      </c>
      <c r="K4992" s="10">
        <f>IFNA(VLOOKUP($H4992,'Промокоды'!$A$2:$C$115,3,0),"")</f>
        <v>0.1</v>
      </c>
      <c r="L4992" s="13">
        <f t="shared" si="2"/>
        <v>550</v>
      </c>
      <c r="M4992" s="14">
        <v>5500.0</v>
      </c>
      <c r="N4992" s="14">
        <f t="shared" si="3"/>
        <v>4950</v>
      </c>
      <c r="O4992" s="9"/>
      <c r="P4992" s="9"/>
      <c r="Q4992" s="9"/>
      <c r="R4992" s="9"/>
      <c r="S4992" s="9"/>
      <c r="T4992" s="9"/>
      <c r="U4992" s="9"/>
      <c r="V4992" s="9"/>
      <c r="W4992" s="9"/>
      <c r="X4992" s="9"/>
      <c r="Y4992" s="9"/>
      <c r="Z4992" s="9"/>
      <c r="AA4992" s="9"/>
      <c r="AB4992" s="9"/>
      <c r="AC4992" s="9"/>
    </row>
    <row r="4993" ht="15.75" customHeight="1">
      <c r="A4993" s="10">
        <v>4992.0</v>
      </c>
      <c r="B4993" s="20" t="s">
        <v>15</v>
      </c>
      <c r="C4993" s="10" t="str">
        <f>VLOOKUP($E4993,'Определяем вид'!$A$2:$B$16,2,0)</f>
        <v>Услуга</v>
      </c>
      <c r="D4993" s="20" t="s">
        <v>16</v>
      </c>
      <c r="E4993" s="10" t="s">
        <v>17</v>
      </c>
      <c r="F4993" s="11">
        <v>45833.0</v>
      </c>
      <c r="G4993" s="12">
        <f t="shared" si="1"/>
        <v>6</v>
      </c>
      <c r="H4993" s="20" t="s">
        <v>114</v>
      </c>
      <c r="I4993" s="10">
        <f>IFNA(VLOOKUP($H4993,'Промокоды'!$A$2:$B$115,2,0),"")</f>
        <v>2</v>
      </c>
      <c r="J4993" s="10" t="str">
        <f>IFNA(VLOOKUP($I4993,'Промокоды'!$E$2:$F$8,2,0),"")</f>
        <v>Поисковые запросы в Гугле</v>
      </c>
      <c r="K4993" s="10">
        <f>IFNA(VLOOKUP($H4993,'Промокоды'!$A$2:$C$115,3,0),"")</f>
        <v>0.1</v>
      </c>
      <c r="L4993" s="13">
        <f t="shared" si="2"/>
        <v>450</v>
      </c>
      <c r="M4993" s="14">
        <v>4500.0</v>
      </c>
      <c r="N4993" s="14">
        <f t="shared" si="3"/>
        <v>4050</v>
      </c>
      <c r="O4993" s="9"/>
      <c r="P4993" s="9"/>
      <c r="Q4993" s="9"/>
      <c r="R4993" s="9"/>
      <c r="S4993" s="9"/>
      <c r="T4993" s="9"/>
      <c r="U4993" s="9"/>
      <c r="V4993" s="9"/>
      <c r="W4993" s="9"/>
      <c r="X4993" s="9"/>
      <c r="Y4993" s="9"/>
      <c r="Z4993" s="9"/>
      <c r="AA4993" s="9"/>
      <c r="AB4993" s="9"/>
      <c r="AC4993" s="9"/>
    </row>
    <row r="4994" ht="15.75" customHeight="1">
      <c r="A4994" s="10">
        <v>4993.0</v>
      </c>
      <c r="B4994" s="20" t="s">
        <v>15</v>
      </c>
      <c r="C4994" s="10" t="str">
        <f>VLOOKUP($E4994,'Определяем вид'!$A$2:$B$16,2,0)</f>
        <v>Услуга</v>
      </c>
      <c r="D4994" s="20" t="s">
        <v>16</v>
      </c>
      <c r="E4994" s="10" t="s">
        <v>17</v>
      </c>
      <c r="F4994" s="11">
        <v>45833.0</v>
      </c>
      <c r="G4994" s="12">
        <f t="shared" si="1"/>
        <v>6</v>
      </c>
      <c r="H4994" s="20" t="s">
        <v>115</v>
      </c>
      <c r="I4994" s="10">
        <f>IFNA(VLOOKUP($H4994,'Промокоды'!$A$2:$B$115,2,0),"")</f>
        <v>3</v>
      </c>
      <c r="J4994" s="10" t="str">
        <f>IFNA(VLOOKUP($I4994,'Промокоды'!$E$2:$F$8,2,0),"")</f>
        <v>Поисковые запросы в Яндексе</v>
      </c>
      <c r="K4994" s="10">
        <f>IFNA(VLOOKUP($H4994,'Промокоды'!$A$2:$C$115,3,0),"")</f>
        <v>0.05</v>
      </c>
      <c r="L4994" s="13">
        <f t="shared" si="2"/>
        <v>225</v>
      </c>
      <c r="M4994" s="14">
        <v>4500.0</v>
      </c>
      <c r="N4994" s="14">
        <f t="shared" si="3"/>
        <v>4275</v>
      </c>
      <c r="O4994" s="9"/>
      <c r="P4994" s="9"/>
      <c r="Q4994" s="9"/>
      <c r="R4994" s="9"/>
      <c r="S4994" s="9"/>
      <c r="T4994" s="9"/>
      <c r="U4994" s="9"/>
      <c r="V4994" s="9"/>
      <c r="W4994" s="9"/>
      <c r="X4994" s="9"/>
      <c r="Y4994" s="9"/>
      <c r="Z4994" s="9"/>
      <c r="AA4994" s="9"/>
      <c r="AB4994" s="9"/>
      <c r="AC4994" s="9"/>
    </row>
    <row r="4995" ht="15.75" customHeight="1">
      <c r="A4995" s="10">
        <v>4994.0</v>
      </c>
      <c r="B4995" s="20" t="s">
        <v>15</v>
      </c>
      <c r="C4995" s="10" t="str">
        <f>VLOOKUP($E4995,'Определяем вид'!$A$2:$B$16,2,0)</f>
        <v>Услуга</v>
      </c>
      <c r="D4995" s="20" t="s">
        <v>19</v>
      </c>
      <c r="E4995" s="10" t="s">
        <v>17</v>
      </c>
      <c r="F4995" s="11">
        <v>45833.0</v>
      </c>
      <c r="G4995" s="12">
        <f t="shared" si="1"/>
        <v>6</v>
      </c>
      <c r="H4995" s="10"/>
      <c r="I4995" s="10" t="str">
        <f>IFNA(VLOOKUP($H4995,'Промокоды'!$A$2:$B$115,2,0),"")</f>
        <v/>
      </c>
      <c r="J4995" s="10" t="str">
        <f>IFNA(VLOOKUP($I4995,'Промокоды'!$E$2:$F$8,2,0),"")</f>
        <v/>
      </c>
      <c r="K4995" s="10" t="str">
        <f>IFNA(VLOOKUP($H4995,'Промокоды'!$A$2:$C$115,3,0),"")</f>
        <v/>
      </c>
      <c r="L4995" s="13">
        <f t="shared" si="2"/>
        <v>0</v>
      </c>
      <c r="M4995" s="14">
        <v>4500.0</v>
      </c>
      <c r="N4995" s="14">
        <f t="shared" si="3"/>
        <v>4500</v>
      </c>
      <c r="O4995" s="9"/>
      <c r="P4995" s="9"/>
      <c r="Q4995" s="9"/>
      <c r="R4995" s="9"/>
      <c r="S4995" s="9"/>
      <c r="T4995" s="9"/>
      <c r="U4995" s="9"/>
      <c r="V4995" s="9"/>
      <c r="W4995" s="9"/>
      <c r="X4995" s="9"/>
      <c r="Y4995" s="9"/>
      <c r="Z4995" s="9"/>
      <c r="AA4995" s="9"/>
      <c r="AB4995" s="9"/>
      <c r="AC4995" s="9"/>
    </row>
    <row r="4996" ht="15.75" customHeight="1">
      <c r="A4996" s="10">
        <v>4995.0</v>
      </c>
      <c r="B4996" s="20" t="s">
        <v>15</v>
      </c>
      <c r="C4996" s="10" t="str">
        <f>VLOOKUP($E4996,'Определяем вид'!$A$2:$B$16,2,0)</f>
        <v>Услуга</v>
      </c>
      <c r="D4996" s="20" t="s">
        <v>16</v>
      </c>
      <c r="E4996" s="10" t="s">
        <v>17</v>
      </c>
      <c r="F4996" s="11">
        <v>45833.0</v>
      </c>
      <c r="G4996" s="12">
        <f t="shared" si="1"/>
        <v>6</v>
      </c>
      <c r="H4996" s="10"/>
      <c r="I4996" s="10" t="str">
        <f>IFNA(VLOOKUP($H4996,'Промокоды'!$A$2:$B$115,2,0),"")</f>
        <v/>
      </c>
      <c r="J4996" s="10" t="str">
        <f>IFNA(VLOOKUP($I4996,'Промокоды'!$E$2:$F$8,2,0),"")</f>
        <v/>
      </c>
      <c r="K4996" s="10" t="str">
        <f>IFNA(VLOOKUP($H4996,'Промокоды'!$A$2:$C$115,3,0),"")</f>
        <v/>
      </c>
      <c r="L4996" s="13">
        <f t="shared" si="2"/>
        <v>0</v>
      </c>
      <c r="M4996" s="14">
        <v>4500.0</v>
      </c>
      <c r="N4996" s="14">
        <f t="shared" si="3"/>
        <v>4500</v>
      </c>
      <c r="O4996" s="9"/>
      <c r="P4996" s="9"/>
      <c r="Q4996" s="9"/>
      <c r="R4996" s="9"/>
      <c r="S4996" s="9"/>
      <c r="T4996" s="9"/>
      <c r="U4996" s="9"/>
      <c r="V4996" s="9"/>
      <c r="W4996" s="9"/>
      <c r="X4996" s="9"/>
      <c r="Y4996" s="9"/>
      <c r="Z4996" s="9"/>
      <c r="AA4996" s="9"/>
      <c r="AB4996" s="9"/>
      <c r="AC4996" s="9"/>
    </row>
    <row r="4997" ht="15.75" customHeight="1">
      <c r="A4997" s="10">
        <v>4996.0</v>
      </c>
      <c r="B4997" s="20" t="s">
        <v>15</v>
      </c>
      <c r="C4997" s="10" t="str">
        <f>VLOOKUP($E4997,'Определяем вид'!$A$2:$B$16,2,0)</f>
        <v>Услуга</v>
      </c>
      <c r="D4997" s="20" t="s">
        <v>16</v>
      </c>
      <c r="E4997" s="10" t="s">
        <v>21</v>
      </c>
      <c r="F4997" s="11">
        <v>45833.0</v>
      </c>
      <c r="G4997" s="12">
        <f t="shared" si="1"/>
        <v>6</v>
      </c>
      <c r="H4997" s="20" t="s">
        <v>116</v>
      </c>
      <c r="I4997" s="10">
        <f>IFNA(VLOOKUP($H4997,'Промокоды'!$A$2:$B$115,2,0),"")</f>
        <v>3</v>
      </c>
      <c r="J4997" s="10" t="str">
        <f>IFNA(VLOOKUP($I4997,'Промокоды'!$E$2:$F$8,2,0),"")</f>
        <v>Поисковые запросы в Яндексе</v>
      </c>
      <c r="K4997" s="10">
        <f>IFNA(VLOOKUP($H4997,'Промокоды'!$A$2:$C$115,3,0),"")</f>
        <v>0.05</v>
      </c>
      <c r="L4997" s="13">
        <f t="shared" si="2"/>
        <v>275</v>
      </c>
      <c r="M4997" s="14">
        <v>5500.0</v>
      </c>
      <c r="N4997" s="14">
        <f t="shared" si="3"/>
        <v>5225</v>
      </c>
      <c r="O4997" s="9"/>
      <c r="P4997" s="9"/>
      <c r="Q4997" s="9"/>
      <c r="R4997" s="9"/>
      <c r="S4997" s="9"/>
      <c r="T4997" s="9"/>
      <c r="U4997" s="9"/>
      <c r="V4997" s="9"/>
      <c r="W4997" s="9"/>
      <c r="X4997" s="9"/>
      <c r="Y4997" s="9"/>
      <c r="Z4997" s="9"/>
      <c r="AA4997" s="9"/>
      <c r="AB4997" s="9"/>
      <c r="AC4997" s="9"/>
    </row>
    <row r="4998" ht="15.75" customHeight="1">
      <c r="A4998" s="10">
        <v>4997.0</v>
      </c>
      <c r="B4998" s="20" t="s">
        <v>15</v>
      </c>
      <c r="C4998" s="10" t="str">
        <f>VLOOKUP($E4998,'Определяем вид'!$A$2:$B$16,2,0)</f>
        <v>Услуга</v>
      </c>
      <c r="D4998" s="20" t="s">
        <v>16</v>
      </c>
      <c r="E4998" s="10" t="s">
        <v>18</v>
      </c>
      <c r="F4998" s="11">
        <v>45833.0</v>
      </c>
      <c r="G4998" s="12">
        <f t="shared" si="1"/>
        <v>6</v>
      </c>
      <c r="H4998" s="10"/>
      <c r="I4998" s="10" t="str">
        <f>IFNA(VLOOKUP($H4998,'Промокоды'!$A$2:$B$115,2,0),"")</f>
        <v/>
      </c>
      <c r="J4998" s="10" t="str">
        <f>IFNA(VLOOKUP($I4998,'Промокоды'!$E$2:$F$8,2,0),"")</f>
        <v/>
      </c>
      <c r="K4998" s="10" t="str">
        <f>IFNA(VLOOKUP($H4998,'Промокоды'!$A$2:$C$115,3,0),"")</f>
        <v/>
      </c>
      <c r="L4998" s="13">
        <f t="shared" si="2"/>
        <v>0</v>
      </c>
      <c r="M4998" s="14">
        <v>3500.0</v>
      </c>
      <c r="N4998" s="14">
        <f t="shared" si="3"/>
        <v>3500</v>
      </c>
      <c r="O4998" s="9"/>
      <c r="P4998" s="9"/>
      <c r="Q4998" s="9"/>
      <c r="R4998" s="9"/>
      <c r="S4998" s="9"/>
      <c r="T4998" s="9"/>
      <c r="U4998" s="9"/>
      <c r="V4998" s="9"/>
      <c r="W4998" s="9"/>
      <c r="X4998" s="9"/>
      <c r="Y4998" s="9"/>
      <c r="Z4998" s="9"/>
      <c r="AA4998" s="9"/>
      <c r="AB4998" s="9"/>
      <c r="AC4998" s="9"/>
    </row>
    <row r="4999" ht="15.75" customHeight="1">
      <c r="A4999" s="10">
        <v>4998.0</v>
      </c>
      <c r="B4999" s="20" t="s">
        <v>15</v>
      </c>
      <c r="C4999" s="10" t="str">
        <f>VLOOKUP($E4999,'Определяем вид'!$A$2:$B$16,2,0)</f>
        <v>Услуга</v>
      </c>
      <c r="D4999" s="20" t="s">
        <v>16</v>
      </c>
      <c r="E4999" s="10" t="s">
        <v>17</v>
      </c>
      <c r="F4999" s="11">
        <v>45833.0</v>
      </c>
      <c r="G4999" s="12">
        <f t="shared" si="1"/>
        <v>6</v>
      </c>
      <c r="H4999" s="10"/>
      <c r="I4999" s="10" t="str">
        <f>IFNA(VLOOKUP($H4999,'Промокоды'!$A$2:$B$115,2,0),"")</f>
        <v/>
      </c>
      <c r="J4999" s="10" t="str">
        <f>IFNA(VLOOKUP($I4999,'Промокоды'!$E$2:$F$8,2,0),"")</f>
        <v/>
      </c>
      <c r="K4999" s="10" t="str">
        <f>IFNA(VLOOKUP($H4999,'Промокоды'!$A$2:$C$115,3,0),"")</f>
        <v/>
      </c>
      <c r="L4999" s="13">
        <f t="shared" si="2"/>
        <v>0</v>
      </c>
      <c r="M4999" s="14">
        <v>4500.0</v>
      </c>
      <c r="N4999" s="14">
        <f t="shared" si="3"/>
        <v>4500</v>
      </c>
      <c r="O4999" s="9"/>
      <c r="P4999" s="9"/>
      <c r="Q4999" s="9"/>
      <c r="R4999" s="9"/>
      <c r="S4999" s="9"/>
      <c r="T4999" s="9"/>
      <c r="U4999" s="9"/>
      <c r="V4999" s="9"/>
      <c r="W4999" s="9"/>
      <c r="X4999" s="9"/>
      <c r="Y4999" s="9"/>
      <c r="Z4999" s="9"/>
      <c r="AA4999" s="9"/>
      <c r="AB4999" s="9"/>
      <c r="AC4999" s="9"/>
    </row>
    <row r="5000" ht="15.75" customHeight="1">
      <c r="A5000" s="10">
        <v>4999.0</v>
      </c>
      <c r="B5000" s="20" t="s">
        <v>15</v>
      </c>
      <c r="C5000" s="10" t="str">
        <f>VLOOKUP($E5000,'Определяем вид'!$A$2:$B$16,2,0)</f>
        <v>Услуга</v>
      </c>
      <c r="D5000" s="20" t="s">
        <v>19</v>
      </c>
      <c r="E5000" s="10" t="s">
        <v>17</v>
      </c>
      <c r="F5000" s="11">
        <v>45833.0</v>
      </c>
      <c r="G5000" s="12">
        <f t="shared" si="1"/>
        <v>6</v>
      </c>
      <c r="H5000" s="20" t="s">
        <v>117</v>
      </c>
      <c r="I5000" s="10">
        <f>IFNA(VLOOKUP($H5000,'Промокоды'!$A$2:$B$115,2,0),"")</f>
        <v>5</v>
      </c>
      <c r="J5000" s="10" t="str">
        <f>IFNA(VLOOKUP($I5000,'Промокоды'!$E$2:$F$8,2,0),"")</f>
        <v>Посты в VK</v>
      </c>
      <c r="K5000" s="10">
        <f>IFNA(VLOOKUP($H5000,'Промокоды'!$A$2:$C$115,3,0),"")</f>
        <v>0.15</v>
      </c>
      <c r="L5000" s="13">
        <f t="shared" si="2"/>
        <v>675</v>
      </c>
      <c r="M5000" s="14">
        <v>4500.0</v>
      </c>
      <c r="N5000" s="14">
        <f t="shared" si="3"/>
        <v>3825</v>
      </c>
      <c r="O5000" s="9"/>
      <c r="P5000" s="9"/>
      <c r="Q5000" s="9"/>
      <c r="R5000" s="9"/>
      <c r="S5000" s="9"/>
      <c r="T5000" s="9"/>
      <c r="U5000" s="9"/>
      <c r="V5000" s="9"/>
      <c r="W5000" s="9"/>
      <c r="X5000" s="9"/>
      <c r="Y5000" s="9"/>
      <c r="Z5000" s="9"/>
      <c r="AA5000" s="9"/>
      <c r="AB5000" s="9"/>
      <c r="AC5000" s="9"/>
    </row>
    <row r="5001" ht="15.75" customHeight="1">
      <c r="A5001" s="10">
        <v>5000.0</v>
      </c>
      <c r="B5001" s="20" t="s">
        <v>15</v>
      </c>
      <c r="C5001" s="10" t="str">
        <f>VLOOKUP($E5001,'Определяем вид'!$A$2:$B$16,2,0)</f>
        <v>Товар</v>
      </c>
      <c r="D5001" s="20" t="s">
        <v>19</v>
      </c>
      <c r="E5001" s="10" t="s">
        <v>23</v>
      </c>
      <c r="F5001" s="11">
        <v>45833.0</v>
      </c>
      <c r="G5001" s="12">
        <f t="shared" si="1"/>
        <v>6</v>
      </c>
      <c r="H5001" s="20" t="s">
        <v>118</v>
      </c>
      <c r="I5001" s="10">
        <f>IFNA(VLOOKUP($H5001,'Промокоды'!$A$2:$B$115,2,0),"")</f>
        <v>6</v>
      </c>
      <c r="J5001" s="10" t="str">
        <f>IFNA(VLOOKUP($I5001,'Промокоды'!$E$2:$F$8,2,0),"")</f>
        <v>Реклама в VK</v>
      </c>
      <c r="K5001" s="10">
        <f>IFNA(VLOOKUP($H5001,'Промокоды'!$A$2:$C$115,3,0),"")</f>
        <v>0.2</v>
      </c>
      <c r="L5001" s="13">
        <f t="shared" si="2"/>
        <v>200</v>
      </c>
      <c r="M5001" s="14">
        <v>1000.0</v>
      </c>
      <c r="N5001" s="14">
        <f t="shared" si="3"/>
        <v>800</v>
      </c>
      <c r="O5001" s="9"/>
      <c r="P5001" s="9"/>
      <c r="Q5001" s="9"/>
      <c r="R5001" s="9"/>
      <c r="S5001" s="9"/>
      <c r="T5001" s="9"/>
      <c r="U5001" s="9"/>
      <c r="V5001" s="9"/>
      <c r="W5001" s="9"/>
      <c r="X5001" s="9"/>
      <c r="Y5001" s="9"/>
      <c r="Z5001" s="9"/>
      <c r="AA5001" s="9"/>
      <c r="AB5001" s="9"/>
      <c r="AC5001" s="9"/>
    </row>
    <row r="5002" ht="15.75" customHeight="1">
      <c r="A5002" s="10">
        <v>5001.0</v>
      </c>
      <c r="B5002" s="20" t="s">
        <v>15</v>
      </c>
      <c r="C5002" s="10" t="str">
        <f>VLOOKUP($E5002,'Определяем вид'!$A$2:$B$16,2,0)</f>
        <v>Услуга</v>
      </c>
      <c r="D5002" s="20" t="s">
        <v>16</v>
      </c>
      <c r="E5002" s="10" t="s">
        <v>17</v>
      </c>
      <c r="F5002" s="11">
        <v>45833.0</v>
      </c>
      <c r="G5002" s="12">
        <f t="shared" si="1"/>
        <v>6</v>
      </c>
      <c r="H5002" s="10"/>
      <c r="I5002" s="10" t="str">
        <f>IFNA(VLOOKUP($H5002,'Промокоды'!$A$2:$B$115,2,0),"")</f>
        <v/>
      </c>
      <c r="J5002" s="10" t="str">
        <f>IFNA(VLOOKUP($I5002,'Промокоды'!$E$2:$F$8,2,0),"")</f>
        <v/>
      </c>
      <c r="K5002" s="10" t="str">
        <f>IFNA(VLOOKUP($H5002,'Промокоды'!$A$2:$C$115,3,0),"")</f>
        <v/>
      </c>
      <c r="L5002" s="13">
        <f t="shared" si="2"/>
        <v>0</v>
      </c>
      <c r="M5002" s="14">
        <v>4500.0</v>
      </c>
      <c r="N5002" s="14">
        <f t="shared" si="3"/>
        <v>4500</v>
      </c>
      <c r="O5002" s="9"/>
      <c r="P5002" s="9"/>
      <c r="Q5002" s="9"/>
      <c r="R5002" s="9"/>
      <c r="S5002" s="9"/>
      <c r="T5002" s="9"/>
      <c r="U5002" s="9"/>
      <c r="V5002" s="9"/>
      <c r="W5002" s="9"/>
      <c r="X5002" s="9"/>
      <c r="Y5002" s="9"/>
      <c r="Z5002" s="9"/>
      <c r="AA5002" s="9"/>
      <c r="AB5002" s="9"/>
      <c r="AC5002" s="9"/>
    </row>
    <row r="5003" ht="15.75" customHeight="1">
      <c r="A5003" s="10">
        <v>5002.0</v>
      </c>
      <c r="B5003" s="20" t="s">
        <v>15</v>
      </c>
      <c r="C5003" s="10" t="str">
        <f>VLOOKUP($E5003,'Определяем вид'!$A$2:$B$16,2,0)</f>
        <v>Услуга</v>
      </c>
      <c r="D5003" s="20" t="s">
        <v>16</v>
      </c>
      <c r="E5003" s="10" t="s">
        <v>18</v>
      </c>
      <c r="F5003" s="11">
        <v>45833.0</v>
      </c>
      <c r="G5003" s="12">
        <f t="shared" si="1"/>
        <v>6</v>
      </c>
      <c r="H5003" s="10"/>
      <c r="I5003" s="10" t="str">
        <f>IFNA(VLOOKUP($H5003,'Промокоды'!$A$2:$B$115,2,0),"")</f>
        <v/>
      </c>
      <c r="J5003" s="10" t="str">
        <f>IFNA(VLOOKUP($I5003,'Промокоды'!$E$2:$F$8,2,0),"")</f>
        <v/>
      </c>
      <c r="K5003" s="10" t="str">
        <f>IFNA(VLOOKUP($H5003,'Промокоды'!$A$2:$C$115,3,0),"")</f>
        <v/>
      </c>
      <c r="L5003" s="13">
        <f t="shared" si="2"/>
        <v>0</v>
      </c>
      <c r="M5003" s="14">
        <v>3500.0</v>
      </c>
      <c r="N5003" s="14">
        <f t="shared" si="3"/>
        <v>3500</v>
      </c>
      <c r="O5003" s="9"/>
      <c r="P5003" s="9"/>
      <c r="Q5003" s="9"/>
      <c r="R5003" s="9"/>
      <c r="S5003" s="9"/>
      <c r="T5003" s="9"/>
      <c r="U5003" s="9"/>
      <c r="V5003" s="9"/>
      <c r="W5003" s="9"/>
      <c r="X5003" s="9"/>
      <c r="Y5003" s="9"/>
      <c r="Z5003" s="9"/>
      <c r="AA5003" s="9"/>
      <c r="AB5003" s="9"/>
      <c r="AC5003" s="9"/>
    </row>
    <row r="5004" ht="15.75" customHeight="1">
      <c r="A5004" s="10">
        <v>5003.0</v>
      </c>
      <c r="B5004" s="20" t="s">
        <v>15</v>
      </c>
      <c r="C5004" s="10" t="str">
        <f>VLOOKUP($E5004,'Определяем вид'!$A$2:$B$16,2,0)</f>
        <v>Услуга</v>
      </c>
      <c r="D5004" s="20" t="s">
        <v>16</v>
      </c>
      <c r="E5004" s="10" t="s">
        <v>21</v>
      </c>
      <c r="F5004" s="11">
        <v>45833.0</v>
      </c>
      <c r="G5004" s="12">
        <f t="shared" si="1"/>
        <v>6</v>
      </c>
      <c r="H5004" s="10"/>
      <c r="I5004" s="10" t="str">
        <f>IFNA(VLOOKUP($H5004,'Промокоды'!$A$2:$B$115,2,0),"")</f>
        <v/>
      </c>
      <c r="J5004" s="10" t="str">
        <f>IFNA(VLOOKUP($I5004,'Промокоды'!$E$2:$F$8,2,0),"")</f>
        <v/>
      </c>
      <c r="K5004" s="10" t="str">
        <f>IFNA(VLOOKUP($H5004,'Промокоды'!$A$2:$C$115,3,0),"")</f>
        <v/>
      </c>
      <c r="L5004" s="13">
        <f t="shared" si="2"/>
        <v>0</v>
      </c>
      <c r="M5004" s="14">
        <v>5500.0</v>
      </c>
      <c r="N5004" s="14">
        <f t="shared" si="3"/>
        <v>5500</v>
      </c>
      <c r="O5004" s="9"/>
      <c r="P5004" s="9"/>
      <c r="Q5004" s="9"/>
      <c r="R5004" s="9"/>
      <c r="S5004" s="9"/>
      <c r="T5004" s="9"/>
      <c r="U5004" s="9"/>
      <c r="V5004" s="9"/>
      <c r="W5004" s="9"/>
      <c r="X5004" s="9"/>
      <c r="Y5004" s="9"/>
      <c r="Z5004" s="9"/>
      <c r="AA5004" s="9"/>
      <c r="AB5004" s="9"/>
      <c r="AC5004" s="9"/>
    </row>
    <row r="5005" ht="15.75" customHeight="1">
      <c r="A5005" s="10">
        <v>5004.0</v>
      </c>
      <c r="B5005" s="20" t="s">
        <v>15</v>
      </c>
      <c r="C5005" s="10" t="str">
        <f>VLOOKUP($E5005,'Определяем вид'!$A$2:$B$16,2,0)</f>
        <v>Услуга</v>
      </c>
      <c r="D5005" s="20" t="s">
        <v>16</v>
      </c>
      <c r="E5005" s="10" t="s">
        <v>18</v>
      </c>
      <c r="F5005" s="11">
        <v>45833.0</v>
      </c>
      <c r="G5005" s="12">
        <f t="shared" si="1"/>
        <v>6</v>
      </c>
      <c r="H5005" s="20" t="s">
        <v>119</v>
      </c>
      <c r="I5005" s="10">
        <f>IFNA(VLOOKUP($H5005,'Промокоды'!$A$2:$B$115,2,0),"")</f>
        <v>1</v>
      </c>
      <c r="J5005" s="10" t="str">
        <f>IFNA(VLOOKUP($I5005,'Промокоды'!$E$2:$F$8,2,0),"")</f>
        <v>Обещаем скидки</v>
      </c>
      <c r="K5005" s="10">
        <f>IFNA(VLOOKUP($H5005,'Промокоды'!$A$2:$C$115,3,0),"")</f>
        <v>0.1</v>
      </c>
      <c r="L5005" s="13">
        <f t="shared" si="2"/>
        <v>350</v>
      </c>
      <c r="M5005" s="14">
        <v>3500.0</v>
      </c>
      <c r="N5005" s="14">
        <f t="shared" si="3"/>
        <v>3150</v>
      </c>
      <c r="O5005" s="9"/>
      <c r="P5005" s="9"/>
      <c r="Q5005" s="9"/>
      <c r="R5005" s="9"/>
      <c r="S5005" s="9"/>
      <c r="T5005" s="9"/>
      <c r="U5005" s="9"/>
      <c r="V5005" s="9"/>
      <c r="W5005" s="9"/>
      <c r="X5005" s="9"/>
      <c r="Y5005" s="9"/>
      <c r="Z5005" s="9"/>
      <c r="AA5005" s="9"/>
      <c r="AB5005" s="9"/>
      <c r="AC5005" s="9"/>
    </row>
    <row r="5006" ht="15.75" customHeight="1">
      <c r="A5006" s="10">
        <v>5005.0</v>
      </c>
      <c r="B5006" s="20" t="s">
        <v>15</v>
      </c>
      <c r="C5006" s="10" t="str">
        <f>VLOOKUP($E5006,'Определяем вид'!$A$2:$B$16,2,0)</f>
        <v>Услуга</v>
      </c>
      <c r="D5006" s="20" t="s">
        <v>16</v>
      </c>
      <c r="E5006" s="10" t="s">
        <v>21</v>
      </c>
      <c r="F5006" s="11">
        <v>45833.0</v>
      </c>
      <c r="G5006" s="12">
        <f t="shared" si="1"/>
        <v>6</v>
      </c>
      <c r="H5006" s="10"/>
      <c r="I5006" s="10" t="str">
        <f>IFNA(VLOOKUP($H5006,'Промокоды'!$A$2:$B$115,2,0),"")</f>
        <v/>
      </c>
      <c r="J5006" s="10" t="str">
        <f>IFNA(VLOOKUP($I5006,'Промокоды'!$E$2:$F$8,2,0),"")</f>
        <v/>
      </c>
      <c r="K5006" s="10" t="str">
        <f>IFNA(VLOOKUP($H5006,'Промокоды'!$A$2:$C$115,3,0),"")</f>
        <v/>
      </c>
      <c r="L5006" s="13">
        <f t="shared" si="2"/>
        <v>0</v>
      </c>
      <c r="M5006" s="14">
        <v>5500.0</v>
      </c>
      <c r="N5006" s="14">
        <f t="shared" si="3"/>
        <v>5500</v>
      </c>
      <c r="O5006" s="9"/>
      <c r="P5006" s="9"/>
      <c r="Q5006" s="9"/>
      <c r="R5006" s="9"/>
      <c r="S5006" s="9"/>
      <c r="T5006" s="9"/>
      <c r="U5006" s="9"/>
      <c r="V5006" s="9"/>
      <c r="W5006" s="9"/>
      <c r="X5006" s="9"/>
      <c r="Y5006" s="9"/>
      <c r="Z5006" s="9"/>
      <c r="AA5006" s="9"/>
      <c r="AB5006" s="9"/>
      <c r="AC5006" s="9"/>
    </row>
    <row r="5007" ht="15.75" customHeight="1">
      <c r="A5007" s="10">
        <v>5006.0</v>
      </c>
      <c r="B5007" s="20" t="s">
        <v>15</v>
      </c>
      <c r="C5007" s="10" t="str">
        <f>VLOOKUP($E5007,'Определяем вид'!$A$2:$B$16,2,0)</f>
        <v>Услуга</v>
      </c>
      <c r="D5007" s="20" t="s">
        <v>16</v>
      </c>
      <c r="E5007" s="10" t="s">
        <v>21</v>
      </c>
      <c r="F5007" s="11">
        <v>45833.0</v>
      </c>
      <c r="G5007" s="12">
        <f t="shared" si="1"/>
        <v>6</v>
      </c>
      <c r="H5007" s="10"/>
      <c r="I5007" s="10" t="str">
        <f>IFNA(VLOOKUP($H5007,'Промокоды'!$A$2:$B$115,2,0),"")</f>
        <v/>
      </c>
      <c r="J5007" s="10" t="str">
        <f>IFNA(VLOOKUP($I5007,'Промокоды'!$E$2:$F$8,2,0),"")</f>
        <v/>
      </c>
      <c r="K5007" s="10" t="str">
        <f>IFNA(VLOOKUP($H5007,'Промокоды'!$A$2:$C$115,3,0),"")</f>
        <v/>
      </c>
      <c r="L5007" s="13">
        <f t="shared" si="2"/>
        <v>0</v>
      </c>
      <c r="M5007" s="14">
        <v>5500.0</v>
      </c>
      <c r="N5007" s="14">
        <f t="shared" si="3"/>
        <v>5500</v>
      </c>
      <c r="O5007" s="9"/>
      <c r="P5007" s="9"/>
      <c r="Q5007" s="9"/>
      <c r="R5007" s="9"/>
      <c r="S5007" s="9"/>
      <c r="T5007" s="9"/>
      <c r="U5007" s="9"/>
      <c r="V5007" s="9"/>
      <c r="W5007" s="9"/>
      <c r="X5007" s="9"/>
      <c r="Y5007" s="9"/>
      <c r="Z5007" s="9"/>
      <c r="AA5007" s="9"/>
      <c r="AB5007" s="9"/>
      <c r="AC5007" s="9"/>
    </row>
    <row r="5008" ht="15.75" customHeight="1">
      <c r="A5008" s="10">
        <v>5007.0</v>
      </c>
      <c r="B5008" s="20" t="s">
        <v>15</v>
      </c>
      <c r="C5008" s="10" t="str">
        <f>VLOOKUP($E5008,'Определяем вид'!$A$2:$B$16,2,0)</f>
        <v>Товар</v>
      </c>
      <c r="D5008" s="16" t="s">
        <v>16</v>
      </c>
      <c r="E5008" s="10" t="s">
        <v>20</v>
      </c>
      <c r="F5008" s="11">
        <v>45833.0</v>
      </c>
      <c r="G5008" s="12">
        <f t="shared" si="1"/>
        <v>6</v>
      </c>
      <c r="H5008" s="20" t="s">
        <v>120</v>
      </c>
      <c r="I5008" s="10">
        <f>IFNA(VLOOKUP($H5008,'Промокоды'!$A$2:$B$115,2,0),"")</f>
        <v>3</v>
      </c>
      <c r="J5008" s="10" t="str">
        <f>IFNA(VLOOKUP($I5008,'Промокоды'!$E$2:$F$8,2,0),"")</f>
        <v>Поисковые запросы в Яндексе</v>
      </c>
      <c r="K5008" s="10">
        <f>IFNA(VLOOKUP($H5008,'Промокоды'!$A$2:$C$115,3,0),"")</f>
        <v>0.05</v>
      </c>
      <c r="L5008" s="13">
        <f t="shared" si="2"/>
        <v>25</v>
      </c>
      <c r="M5008" s="14">
        <v>500.0</v>
      </c>
      <c r="N5008" s="14">
        <f t="shared" si="3"/>
        <v>475</v>
      </c>
      <c r="O5008" s="9"/>
      <c r="P5008" s="9"/>
      <c r="Q5008" s="9"/>
      <c r="R5008" s="9"/>
      <c r="S5008" s="9"/>
      <c r="T5008" s="9"/>
      <c r="U5008" s="9"/>
      <c r="V5008" s="9"/>
      <c r="W5008" s="9"/>
      <c r="X5008" s="9"/>
      <c r="Y5008" s="9"/>
      <c r="Z5008" s="9"/>
      <c r="AA5008" s="9"/>
      <c r="AB5008" s="9"/>
      <c r="AC5008" s="9"/>
    </row>
    <row r="5009" ht="15.75" customHeight="1">
      <c r="A5009" s="10">
        <v>5008.0</v>
      </c>
      <c r="B5009" s="20" t="s">
        <v>15</v>
      </c>
      <c r="C5009" s="10" t="str">
        <f>VLOOKUP($E5009,'Определяем вид'!$A$2:$B$16,2,0)</f>
        <v>Услуга</v>
      </c>
      <c r="D5009" s="16" t="s">
        <v>16</v>
      </c>
      <c r="E5009" s="10" t="s">
        <v>21</v>
      </c>
      <c r="F5009" s="11">
        <v>45833.0</v>
      </c>
      <c r="G5009" s="12">
        <f t="shared" si="1"/>
        <v>6</v>
      </c>
      <c r="H5009" s="10"/>
      <c r="I5009" s="10" t="str">
        <f>IFNA(VLOOKUP($H5009,'Промокоды'!$A$2:$B$115,2,0),"")</f>
        <v/>
      </c>
      <c r="J5009" s="10" t="str">
        <f>IFNA(VLOOKUP($I5009,'Промокоды'!$E$2:$F$8,2,0),"")</f>
        <v/>
      </c>
      <c r="K5009" s="10" t="str">
        <f>IFNA(VLOOKUP($H5009,'Промокоды'!$A$2:$C$115,3,0),"")</f>
        <v/>
      </c>
      <c r="L5009" s="13">
        <f t="shared" si="2"/>
        <v>0</v>
      </c>
      <c r="M5009" s="14">
        <v>5500.0</v>
      </c>
      <c r="N5009" s="14">
        <f t="shared" si="3"/>
        <v>5500</v>
      </c>
      <c r="O5009" s="9"/>
      <c r="P5009" s="9"/>
      <c r="Q5009" s="9"/>
      <c r="R5009" s="9"/>
      <c r="S5009" s="9"/>
      <c r="T5009" s="9"/>
      <c r="U5009" s="9"/>
      <c r="V5009" s="9"/>
      <c r="W5009" s="9"/>
      <c r="X5009" s="9"/>
      <c r="Y5009" s="9"/>
      <c r="Z5009" s="9"/>
      <c r="AA5009" s="9"/>
      <c r="AB5009" s="9"/>
      <c r="AC5009" s="9"/>
    </row>
    <row r="5010" ht="15.75" customHeight="1">
      <c r="A5010" s="10">
        <v>5009.0</v>
      </c>
      <c r="B5010" s="20" t="s">
        <v>15</v>
      </c>
      <c r="C5010" s="10" t="str">
        <f>VLOOKUP($E5010,'Определяем вид'!$A$2:$B$16,2,0)</f>
        <v>Услуга</v>
      </c>
      <c r="D5010" s="16" t="s">
        <v>16</v>
      </c>
      <c r="E5010" s="10" t="s">
        <v>18</v>
      </c>
      <c r="F5010" s="11">
        <v>45833.0</v>
      </c>
      <c r="G5010" s="12">
        <f t="shared" si="1"/>
        <v>6</v>
      </c>
      <c r="H5010" s="10"/>
      <c r="I5010" s="10" t="str">
        <f>IFNA(VLOOKUP($H5010,'Промокоды'!$A$2:$B$115,2,0),"")</f>
        <v/>
      </c>
      <c r="J5010" s="10" t="str">
        <f>IFNA(VLOOKUP($I5010,'Промокоды'!$E$2:$F$8,2,0),"")</f>
        <v/>
      </c>
      <c r="K5010" s="10" t="str">
        <f>IFNA(VLOOKUP($H5010,'Промокоды'!$A$2:$C$115,3,0),"")</f>
        <v/>
      </c>
      <c r="L5010" s="13">
        <f t="shared" si="2"/>
        <v>0</v>
      </c>
      <c r="M5010" s="14">
        <v>3500.0</v>
      </c>
      <c r="N5010" s="14">
        <f t="shared" si="3"/>
        <v>3500</v>
      </c>
      <c r="O5010" s="9"/>
      <c r="P5010" s="9"/>
      <c r="Q5010" s="9"/>
      <c r="R5010" s="9"/>
      <c r="S5010" s="9"/>
      <c r="T5010" s="9"/>
      <c r="U5010" s="9"/>
      <c r="V5010" s="9"/>
      <c r="W5010" s="9"/>
      <c r="X5010" s="9"/>
      <c r="Y5010" s="9"/>
      <c r="Z5010" s="9"/>
      <c r="AA5010" s="9"/>
      <c r="AB5010" s="9"/>
      <c r="AC5010" s="9"/>
    </row>
    <row r="5011" ht="15.75" customHeight="1">
      <c r="A5011" s="10">
        <v>5010.0</v>
      </c>
      <c r="B5011" s="20" t="s">
        <v>15</v>
      </c>
      <c r="C5011" s="10" t="str">
        <f>VLOOKUP($E5011,'Определяем вид'!$A$2:$B$16,2,0)</f>
        <v>Услуга</v>
      </c>
      <c r="D5011" s="20" t="s">
        <v>16</v>
      </c>
      <c r="E5011" s="10" t="s">
        <v>17</v>
      </c>
      <c r="F5011" s="11">
        <v>45833.0</v>
      </c>
      <c r="G5011" s="12">
        <f t="shared" si="1"/>
        <v>6</v>
      </c>
      <c r="H5011" s="10"/>
      <c r="I5011" s="10" t="str">
        <f>IFNA(VLOOKUP($H5011,'Промокоды'!$A$2:$B$115,2,0),"")</f>
        <v/>
      </c>
      <c r="J5011" s="10" t="str">
        <f>IFNA(VLOOKUP($I5011,'Промокоды'!$E$2:$F$8,2,0),"")</f>
        <v/>
      </c>
      <c r="K5011" s="10" t="str">
        <f>IFNA(VLOOKUP($H5011,'Промокоды'!$A$2:$C$115,3,0),"")</f>
        <v/>
      </c>
      <c r="L5011" s="13">
        <f t="shared" si="2"/>
        <v>0</v>
      </c>
      <c r="M5011" s="14">
        <v>4500.0</v>
      </c>
      <c r="N5011" s="14">
        <f t="shared" si="3"/>
        <v>4500</v>
      </c>
      <c r="O5011" s="9"/>
      <c r="P5011" s="9"/>
      <c r="Q5011" s="9"/>
      <c r="R5011" s="9"/>
      <c r="S5011" s="9"/>
      <c r="T5011" s="9"/>
      <c r="U5011" s="9"/>
      <c r="V5011" s="9"/>
      <c r="W5011" s="9"/>
      <c r="X5011" s="9"/>
      <c r="Y5011" s="9"/>
      <c r="Z5011" s="9"/>
      <c r="AA5011" s="9"/>
      <c r="AB5011" s="9"/>
      <c r="AC5011" s="9"/>
    </row>
    <row r="5012" ht="15.75" customHeight="1">
      <c r="A5012" s="10">
        <v>5011.0</v>
      </c>
      <c r="B5012" s="20" t="s">
        <v>15</v>
      </c>
      <c r="C5012" s="10" t="str">
        <f>VLOOKUP($E5012,'Определяем вид'!$A$2:$B$16,2,0)</f>
        <v>Услуга</v>
      </c>
      <c r="D5012" s="20" t="s">
        <v>19</v>
      </c>
      <c r="E5012" s="10" t="s">
        <v>21</v>
      </c>
      <c r="F5012" s="11">
        <v>45833.0</v>
      </c>
      <c r="G5012" s="12">
        <f t="shared" si="1"/>
        <v>6</v>
      </c>
      <c r="H5012" s="10"/>
      <c r="I5012" s="10" t="str">
        <f>IFNA(VLOOKUP($H5012,'Промокоды'!$A$2:$B$115,2,0),"")</f>
        <v/>
      </c>
      <c r="J5012" s="10" t="str">
        <f>IFNA(VLOOKUP($I5012,'Промокоды'!$E$2:$F$8,2,0),"")</f>
        <v/>
      </c>
      <c r="K5012" s="10" t="str">
        <f>IFNA(VLOOKUP($H5012,'Промокоды'!$A$2:$C$115,3,0),"")</f>
        <v/>
      </c>
      <c r="L5012" s="13">
        <f t="shared" si="2"/>
        <v>0</v>
      </c>
      <c r="M5012" s="14">
        <v>5500.0</v>
      </c>
      <c r="N5012" s="14">
        <f t="shared" si="3"/>
        <v>5500</v>
      </c>
      <c r="O5012" s="9"/>
      <c r="P5012" s="9"/>
      <c r="Q5012" s="9"/>
      <c r="R5012" s="9"/>
      <c r="S5012" s="9"/>
      <c r="T5012" s="9"/>
      <c r="U5012" s="9"/>
      <c r="V5012" s="9"/>
      <c r="W5012" s="9"/>
      <c r="X5012" s="9"/>
      <c r="Y5012" s="9"/>
      <c r="Z5012" s="9"/>
      <c r="AA5012" s="9"/>
      <c r="AB5012" s="9"/>
      <c r="AC5012" s="9"/>
    </row>
    <row r="5013" ht="15.75" customHeight="1">
      <c r="A5013" s="10">
        <v>5012.0</v>
      </c>
      <c r="B5013" s="20" t="s">
        <v>15</v>
      </c>
      <c r="C5013" s="10" t="str">
        <f>VLOOKUP($E5013,'Определяем вид'!$A$2:$B$16,2,0)</f>
        <v>Товар</v>
      </c>
      <c r="D5013" s="20" t="s">
        <v>16</v>
      </c>
      <c r="E5013" s="10" t="s">
        <v>28</v>
      </c>
      <c r="F5013" s="11">
        <v>45833.0</v>
      </c>
      <c r="G5013" s="12">
        <f t="shared" si="1"/>
        <v>6</v>
      </c>
      <c r="H5013" s="10"/>
      <c r="I5013" s="10" t="str">
        <f>IFNA(VLOOKUP($H5013,'Промокоды'!$A$2:$B$115,2,0),"")</f>
        <v/>
      </c>
      <c r="J5013" s="10" t="str">
        <f>IFNA(VLOOKUP($I5013,'Промокоды'!$E$2:$F$8,2,0),"")</f>
        <v/>
      </c>
      <c r="K5013" s="10" t="str">
        <f>IFNA(VLOOKUP($H5013,'Промокоды'!$A$2:$C$115,3,0),"")</f>
        <v/>
      </c>
      <c r="L5013" s="13">
        <f t="shared" si="2"/>
        <v>0</v>
      </c>
      <c r="M5013" s="14">
        <v>300.0</v>
      </c>
      <c r="N5013" s="14">
        <f t="shared" si="3"/>
        <v>300</v>
      </c>
      <c r="O5013" s="9"/>
      <c r="P5013" s="9"/>
      <c r="Q5013" s="9"/>
      <c r="R5013" s="9"/>
      <c r="S5013" s="9"/>
      <c r="T5013" s="9"/>
      <c r="U5013" s="9"/>
      <c r="V5013" s="9"/>
      <c r="W5013" s="9"/>
      <c r="X5013" s="9"/>
      <c r="Y5013" s="9"/>
      <c r="Z5013" s="9"/>
      <c r="AA5013" s="9"/>
      <c r="AB5013" s="9"/>
      <c r="AC5013" s="9"/>
    </row>
    <row r="5014" ht="15.75" customHeight="1">
      <c r="A5014" s="10">
        <v>5013.0</v>
      </c>
      <c r="B5014" s="20" t="s">
        <v>15</v>
      </c>
      <c r="C5014" s="10" t="str">
        <f>VLOOKUP($E5014,'Определяем вид'!$A$2:$B$16,2,0)</f>
        <v>Услуга</v>
      </c>
      <c r="D5014" s="20" t="s">
        <v>16</v>
      </c>
      <c r="E5014" s="10" t="s">
        <v>17</v>
      </c>
      <c r="F5014" s="11">
        <v>45833.0</v>
      </c>
      <c r="G5014" s="12">
        <f t="shared" si="1"/>
        <v>6</v>
      </c>
      <c r="H5014" s="20" t="s">
        <v>121</v>
      </c>
      <c r="I5014" s="10">
        <f>IFNA(VLOOKUP($H5014,'Промокоды'!$A$2:$B$115,2,0),"")</f>
        <v>4</v>
      </c>
      <c r="J5014" s="10" t="str">
        <f>IFNA(VLOOKUP($I5014,'Промокоды'!$E$2:$F$8,2,0),"")</f>
        <v>Посты в Telegram</v>
      </c>
      <c r="K5014" s="10">
        <f>IFNA(VLOOKUP($H5014,'Промокоды'!$A$2:$C$115,3,0),"")</f>
        <v>0.5</v>
      </c>
      <c r="L5014" s="13">
        <f t="shared" si="2"/>
        <v>2250</v>
      </c>
      <c r="M5014" s="14">
        <v>4500.0</v>
      </c>
      <c r="N5014" s="14">
        <f t="shared" si="3"/>
        <v>2250</v>
      </c>
      <c r="O5014" s="9"/>
      <c r="P5014" s="9"/>
      <c r="Q5014" s="9"/>
      <c r="R5014" s="9"/>
      <c r="S5014" s="9"/>
      <c r="T5014" s="9"/>
      <c r="U5014" s="9"/>
      <c r="V5014" s="9"/>
      <c r="W5014" s="9"/>
      <c r="X5014" s="9"/>
      <c r="Y5014" s="9"/>
      <c r="Z5014" s="9"/>
      <c r="AA5014" s="9"/>
      <c r="AB5014" s="9"/>
      <c r="AC5014" s="9"/>
    </row>
    <row r="5015" ht="15.75" customHeight="1">
      <c r="A5015" s="10">
        <v>5014.0</v>
      </c>
      <c r="B5015" s="20" t="s">
        <v>25</v>
      </c>
      <c r="C5015" s="10" t="str">
        <f>VLOOKUP($E5015,'Определяем вид'!$A$2:$B$16,2,0)</f>
        <v>Товар</v>
      </c>
      <c r="D5015" s="20" t="s">
        <v>16</v>
      </c>
      <c r="E5015" s="10" t="s">
        <v>35</v>
      </c>
      <c r="F5015" s="11">
        <v>45833.0</v>
      </c>
      <c r="G5015" s="12">
        <f t="shared" si="1"/>
        <v>6</v>
      </c>
      <c r="H5015" s="10"/>
      <c r="I5015" s="10" t="str">
        <f>IFNA(VLOOKUP($H5015,'Промокоды'!$A$2:$B$115,2,0),"")</f>
        <v/>
      </c>
      <c r="J5015" s="10" t="str">
        <f>IFNA(VLOOKUP($I5015,'Промокоды'!$E$2:$F$8,2,0),"")</f>
        <v/>
      </c>
      <c r="K5015" s="10" t="str">
        <f>IFNA(VLOOKUP($H5015,'Промокоды'!$A$2:$C$115,3,0),"")</f>
        <v/>
      </c>
      <c r="L5015" s="13">
        <f t="shared" si="2"/>
        <v>0</v>
      </c>
      <c r="M5015" s="14">
        <v>500.0</v>
      </c>
      <c r="N5015" s="14">
        <f t="shared" si="3"/>
        <v>500</v>
      </c>
      <c r="O5015" s="9"/>
      <c r="P5015" s="9"/>
      <c r="Q5015" s="9"/>
      <c r="R5015" s="9"/>
      <c r="S5015" s="9"/>
      <c r="T5015" s="9"/>
      <c r="U5015" s="9"/>
      <c r="V5015" s="9"/>
      <c r="W5015" s="9"/>
      <c r="X5015" s="9"/>
      <c r="Y5015" s="9"/>
      <c r="Z5015" s="9"/>
      <c r="AA5015" s="9"/>
      <c r="AB5015" s="9"/>
      <c r="AC5015" s="9"/>
    </row>
    <row r="5016" ht="15.75" customHeight="1">
      <c r="A5016" s="10">
        <v>5015.0</v>
      </c>
      <c r="B5016" s="20" t="s">
        <v>15</v>
      </c>
      <c r="C5016" s="10" t="str">
        <f>VLOOKUP($E5016,'Определяем вид'!$A$2:$B$16,2,0)</f>
        <v>Услуга</v>
      </c>
      <c r="D5016" s="20" t="s">
        <v>19</v>
      </c>
      <c r="E5016" s="10" t="s">
        <v>17</v>
      </c>
      <c r="F5016" s="11">
        <v>45833.0</v>
      </c>
      <c r="G5016" s="12">
        <f t="shared" si="1"/>
        <v>6</v>
      </c>
      <c r="H5016" s="10"/>
      <c r="I5016" s="10" t="str">
        <f>IFNA(VLOOKUP($H5016,'Промокоды'!$A$2:$B$115,2,0),"")</f>
        <v/>
      </c>
      <c r="J5016" s="10" t="str">
        <f>IFNA(VLOOKUP($I5016,'Промокоды'!$E$2:$F$8,2,0),"")</f>
        <v/>
      </c>
      <c r="K5016" s="10" t="str">
        <f>IFNA(VLOOKUP($H5016,'Промокоды'!$A$2:$C$115,3,0),"")</f>
        <v/>
      </c>
      <c r="L5016" s="13">
        <f t="shared" si="2"/>
        <v>0</v>
      </c>
      <c r="M5016" s="14">
        <v>4500.0</v>
      </c>
      <c r="N5016" s="14">
        <f t="shared" si="3"/>
        <v>4500</v>
      </c>
      <c r="O5016" s="9"/>
      <c r="P5016" s="9"/>
      <c r="Q5016" s="9"/>
      <c r="R5016" s="9"/>
      <c r="S5016" s="9"/>
      <c r="T5016" s="9"/>
      <c r="U5016" s="9"/>
      <c r="V5016" s="9"/>
      <c r="W5016" s="9"/>
      <c r="X5016" s="9"/>
      <c r="Y5016" s="9"/>
      <c r="Z5016" s="9"/>
      <c r="AA5016" s="9"/>
      <c r="AB5016" s="9"/>
      <c r="AC5016" s="9"/>
    </row>
    <row r="5017" ht="15.75" customHeight="1">
      <c r="A5017" s="10">
        <v>5016.0</v>
      </c>
      <c r="B5017" s="20" t="s">
        <v>15</v>
      </c>
      <c r="C5017" s="10" t="str">
        <f>VLOOKUP($E5017,'Определяем вид'!$A$2:$B$16,2,0)</f>
        <v>Услуга</v>
      </c>
      <c r="D5017" s="20" t="s">
        <v>16</v>
      </c>
      <c r="E5017" s="10" t="s">
        <v>21</v>
      </c>
      <c r="F5017" s="11">
        <v>45833.0</v>
      </c>
      <c r="G5017" s="12">
        <f t="shared" si="1"/>
        <v>6</v>
      </c>
      <c r="H5017" s="20" t="s">
        <v>122</v>
      </c>
      <c r="I5017" s="10">
        <f>IFNA(VLOOKUP($H5017,'Промокоды'!$A$2:$B$115,2,0),"")</f>
        <v>6</v>
      </c>
      <c r="J5017" s="10" t="str">
        <f>IFNA(VLOOKUP($I5017,'Промокоды'!$E$2:$F$8,2,0),"")</f>
        <v>Реклама в VK</v>
      </c>
      <c r="K5017" s="10">
        <f>IFNA(VLOOKUP($H5017,'Промокоды'!$A$2:$C$115,3,0),"")</f>
        <v>0.2</v>
      </c>
      <c r="L5017" s="13">
        <f t="shared" si="2"/>
        <v>1100</v>
      </c>
      <c r="M5017" s="14">
        <v>5500.0</v>
      </c>
      <c r="N5017" s="14">
        <f t="shared" si="3"/>
        <v>4400</v>
      </c>
      <c r="O5017" s="9"/>
      <c r="P5017" s="9"/>
      <c r="Q5017" s="9"/>
      <c r="R5017" s="9"/>
      <c r="S5017" s="9"/>
      <c r="T5017" s="9"/>
      <c r="U5017" s="9"/>
      <c r="V5017" s="9"/>
      <c r="W5017" s="9"/>
      <c r="X5017" s="9"/>
      <c r="Y5017" s="9"/>
      <c r="Z5017" s="9"/>
      <c r="AA5017" s="9"/>
      <c r="AB5017" s="9"/>
      <c r="AC5017" s="9"/>
    </row>
    <row r="5018" ht="15.75" customHeight="1">
      <c r="A5018" s="10">
        <v>5017.0</v>
      </c>
      <c r="B5018" s="20" t="s">
        <v>15</v>
      </c>
      <c r="C5018" s="10" t="str">
        <f>VLOOKUP($E5018,'Определяем вид'!$A$2:$B$16,2,0)</f>
        <v>Услуга</v>
      </c>
      <c r="D5018" s="20" t="s">
        <v>16</v>
      </c>
      <c r="E5018" s="10" t="s">
        <v>21</v>
      </c>
      <c r="F5018" s="11">
        <v>45833.0</v>
      </c>
      <c r="G5018" s="12">
        <f t="shared" si="1"/>
        <v>6</v>
      </c>
      <c r="H5018" s="10"/>
      <c r="I5018" s="10" t="str">
        <f>IFNA(VLOOKUP($H5018,'Промокоды'!$A$2:$B$115,2,0),"")</f>
        <v/>
      </c>
      <c r="J5018" s="10" t="str">
        <f>IFNA(VLOOKUP($I5018,'Промокоды'!$E$2:$F$8,2,0),"")</f>
        <v/>
      </c>
      <c r="K5018" s="10" t="str">
        <f>IFNA(VLOOKUP($H5018,'Промокоды'!$A$2:$C$115,3,0),"")</f>
        <v/>
      </c>
      <c r="L5018" s="13">
        <f t="shared" si="2"/>
        <v>0</v>
      </c>
      <c r="M5018" s="14">
        <v>5500.0</v>
      </c>
      <c r="N5018" s="14">
        <f t="shared" si="3"/>
        <v>5500</v>
      </c>
      <c r="O5018" s="9"/>
      <c r="P5018" s="9"/>
      <c r="Q5018" s="9"/>
      <c r="R5018" s="9"/>
      <c r="S5018" s="9"/>
      <c r="T5018" s="9"/>
      <c r="U5018" s="9"/>
      <c r="V5018" s="9"/>
      <c r="W5018" s="9"/>
      <c r="X5018" s="9"/>
      <c r="Y5018" s="9"/>
      <c r="Z5018" s="9"/>
      <c r="AA5018" s="9"/>
      <c r="AB5018" s="9"/>
      <c r="AC5018" s="9"/>
    </row>
    <row r="5019" ht="15.75" customHeight="1">
      <c r="A5019" s="10">
        <v>5018.0</v>
      </c>
      <c r="B5019" s="20" t="s">
        <v>15</v>
      </c>
      <c r="C5019" s="10" t="str">
        <f>VLOOKUP($E5019,'Определяем вид'!$A$2:$B$16,2,0)</f>
        <v>Услуга</v>
      </c>
      <c r="D5019" s="20" t="s">
        <v>16</v>
      </c>
      <c r="E5019" s="10" t="s">
        <v>17</v>
      </c>
      <c r="F5019" s="11">
        <v>45833.0</v>
      </c>
      <c r="G5019" s="12">
        <f t="shared" si="1"/>
        <v>6</v>
      </c>
      <c r="H5019" s="10"/>
      <c r="I5019" s="10" t="str">
        <f>IFNA(VLOOKUP($H5019,'Промокоды'!$A$2:$B$115,2,0),"")</f>
        <v/>
      </c>
      <c r="J5019" s="10" t="str">
        <f>IFNA(VLOOKUP($I5019,'Промокоды'!$E$2:$F$8,2,0),"")</f>
        <v/>
      </c>
      <c r="K5019" s="10" t="str">
        <f>IFNA(VLOOKUP($H5019,'Промокоды'!$A$2:$C$115,3,0),"")</f>
        <v/>
      </c>
      <c r="L5019" s="13">
        <f t="shared" si="2"/>
        <v>0</v>
      </c>
      <c r="M5019" s="14">
        <v>4500.0</v>
      </c>
      <c r="N5019" s="14">
        <f t="shared" si="3"/>
        <v>4500</v>
      </c>
      <c r="O5019" s="9"/>
      <c r="P5019" s="9"/>
      <c r="Q5019" s="9"/>
      <c r="R5019" s="9"/>
      <c r="S5019" s="9"/>
      <c r="T5019" s="9"/>
      <c r="U5019" s="9"/>
      <c r="V5019" s="9"/>
      <c r="W5019" s="9"/>
      <c r="X5019" s="9"/>
      <c r="Y5019" s="9"/>
      <c r="Z5019" s="9"/>
      <c r="AA5019" s="9"/>
      <c r="AB5019" s="9"/>
      <c r="AC5019" s="9"/>
    </row>
    <row r="5020" ht="15.75" customHeight="1">
      <c r="A5020" s="10">
        <v>5019.0</v>
      </c>
      <c r="B5020" s="20" t="s">
        <v>15</v>
      </c>
      <c r="C5020" s="10" t="str">
        <f>VLOOKUP($E5020,'Определяем вид'!$A$2:$B$16,2,0)</f>
        <v>Услуга</v>
      </c>
      <c r="D5020" s="16" t="s">
        <v>16</v>
      </c>
      <c r="E5020" s="10" t="s">
        <v>21</v>
      </c>
      <c r="F5020" s="11">
        <v>45833.0</v>
      </c>
      <c r="G5020" s="12">
        <f t="shared" si="1"/>
        <v>6</v>
      </c>
      <c r="H5020" s="10"/>
      <c r="I5020" s="10" t="str">
        <f>IFNA(VLOOKUP($H5020,'Промокоды'!$A$2:$B$115,2,0),"")</f>
        <v/>
      </c>
      <c r="J5020" s="10" t="str">
        <f>IFNA(VLOOKUP($I5020,'Промокоды'!$E$2:$F$8,2,0),"")</f>
        <v/>
      </c>
      <c r="K5020" s="10" t="str">
        <f>IFNA(VLOOKUP($H5020,'Промокоды'!$A$2:$C$115,3,0),"")</f>
        <v/>
      </c>
      <c r="L5020" s="13">
        <f t="shared" si="2"/>
        <v>0</v>
      </c>
      <c r="M5020" s="14">
        <v>5500.0</v>
      </c>
      <c r="N5020" s="14">
        <f t="shared" si="3"/>
        <v>5500</v>
      </c>
      <c r="O5020" s="9"/>
      <c r="P5020" s="9"/>
      <c r="Q5020" s="9"/>
      <c r="R5020" s="9"/>
      <c r="S5020" s="9"/>
      <c r="T5020" s="9"/>
      <c r="U5020" s="9"/>
      <c r="V5020" s="9"/>
      <c r="W5020" s="9"/>
      <c r="X5020" s="9"/>
      <c r="Y5020" s="9"/>
      <c r="Z5020" s="9"/>
      <c r="AA5020" s="9"/>
      <c r="AB5020" s="9"/>
      <c r="AC5020" s="9"/>
    </row>
    <row r="5021" ht="15.75" customHeight="1">
      <c r="A5021" s="10">
        <v>5020.0</v>
      </c>
      <c r="B5021" s="20" t="s">
        <v>15</v>
      </c>
      <c r="C5021" s="10" t="str">
        <f>VLOOKUP($E5021,'Определяем вид'!$A$2:$B$16,2,0)</f>
        <v>Услуга</v>
      </c>
      <c r="D5021" s="16" t="s">
        <v>16</v>
      </c>
      <c r="E5021" s="10" t="s">
        <v>17</v>
      </c>
      <c r="F5021" s="11">
        <v>45834.0</v>
      </c>
      <c r="G5021" s="12">
        <f t="shared" si="1"/>
        <v>6</v>
      </c>
      <c r="H5021" s="10"/>
      <c r="I5021" s="10" t="str">
        <f>IFNA(VLOOKUP($H5021,'Промокоды'!$A$2:$B$115,2,0),"")</f>
        <v/>
      </c>
      <c r="J5021" s="10" t="str">
        <f>IFNA(VLOOKUP($I5021,'Промокоды'!$E$2:$F$8,2,0),"")</f>
        <v/>
      </c>
      <c r="K5021" s="10" t="str">
        <f>IFNA(VLOOKUP($H5021,'Промокоды'!$A$2:$C$115,3,0),"")</f>
        <v/>
      </c>
      <c r="L5021" s="13">
        <f t="shared" si="2"/>
        <v>0</v>
      </c>
      <c r="M5021" s="14">
        <v>4500.0</v>
      </c>
      <c r="N5021" s="14">
        <f t="shared" si="3"/>
        <v>4500</v>
      </c>
      <c r="O5021" s="9"/>
      <c r="P5021" s="9"/>
      <c r="Q5021" s="9"/>
      <c r="R5021" s="9"/>
      <c r="S5021" s="9"/>
      <c r="T5021" s="9"/>
      <c r="U5021" s="9"/>
      <c r="V5021" s="9"/>
      <c r="W5021" s="9"/>
      <c r="X5021" s="9"/>
      <c r="Y5021" s="9"/>
      <c r="Z5021" s="9"/>
      <c r="AA5021" s="9"/>
      <c r="AB5021" s="9"/>
      <c r="AC5021" s="9"/>
    </row>
    <row r="5022" ht="15.75" customHeight="1">
      <c r="A5022" s="10">
        <v>5021.0</v>
      </c>
      <c r="B5022" s="20" t="s">
        <v>15</v>
      </c>
      <c r="C5022" s="10" t="str">
        <f>VLOOKUP($E5022,'Определяем вид'!$A$2:$B$16,2,0)</f>
        <v>Услуга</v>
      </c>
      <c r="D5022" s="16" t="s">
        <v>16</v>
      </c>
      <c r="E5022" s="10" t="s">
        <v>21</v>
      </c>
      <c r="F5022" s="11">
        <v>45834.0</v>
      </c>
      <c r="G5022" s="12">
        <f t="shared" si="1"/>
        <v>6</v>
      </c>
      <c r="H5022" s="10"/>
      <c r="I5022" s="10" t="str">
        <f>IFNA(VLOOKUP($H5022,'Промокоды'!$A$2:$B$115,2,0),"")</f>
        <v/>
      </c>
      <c r="J5022" s="10" t="str">
        <f>IFNA(VLOOKUP($I5022,'Промокоды'!$E$2:$F$8,2,0),"")</f>
        <v/>
      </c>
      <c r="K5022" s="10" t="str">
        <f>IFNA(VLOOKUP($H5022,'Промокоды'!$A$2:$C$115,3,0),"")</f>
        <v/>
      </c>
      <c r="L5022" s="13">
        <f t="shared" si="2"/>
        <v>0</v>
      </c>
      <c r="M5022" s="14">
        <v>5500.0</v>
      </c>
      <c r="N5022" s="14">
        <f t="shared" si="3"/>
        <v>5500</v>
      </c>
      <c r="O5022" s="9"/>
      <c r="P5022" s="9"/>
      <c r="Q5022" s="9"/>
      <c r="R5022" s="9"/>
      <c r="S5022" s="9"/>
      <c r="T5022" s="9"/>
      <c r="U5022" s="9"/>
      <c r="V5022" s="9"/>
      <c r="W5022" s="9"/>
      <c r="X5022" s="9"/>
      <c r="Y5022" s="9"/>
      <c r="Z5022" s="9"/>
      <c r="AA5022" s="9"/>
      <c r="AB5022" s="9"/>
      <c r="AC5022" s="9"/>
    </row>
    <row r="5023" ht="15.75" customHeight="1">
      <c r="A5023" s="10">
        <v>5022.0</v>
      </c>
      <c r="B5023" s="20" t="s">
        <v>15</v>
      </c>
      <c r="C5023" s="10" t="str">
        <f>VLOOKUP($E5023,'Определяем вид'!$A$2:$B$16,2,0)</f>
        <v>Услуга</v>
      </c>
      <c r="D5023" s="20" t="s">
        <v>16</v>
      </c>
      <c r="E5023" s="10" t="s">
        <v>18</v>
      </c>
      <c r="F5023" s="11">
        <v>45834.0</v>
      </c>
      <c r="G5023" s="12">
        <f t="shared" si="1"/>
        <v>6</v>
      </c>
      <c r="H5023" s="20" t="s">
        <v>123</v>
      </c>
      <c r="I5023" s="10">
        <f>IFNA(VLOOKUP($H5023,'Промокоды'!$A$2:$B$115,2,0),"")</f>
        <v>4</v>
      </c>
      <c r="J5023" s="10" t="str">
        <f>IFNA(VLOOKUP($I5023,'Промокоды'!$E$2:$F$8,2,0),"")</f>
        <v>Посты в Telegram</v>
      </c>
      <c r="K5023" s="10">
        <f>IFNA(VLOOKUP($H5023,'Промокоды'!$A$2:$C$115,3,0),"")</f>
        <v>0.5</v>
      </c>
      <c r="L5023" s="13">
        <f t="shared" si="2"/>
        <v>1750</v>
      </c>
      <c r="M5023" s="14">
        <v>3500.0</v>
      </c>
      <c r="N5023" s="14">
        <f t="shared" si="3"/>
        <v>1750</v>
      </c>
      <c r="O5023" s="9"/>
      <c r="P5023" s="9"/>
      <c r="Q5023" s="9"/>
      <c r="R5023" s="9"/>
      <c r="S5023" s="9"/>
      <c r="T5023" s="9"/>
      <c r="U5023" s="9"/>
      <c r="V5023" s="9"/>
      <c r="W5023" s="9"/>
      <c r="X5023" s="9"/>
      <c r="Y5023" s="9"/>
      <c r="Z5023" s="9"/>
      <c r="AA5023" s="9"/>
      <c r="AB5023" s="9"/>
      <c r="AC5023" s="9"/>
    </row>
    <row r="5024" ht="15.75" customHeight="1">
      <c r="A5024" s="10">
        <v>5023.0</v>
      </c>
      <c r="B5024" s="20" t="s">
        <v>15</v>
      </c>
      <c r="C5024" s="10" t="str">
        <f>VLOOKUP($E5024,'Определяем вид'!$A$2:$B$16,2,0)</f>
        <v>Услуга</v>
      </c>
      <c r="D5024" s="20" t="s">
        <v>19</v>
      </c>
      <c r="E5024" s="10" t="s">
        <v>18</v>
      </c>
      <c r="F5024" s="11">
        <v>45834.0</v>
      </c>
      <c r="G5024" s="12">
        <f t="shared" si="1"/>
        <v>6</v>
      </c>
      <c r="H5024" s="20" t="s">
        <v>124</v>
      </c>
      <c r="I5024" s="10">
        <f>IFNA(VLOOKUP($H5024,'Промокоды'!$A$2:$B$115,2,0),"")</f>
        <v>3</v>
      </c>
      <c r="J5024" s="10" t="str">
        <f>IFNA(VLOOKUP($I5024,'Промокоды'!$E$2:$F$8,2,0),"")</f>
        <v>Поисковые запросы в Яндексе</v>
      </c>
      <c r="K5024" s="10">
        <f>IFNA(VLOOKUP($H5024,'Промокоды'!$A$2:$C$115,3,0),"")</f>
        <v>0.05</v>
      </c>
      <c r="L5024" s="13">
        <f t="shared" si="2"/>
        <v>175</v>
      </c>
      <c r="M5024" s="14">
        <v>3500.0</v>
      </c>
      <c r="N5024" s="14">
        <f t="shared" si="3"/>
        <v>3325</v>
      </c>
      <c r="O5024" s="9"/>
      <c r="P5024" s="9"/>
      <c r="Q5024" s="9"/>
      <c r="R5024" s="9"/>
      <c r="S5024" s="9"/>
      <c r="T5024" s="9"/>
      <c r="U5024" s="9"/>
      <c r="V5024" s="9"/>
      <c r="W5024" s="9"/>
      <c r="X5024" s="9"/>
      <c r="Y5024" s="9"/>
      <c r="Z5024" s="9"/>
      <c r="AA5024" s="9"/>
      <c r="AB5024" s="9"/>
      <c r="AC5024" s="9"/>
    </row>
    <row r="5025" ht="15.75" customHeight="1">
      <c r="A5025" s="10">
        <v>5024.0</v>
      </c>
      <c r="B5025" s="20" t="s">
        <v>15</v>
      </c>
      <c r="C5025" s="10" t="str">
        <f>VLOOKUP($E5025,'Определяем вид'!$A$2:$B$16,2,0)</f>
        <v>Услуга</v>
      </c>
      <c r="D5025" s="20" t="s">
        <v>16</v>
      </c>
      <c r="E5025" s="10" t="s">
        <v>21</v>
      </c>
      <c r="F5025" s="11">
        <v>45834.0</v>
      </c>
      <c r="G5025" s="12">
        <f t="shared" si="1"/>
        <v>6</v>
      </c>
      <c r="H5025" s="10"/>
      <c r="I5025" s="10" t="str">
        <f>IFNA(VLOOKUP($H5025,'Промокоды'!$A$2:$B$115,2,0),"")</f>
        <v/>
      </c>
      <c r="J5025" s="10" t="str">
        <f>IFNA(VLOOKUP($I5025,'Промокоды'!$E$2:$F$8,2,0),"")</f>
        <v/>
      </c>
      <c r="K5025" s="10" t="str">
        <f>IFNA(VLOOKUP($H5025,'Промокоды'!$A$2:$C$115,3,0),"")</f>
        <v/>
      </c>
      <c r="L5025" s="13">
        <f t="shared" si="2"/>
        <v>0</v>
      </c>
      <c r="M5025" s="14">
        <v>5500.0</v>
      </c>
      <c r="N5025" s="14">
        <f t="shared" si="3"/>
        <v>5500</v>
      </c>
      <c r="O5025" s="9"/>
      <c r="P5025" s="9"/>
      <c r="Q5025" s="9"/>
      <c r="R5025" s="9"/>
      <c r="S5025" s="9"/>
      <c r="T5025" s="9"/>
      <c r="U5025" s="9"/>
      <c r="V5025" s="9"/>
      <c r="W5025" s="9"/>
      <c r="X5025" s="9"/>
      <c r="Y5025" s="9"/>
      <c r="Z5025" s="9"/>
      <c r="AA5025" s="9"/>
      <c r="AB5025" s="9"/>
      <c r="AC5025" s="9"/>
    </row>
    <row r="5026" ht="15.75" customHeight="1">
      <c r="A5026" s="10">
        <v>5025.0</v>
      </c>
      <c r="B5026" s="20" t="s">
        <v>15</v>
      </c>
      <c r="C5026" s="10" t="str">
        <f>VLOOKUP($E5026,'Определяем вид'!$A$2:$B$16,2,0)</f>
        <v>Услуга</v>
      </c>
      <c r="D5026" s="20" t="s">
        <v>19</v>
      </c>
      <c r="E5026" s="10" t="s">
        <v>18</v>
      </c>
      <c r="F5026" s="11">
        <v>45834.0</v>
      </c>
      <c r="G5026" s="12">
        <f t="shared" si="1"/>
        <v>6</v>
      </c>
      <c r="H5026" s="10"/>
      <c r="I5026" s="10" t="str">
        <f>IFNA(VLOOKUP($H5026,'Промокоды'!$A$2:$B$115,2,0),"")</f>
        <v/>
      </c>
      <c r="J5026" s="10" t="str">
        <f>IFNA(VLOOKUP($I5026,'Промокоды'!$E$2:$F$8,2,0),"")</f>
        <v/>
      </c>
      <c r="K5026" s="10" t="str">
        <f>IFNA(VLOOKUP($H5026,'Промокоды'!$A$2:$C$115,3,0),"")</f>
        <v/>
      </c>
      <c r="L5026" s="13">
        <f t="shared" si="2"/>
        <v>0</v>
      </c>
      <c r="M5026" s="14">
        <v>3500.0</v>
      </c>
      <c r="N5026" s="14">
        <f t="shared" si="3"/>
        <v>3500</v>
      </c>
      <c r="O5026" s="9"/>
      <c r="P5026" s="9"/>
      <c r="Q5026" s="9"/>
      <c r="R5026" s="9"/>
      <c r="S5026" s="9"/>
      <c r="T5026" s="9"/>
      <c r="U5026" s="9"/>
      <c r="V5026" s="9"/>
      <c r="W5026" s="9"/>
      <c r="X5026" s="9"/>
      <c r="Y5026" s="9"/>
      <c r="Z5026" s="9"/>
      <c r="AA5026" s="9"/>
      <c r="AB5026" s="9"/>
      <c r="AC5026" s="9"/>
    </row>
    <row r="5027" ht="15.75" customHeight="1">
      <c r="A5027" s="10">
        <v>5026.0</v>
      </c>
      <c r="B5027" s="20" t="s">
        <v>15</v>
      </c>
      <c r="C5027" s="10" t="str">
        <f>VLOOKUP($E5027,'Определяем вид'!$A$2:$B$16,2,0)</f>
        <v>Товар</v>
      </c>
      <c r="D5027" s="20" t="s">
        <v>16</v>
      </c>
      <c r="E5027" s="10" t="s">
        <v>23</v>
      </c>
      <c r="F5027" s="11">
        <v>45834.0</v>
      </c>
      <c r="G5027" s="12">
        <f t="shared" si="1"/>
        <v>6</v>
      </c>
      <c r="H5027" s="10"/>
      <c r="I5027" s="10" t="str">
        <f>IFNA(VLOOKUP($H5027,'Промокоды'!$A$2:$B$115,2,0),"")</f>
        <v/>
      </c>
      <c r="J5027" s="10" t="str">
        <f>IFNA(VLOOKUP($I5027,'Промокоды'!$E$2:$F$8,2,0),"")</f>
        <v/>
      </c>
      <c r="K5027" s="10" t="str">
        <f>IFNA(VLOOKUP($H5027,'Промокоды'!$A$2:$C$115,3,0),"")</f>
        <v/>
      </c>
      <c r="L5027" s="13">
        <f t="shared" si="2"/>
        <v>0</v>
      </c>
      <c r="M5027" s="14">
        <v>1000.0</v>
      </c>
      <c r="N5027" s="14">
        <f t="shared" si="3"/>
        <v>1000</v>
      </c>
      <c r="O5027" s="9"/>
      <c r="P5027" s="9"/>
      <c r="Q5027" s="9"/>
      <c r="R5027" s="9"/>
      <c r="S5027" s="9"/>
      <c r="T5027" s="9"/>
      <c r="U5027" s="9"/>
      <c r="V5027" s="9"/>
      <c r="W5027" s="9"/>
      <c r="X5027" s="9"/>
      <c r="Y5027" s="9"/>
      <c r="Z5027" s="9"/>
      <c r="AA5027" s="9"/>
      <c r="AB5027" s="9"/>
      <c r="AC5027" s="9"/>
    </row>
    <row r="5028" ht="15.75" customHeight="1">
      <c r="A5028" s="10">
        <v>5027.0</v>
      </c>
      <c r="B5028" s="20" t="s">
        <v>15</v>
      </c>
      <c r="C5028" s="10" t="str">
        <f>VLOOKUP($E5028,'Определяем вид'!$A$2:$B$16,2,0)</f>
        <v>Услуга</v>
      </c>
      <c r="D5028" s="20" t="s">
        <v>16</v>
      </c>
      <c r="E5028" s="10" t="s">
        <v>17</v>
      </c>
      <c r="F5028" s="11">
        <v>45834.0</v>
      </c>
      <c r="G5028" s="12">
        <f t="shared" si="1"/>
        <v>6</v>
      </c>
      <c r="H5028" s="10"/>
      <c r="I5028" s="10" t="str">
        <f>IFNA(VLOOKUP($H5028,'Промокоды'!$A$2:$B$115,2,0),"")</f>
        <v/>
      </c>
      <c r="J5028" s="10" t="str">
        <f>IFNA(VLOOKUP($I5028,'Промокоды'!$E$2:$F$8,2,0),"")</f>
        <v/>
      </c>
      <c r="K5028" s="10" t="str">
        <f>IFNA(VLOOKUP($H5028,'Промокоды'!$A$2:$C$115,3,0),"")</f>
        <v/>
      </c>
      <c r="L5028" s="13">
        <f t="shared" si="2"/>
        <v>0</v>
      </c>
      <c r="M5028" s="14">
        <v>4500.0</v>
      </c>
      <c r="N5028" s="14">
        <f t="shared" si="3"/>
        <v>4500</v>
      </c>
      <c r="O5028" s="9"/>
      <c r="P5028" s="9"/>
      <c r="Q5028" s="9"/>
      <c r="R5028" s="9"/>
      <c r="S5028" s="9"/>
      <c r="T5028" s="9"/>
      <c r="U5028" s="9"/>
      <c r="V5028" s="9"/>
      <c r="W5028" s="9"/>
      <c r="X5028" s="9"/>
      <c r="Y5028" s="9"/>
      <c r="Z5028" s="9"/>
      <c r="AA5028" s="9"/>
      <c r="AB5028" s="9"/>
      <c r="AC5028" s="9"/>
    </row>
    <row r="5029" ht="15.75" customHeight="1">
      <c r="A5029" s="10">
        <v>5028.0</v>
      </c>
      <c r="B5029" s="20" t="s">
        <v>25</v>
      </c>
      <c r="C5029" s="10" t="str">
        <f>VLOOKUP($E5029,'Определяем вид'!$A$2:$B$16,2,0)</f>
        <v>Товар</v>
      </c>
      <c r="D5029" s="20" t="s">
        <v>16</v>
      </c>
      <c r="E5029" s="10" t="s">
        <v>30</v>
      </c>
      <c r="F5029" s="11">
        <v>45834.0</v>
      </c>
      <c r="G5029" s="12">
        <f t="shared" si="1"/>
        <v>6</v>
      </c>
      <c r="H5029" s="10"/>
      <c r="I5029" s="10" t="str">
        <f>IFNA(VLOOKUP($H5029,'Промокоды'!$A$2:$B$115,2,0),"")</f>
        <v/>
      </c>
      <c r="J5029" s="10" t="str">
        <f>IFNA(VLOOKUP($I5029,'Промокоды'!$E$2:$F$8,2,0),"")</f>
        <v/>
      </c>
      <c r="K5029" s="10" t="str">
        <f>IFNA(VLOOKUP($H5029,'Промокоды'!$A$2:$C$115,3,0),"")</f>
        <v/>
      </c>
      <c r="L5029" s="13">
        <f t="shared" si="2"/>
        <v>0</v>
      </c>
      <c r="M5029" s="14">
        <v>300.0</v>
      </c>
      <c r="N5029" s="14">
        <f t="shared" si="3"/>
        <v>300</v>
      </c>
      <c r="O5029" s="9"/>
      <c r="P5029" s="9"/>
      <c r="Q5029" s="9"/>
      <c r="R5029" s="9"/>
      <c r="S5029" s="9"/>
      <c r="T5029" s="9"/>
      <c r="U5029" s="9"/>
      <c r="V5029" s="9"/>
      <c r="W5029" s="9"/>
      <c r="X5029" s="9"/>
      <c r="Y5029" s="9"/>
      <c r="Z5029" s="9"/>
      <c r="AA5029" s="9"/>
      <c r="AB5029" s="9"/>
      <c r="AC5029" s="9"/>
    </row>
    <row r="5030" ht="15.75" customHeight="1">
      <c r="A5030" s="10">
        <v>5029.0</v>
      </c>
      <c r="B5030" s="20" t="s">
        <v>15</v>
      </c>
      <c r="C5030" s="10" t="str">
        <f>VLOOKUP($E5030,'Определяем вид'!$A$2:$B$16,2,0)</f>
        <v>Услуга</v>
      </c>
      <c r="D5030" s="20" t="s">
        <v>16</v>
      </c>
      <c r="E5030" s="10" t="s">
        <v>18</v>
      </c>
      <c r="F5030" s="11">
        <v>45834.0</v>
      </c>
      <c r="G5030" s="12">
        <f t="shared" si="1"/>
        <v>6</v>
      </c>
      <c r="H5030" s="20" t="s">
        <v>125</v>
      </c>
      <c r="I5030" s="10">
        <f>IFNA(VLOOKUP($H5030,'Промокоды'!$A$2:$B$115,2,0),"")</f>
        <v>5</v>
      </c>
      <c r="J5030" s="10" t="str">
        <f>IFNA(VLOOKUP($I5030,'Промокоды'!$E$2:$F$8,2,0),"")</f>
        <v>Посты в VK</v>
      </c>
      <c r="K5030" s="10">
        <f>IFNA(VLOOKUP($H5030,'Промокоды'!$A$2:$C$115,3,0),"")</f>
        <v>0.15</v>
      </c>
      <c r="L5030" s="13">
        <f t="shared" si="2"/>
        <v>525</v>
      </c>
      <c r="M5030" s="14">
        <v>3500.0</v>
      </c>
      <c r="N5030" s="14">
        <f t="shared" si="3"/>
        <v>2975</v>
      </c>
      <c r="O5030" s="9"/>
      <c r="P5030" s="9"/>
      <c r="Q5030" s="9"/>
      <c r="R5030" s="9"/>
      <c r="S5030" s="9"/>
      <c r="T5030" s="9"/>
      <c r="U5030" s="9"/>
      <c r="V5030" s="9"/>
      <c r="W5030" s="9"/>
      <c r="X5030" s="9"/>
      <c r="Y5030" s="9"/>
      <c r="Z5030" s="9"/>
      <c r="AA5030" s="9"/>
      <c r="AB5030" s="9"/>
      <c r="AC5030" s="9"/>
    </row>
    <row r="5031" ht="15.75" customHeight="1">
      <c r="A5031" s="10">
        <v>5030.0</v>
      </c>
      <c r="B5031" s="20" t="s">
        <v>15</v>
      </c>
      <c r="C5031" s="10" t="str">
        <f>VLOOKUP($E5031,'Определяем вид'!$A$2:$B$16,2,0)</f>
        <v>Услуга</v>
      </c>
      <c r="D5031" s="20" t="s">
        <v>16</v>
      </c>
      <c r="E5031" s="10" t="s">
        <v>18</v>
      </c>
      <c r="F5031" s="11">
        <v>45834.0</v>
      </c>
      <c r="G5031" s="12">
        <f t="shared" si="1"/>
        <v>6</v>
      </c>
      <c r="H5031" s="10"/>
      <c r="I5031" s="10" t="str">
        <f>IFNA(VLOOKUP($H5031,'Промокоды'!$A$2:$B$115,2,0),"")</f>
        <v/>
      </c>
      <c r="J5031" s="10" t="str">
        <f>IFNA(VLOOKUP($I5031,'Промокоды'!$E$2:$F$8,2,0),"")</f>
        <v/>
      </c>
      <c r="K5031" s="10" t="str">
        <f>IFNA(VLOOKUP($H5031,'Промокоды'!$A$2:$C$115,3,0),"")</f>
        <v/>
      </c>
      <c r="L5031" s="13">
        <f t="shared" si="2"/>
        <v>0</v>
      </c>
      <c r="M5031" s="14">
        <v>3500.0</v>
      </c>
      <c r="N5031" s="14">
        <f t="shared" si="3"/>
        <v>3500</v>
      </c>
      <c r="O5031" s="9"/>
      <c r="P5031" s="9"/>
      <c r="Q5031" s="9"/>
      <c r="R5031" s="9"/>
      <c r="S5031" s="9"/>
      <c r="T5031" s="9"/>
      <c r="U5031" s="9"/>
      <c r="V5031" s="9"/>
      <c r="W5031" s="9"/>
      <c r="X5031" s="9"/>
      <c r="Y5031" s="9"/>
      <c r="Z5031" s="9"/>
      <c r="AA5031" s="9"/>
      <c r="AB5031" s="9"/>
      <c r="AC5031" s="9"/>
    </row>
    <row r="5032" ht="15.75" customHeight="1">
      <c r="A5032" s="10">
        <v>5031.0</v>
      </c>
      <c r="B5032" s="20" t="s">
        <v>15</v>
      </c>
      <c r="C5032" s="10" t="str">
        <f>VLOOKUP($E5032,'Определяем вид'!$A$2:$B$16,2,0)</f>
        <v>Товар</v>
      </c>
      <c r="D5032" s="20" t="s">
        <v>16</v>
      </c>
      <c r="E5032" s="10" t="s">
        <v>28</v>
      </c>
      <c r="F5032" s="11">
        <v>45834.0</v>
      </c>
      <c r="G5032" s="12">
        <f t="shared" si="1"/>
        <v>6</v>
      </c>
      <c r="H5032" s="10"/>
      <c r="I5032" s="10" t="str">
        <f>IFNA(VLOOKUP($H5032,'Промокоды'!$A$2:$B$115,2,0),"")</f>
        <v/>
      </c>
      <c r="J5032" s="10" t="str">
        <f>IFNA(VLOOKUP($I5032,'Промокоды'!$E$2:$F$8,2,0),"")</f>
        <v/>
      </c>
      <c r="K5032" s="10" t="str">
        <f>IFNA(VLOOKUP($H5032,'Промокоды'!$A$2:$C$115,3,0),"")</f>
        <v/>
      </c>
      <c r="L5032" s="13">
        <f t="shared" si="2"/>
        <v>0</v>
      </c>
      <c r="M5032" s="14">
        <v>300.0</v>
      </c>
      <c r="N5032" s="14">
        <f t="shared" si="3"/>
        <v>300</v>
      </c>
      <c r="O5032" s="9"/>
      <c r="P5032" s="9"/>
      <c r="Q5032" s="9"/>
      <c r="R5032" s="9"/>
      <c r="S5032" s="9"/>
      <c r="T5032" s="9"/>
      <c r="U5032" s="9"/>
      <c r="V5032" s="9"/>
      <c r="W5032" s="9"/>
      <c r="X5032" s="9"/>
      <c r="Y5032" s="9"/>
      <c r="Z5032" s="9"/>
      <c r="AA5032" s="9"/>
      <c r="AB5032" s="9"/>
      <c r="AC5032" s="9"/>
    </row>
    <row r="5033" ht="15.75" customHeight="1">
      <c r="A5033" s="10">
        <v>5032.0</v>
      </c>
      <c r="B5033" s="20" t="s">
        <v>15</v>
      </c>
      <c r="C5033" s="10" t="str">
        <f>VLOOKUP($E5033,'Определяем вид'!$A$2:$B$16,2,0)</f>
        <v>Услуга</v>
      </c>
      <c r="D5033" s="20" t="s">
        <v>16</v>
      </c>
      <c r="E5033" s="10" t="s">
        <v>18</v>
      </c>
      <c r="F5033" s="11">
        <v>45834.0</v>
      </c>
      <c r="G5033" s="12">
        <f t="shared" si="1"/>
        <v>6</v>
      </c>
      <c r="H5033" s="10"/>
      <c r="I5033" s="10" t="str">
        <f>IFNA(VLOOKUP($H5033,'Промокоды'!$A$2:$B$115,2,0),"")</f>
        <v/>
      </c>
      <c r="J5033" s="10" t="str">
        <f>IFNA(VLOOKUP($I5033,'Промокоды'!$E$2:$F$8,2,0),"")</f>
        <v/>
      </c>
      <c r="K5033" s="10" t="str">
        <f>IFNA(VLOOKUP($H5033,'Промокоды'!$A$2:$C$115,3,0),"")</f>
        <v/>
      </c>
      <c r="L5033" s="13">
        <f t="shared" si="2"/>
        <v>0</v>
      </c>
      <c r="M5033" s="14">
        <v>3500.0</v>
      </c>
      <c r="N5033" s="14">
        <f t="shared" si="3"/>
        <v>3500</v>
      </c>
      <c r="O5033" s="9"/>
      <c r="P5033" s="9"/>
      <c r="Q5033" s="9"/>
      <c r="R5033" s="9"/>
      <c r="S5033" s="9"/>
      <c r="T5033" s="9"/>
      <c r="U5033" s="9"/>
      <c r="V5033" s="9"/>
      <c r="W5033" s="9"/>
      <c r="X5033" s="9"/>
      <c r="Y5033" s="9"/>
      <c r="Z5033" s="9"/>
      <c r="AA5033" s="9"/>
      <c r="AB5033" s="9"/>
      <c r="AC5033" s="9"/>
    </row>
    <row r="5034" ht="15.75" customHeight="1">
      <c r="A5034" s="10">
        <v>5033.0</v>
      </c>
      <c r="B5034" s="20" t="s">
        <v>15</v>
      </c>
      <c r="C5034" s="10" t="str">
        <f>VLOOKUP($E5034,'Определяем вид'!$A$2:$B$16,2,0)</f>
        <v>Услуга</v>
      </c>
      <c r="D5034" s="20" t="s">
        <v>16</v>
      </c>
      <c r="E5034" s="10" t="s">
        <v>21</v>
      </c>
      <c r="F5034" s="11">
        <v>45834.0</v>
      </c>
      <c r="G5034" s="12">
        <f t="shared" si="1"/>
        <v>6</v>
      </c>
      <c r="H5034" s="10"/>
      <c r="I5034" s="10" t="str">
        <f>IFNA(VLOOKUP($H5034,'Промокоды'!$A$2:$B$115,2,0),"")</f>
        <v/>
      </c>
      <c r="J5034" s="10" t="str">
        <f>IFNA(VLOOKUP($I5034,'Промокоды'!$E$2:$F$8,2,0),"")</f>
        <v/>
      </c>
      <c r="K5034" s="10" t="str">
        <f>IFNA(VLOOKUP($H5034,'Промокоды'!$A$2:$C$115,3,0),"")</f>
        <v/>
      </c>
      <c r="L5034" s="13">
        <f t="shared" si="2"/>
        <v>0</v>
      </c>
      <c r="M5034" s="14">
        <v>5500.0</v>
      </c>
      <c r="N5034" s="14">
        <f t="shared" si="3"/>
        <v>5500</v>
      </c>
      <c r="O5034" s="9"/>
      <c r="P5034" s="9"/>
      <c r="Q5034" s="9"/>
      <c r="R5034" s="9"/>
      <c r="S5034" s="9"/>
      <c r="T5034" s="9"/>
      <c r="U5034" s="9"/>
      <c r="V5034" s="9"/>
      <c r="W5034" s="9"/>
      <c r="X5034" s="9"/>
      <c r="Y5034" s="9"/>
      <c r="Z5034" s="9"/>
      <c r="AA5034" s="9"/>
      <c r="AB5034" s="9"/>
      <c r="AC5034" s="9"/>
    </row>
    <row r="5035" ht="15.75" customHeight="1">
      <c r="A5035" s="10">
        <v>5034.0</v>
      </c>
      <c r="B5035" s="20" t="s">
        <v>15</v>
      </c>
      <c r="C5035" s="10" t="str">
        <f>VLOOKUP($E5035,'Определяем вид'!$A$2:$B$16,2,0)</f>
        <v>Услуга</v>
      </c>
      <c r="D5035" s="20" t="s">
        <v>16</v>
      </c>
      <c r="E5035" s="10" t="s">
        <v>17</v>
      </c>
      <c r="F5035" s="11">
        <v>45834.0</v>
      </c>
      <c r="G5035" s="12">
        <f t="shared" si="1"/>
        <v>6</v>
      </c>
      <c r="H5035" s="10"/>
      <c r="I5035" s="10" t="str">
        <f>IFNA(VLOOKUP($H5035,'Промокоды'!$A$2:$B$115,2,0),"")</f>
        <v/>
      </c>
      <c r="J5035" s="10" t="str">
        <f>IFNA(VLOOKUP($I5035,'Промокоды'!$E$2:$F$8,2,0),"")</f>
        <v/>
      </c>
      <c r="K5035" s="10" t="str">
        <f>IFNA(VLOOKUP($H5035,'Промокоды'!$A$2:$C$115,3,0),"")</f>
        <v/>
      </c>
      <c r="L5035" s="13">
        <f t="shared" si="2"/>
        <v>0</v>
      </c>
      <c r="M5035" s="14">
        <v>4500.0</v>
      </c>
      <c r="N5035" s="14">
        <f t="shared" si="3"/>
        <v>4500</v>
      </c>
      <c r="O5035" s="9"/>
      <c r="P5035" s="9"/>
      <c r="Q5035" s="9"/>
      <c r="R5035" s="9"/>
      <c r="S5035" s="9"/>
      <c r="T5035" s="9"/>
      <c r="U5035" s="9"/>
      <c r="V5035" s="9"/>
      <c r="W5035" s="9"/>
      <c r="X5035" s="9"/>
      <c r="Y5035" s="9"/>
      <c r="Z5035" s="9"/>
      <c r="AA5035" s="9"/>
      <c r="AB5035" s="9"/>
      <c r="AC5035" s="9"/>
    </row>
    <row r="5036" ht="15.75" customHeight="1">
      <c r="A5036" s="10">
        <v>5035.0</v>
      </c>
      <c r="B5036" s="20" t="s">
        <v>15</v>
      </c>
      <c r="C5036" s="10" t="str">
        <f>VLOOKUP($E5036,'Определяем вид'!$A$2:$B$16,2,0)</f>
        <v>Услуга</v>
      </c>
      <c r="D5036" s="20" t="s">
        <v>16</v>
      </c>
      <c r="E5036" s="10" t="s">
        <v>17</v>
      </c>
      <c r="F5036" s="11">
        <v>45834.0</v>
      </c>
      <c r="G5036" s="12">
        <f t="shared" si="1"/>
        <v>6</v>
      </c>
      <c r="H5036" s="10"/>
      <c r="I5036" s="10" t="str">
        <f>IFNA(VLOOKUP($H5036,'Промокоды'!$A$2:$B$115,2,0),"")</f>
        <v/>
      </c>
      <c r="J5036" s="10" t="str">
        <f>IFNA(VLOOKUP($I5036,'Промокоды'!$E$2:$F$8,2,0),"")</f>
        <v/>
      </c>
      <c r="K5036" s="10" t="str">
        <f>IFNA(VLOOKUP($H5036,'Промокоды'!$A$2:$C$115,3,0),"")</f>
        <v/>
      </c>
      <c r="L5036" s="13">
        <f t="shared" si="2"/>
        <v>0</v>
      </c>
      <c r="M5036" s="14">
        <v>4500.0</v>
      </c>
      <c r="N5036" s="14">
        <f t="shared" si="3"/>
        <v>4500</v>
      </c>
      <c r="O5036" s="9"/>
      <c r="P5036" s="9"/>
      <c r="Q5036" s="9"/>
      <c r="R5036" s="9"/>
      <c r="S5036" s="9"/>
      <c r="T5036" s="9"/>
      <c r="U5036" s="9"/>
      <c r="V5036" s="9"/>
      <c r="W5036" s="9"/>
      <c r="X5036" s="9"/>
      <c r="Y5036" s="9"/>
      <c r="Z5036" s="9"/>
      <c r="AA5036" s="9"/>
      <c r="AB5036" s="9"/>
      <c r="AC5036" s="9"/>
    </row>
    <row r="5037" ht="15.75" customHeight="1">
      <c r="A5037" s="10">
        <v>5036.0</v>
      </c>
      <c r="B5037" s="20" t="s">
        <v>15</v>
      </c>
      <c r="C5037" s="10" t="str">
        <f>VLOOKUP($E5037,'Определяем вид'!$A$2:$B$16,2,0)</f>
        <v>Услуга</v>
      </c>
      <c r="D5037" s="20" t="s">
        <v>16</v>
      </c>
      <c r="E5037" s="10" t="s">
        <v>17</v>
      </c>
      <c r="F5037" s="11">
        <v>45834.0</v>
      </c>
      <c r="G5037" s="12">
        <f t="shared" si="1"/>
        <v>6</v>
      </c>
      <c r="H5037" s="10"/>
      <c r="I5037" s="10" t="str">
        <f>IFNA(VLOOKUP($H5037,'Промокоды'!$A$2:$B$115,2,0),"")</f>
        <v/>
      </c>
      <c r="J5037" s="10" t="str">
        <f>IFNA(VLOOKUP($I5037,'Промокоды'!$E$2:$F$8,2,0),"")</f>
        <v/>
      </c>
      <c r="K5037" s="10" t="str">
        <f>IFNA(VLOOKUP($H5037,'Промокоды'!$A$2:$C$115,3,0),"")</f>
        <v/>
      </c>
      <c r="L5037" s="13">
        <f t="shared" si="2"/>
        <v>0</v>
      </c>
      <c r="M5037" s="14">
        <v>4500.0</v>
      </c>
      <c r="N5037" s="14">
        <f t="shared" si="3"/>
        <v>4500</v>
      </c>
      <c r="O5037" s="9"/>
      <c r="P5037" s="9"/>
      <c r="Q5037" s="9"/>
      <c r="R5037" s="9"/>
      <c r="S5037" s="9"/>
      <c r="T5037" s="9"/>
      <c r="U5037" s="9"/>
      <c r="V5037" s="9"/>
      <c r="W5037" s="9"/>
      <c r="X5037" s="9"/>
      <c r="Y5037" s="9"/>
      <c r="Z5037" s="9"/>
      <c r="AA5037" s="9"/>
      <c r="AB5037" s="9"/>
      <c r="AC5037" s="9"/>
    </row>
    <row r="5038" ht="15.75" customHeight="1">
      <c r="A5038" s="10">
        <v>5037.0</v>
      </c>
      <c r="B5038" s="20" t="s">
        <v>15</v>
      </c>
      <c r="C5038" s="10" t="str">
        <f>VLOOKUP($E5038,'Определяем вид'!$A$2:$B$16,2,0)</f>
        <v>Услуга</v>
      </c>
      <c r="D5038" s="20" t="s">
        <v>16</v>
      </c>
      <c r="E5038" s="10" t="s">
        <v>21</v>
      </c>
      <c r="F5038" s="11">
        <v>45834.0</v>
      </c>
      <c r="G5038" s="12">
        <f t="shared" si="1"/>
        <v>6</v>
      </c>
      <c r="H5038" s="20" t="s">
        <v>126</v>
      </c>
      <c r="I5038" s="10">
        <f>IFNA(VLOOKUP($H5038,'Промокоды'!$A$2:$B$115,2,0),"")</f>
        <v>3</v>
      </c>
      <c r="J5038" s="10" t="str">
        <f>IFNA(VLOOKUP($I5038,'Промокоды'!$E$2:$F$8,2,0),"")</f>
        <v>Поисковые запросы в Яндексе</v>
      </c>
      <c r="K5038" s="10">
        <f>IFNA(VLOOKUP($H5038,'Промокоды'!$A$2:$C$115,3,0),"")</f>
        <v>0.05</v>
      </c>
      <c r="L5038" s="13">
        <f t="shared" si="2"/>
        <v>275</v>
      </c>
      <c r="M5038" s="14">
        <v>5500.0</v>
      </c>
      <c r="N5038" s="14">
        <f t="shared" si="3"/>
        <v>5225</v>
      </c>
      <c r="O5038" s="9"/>
      <c r="P5038" s="9"/>
      <c r="Q5038" s="9"/>
      <c r="R5038" s="9"/>
      <c r="S5038" s="9"/>
      <c r="T5038" s="9"/>
      <c r="U5038" s="9"/>
      <c r="V5038" s="9"/>
      <c r="W5038" s="9"/>
      <c r="X5038" s="9"/>
      <c r="Y5038" s="9"/>
      <c r="Z5038" s="9"/>
      <c r="AA5038" s="9"/>
      <c r="AB5038" s="9"/>
      <c r="AC5038" s="9"/>
    </row>
    <row r="5039" ht="15.75" customHeight="1">
      <c r="A5039" s="10">
        <v>5038.0</v>
      </c>
      <c r="B5039" s="20" t="s">
        <v>25</v>
      </c>
      <c r="C5039" s="10" t="str">
        <f>VLOOKUP($E5039,'Определяем вид'!$A$2:$B$16,2,0)</f>
        <v>Товар</v>
      </c>
      <c r="D5039" s="20" t="s">
        <v>16</v>
      </c>
      <c r="E5039" s="10" t="s">
        <v>33</v>
      </c>
      <c r="F5039" s="11">
        <v>45834.0</v>
      </c>
      <c r="G5039" s="12">
        <f t="shared" si="1"/>
        <v>6</v>
      </c>
      <c r="H5039" s="10"/>
      <c r="I5039" s="10" t="str">
        <f>IFNA(VLOOKUP($H5039,'Промокоды'!$A$2:$B$115,2,0),"")</f>
        <v/>
      </c>
      <c r="J5039" s="10" t="str">
        <f>IFNA(VLOOKUP($I5039,'Промокоды'!$E$2:$F$8,2,0),"")</f>
        <v/>
      </c>
      <c r="K5039" s="10" t="str">
        <f>IFNA(VLOOKUP($H5039,'Промокоды'!$A$2:$C$115,3,0),"")</f>
        <v/>
      </c>
      <c r="L5039" s="13">
        <f t="shared" si="2"/>
        <v>0</v>
      </c>
      <c r="M5039" s="14">
        <v>1000.0</v>
      </c>
      <c r="N5039" s="14">
        <f t="shared" si="3"/>
        <v>1000</v>
      </c>
      <c r="O5039" s="9"/>
      <c r="P5039" s="9"/>
      <c r="Q5039" s="9"/>
      <c r="R5039" s="9"/>
      <c r="S5039" s="9"/>
      <c r="T5039" s="9"/>
      <c r="U5039" s="9"/>
      <c r="V5039" s="9"/>
      <c r="W5039" s="9"/>
      <c r="X5039" s="9"/>
      <c r="Y5039" s="9"/>
      <c r="Z5039" s="9"/>
      <c r="AA5039" s="9"/>
      <c r="AB5039" s="9"/>
      <c r="AC5039" s="9"/>
    </row>
    <row r="5040" ht="15.75" customHeight="1">
      <c r="A5040" s="10">
        <v>5039.0</v>
      </c>
      <c r="B5040" s="20" t="s">
        <v>15</v>
      </c>
      <c r="C5040" s="10" t="str">
        <f>VLOOKUP($E5040,'Определяем вид'!$A$2:$B$16,2,0)</f>
        <v>Услуга</v>
      </c>
      <c r="D5040" s="20" t="s">
        <v>16</v>
      </c>
      <c r="E5040" s="10" t="s">
        <v>21</v>
      </c>
      <c r="F5040" s="11">
        <v>45834.0</v>
      </c>
      <c r="G5040" s="12">
        <f t="shared" si="1"/>
        <v>6</v>
      </c>
      <c r="H5040" s="10"/>
      <c r="I5040" s="10" t="str">
        <f>IFNA(VLOOKUP($H5040,'Промокоды'!$A$2:$B$115,2,0),"")</f>
        <v/>
      </c>
      <c r="J5040" s="10" t="str">
        <f>IFNA(VLOOKUP($I5040,'Промокоды'!$E$2:$F$8,2,0),"")</f>
        <v/>
      </c>
      <c r="K5040" s="10" t="str">
        <f>IFNA(VLOOKUP($H5040,'Промокоды'!$A$2:$C$115,3,0),"")</f>
        <v/>
      </c>
      <c r="L5040" s="13">
        <f t="shared" si="2"/>
        <v>0</v>
      </c>
      <c r="M5040" s="14">
        <v>5500.0</v>
      </c>
      <c r="N5040" s="14">
        <f t="shared" si="3"/>
        <v>5500</v>
      </c>
      <c r="O5040" s="9"/>
      <c r="P5040" s="9"/>
      <c r="Q5040" s="9"/>
      <c r="R5040" s="9"/>
      <c r="S5040" s="9"/>
      <c r="T5040" s="9"/>
      <c r="U5040" s="9"/>
      <c r="V5040" s="9"/>
      <c r="W5040" s="9"/>
      <c r="X5040" s="9"/>
      <c r="Y5040" s="9"/>
      <c r="Z5040" s="9"/>
      <c r="AA5040" s="9"/>
      <c r="AB5040" s="9"/>
      <c r="AC5040" s="9"/>
    </row>
    <row r="5041" ht="15.75" customHeight="1">
      <c r="A5041" s="10">
        <v>5040.0</v>
      </c>
      <c r="B5041" s="20" t="s">
        <v>15</v>
      </c>
      <c r="C5041" s="10" t="str">
        <f>VLOOKUP($E5041,'Определяем вид'!$A$2:$B$16,2,0)</f>
        <v>Услуга</v>
      </c>
      <c r="D5041" s="20" t="s">
        <v>16</v>
      </c>
      <c r="E5041" s="10" t="s">
        <v>18</v>
      </c>
      <c r="F5041" s="11">
        <v>45834.0</v>
      </c>
      <c r="G5041" s="12">
        <f t="shared" si="1"/>
        <v>6</v>
      </c>
      <c r="H5041" s="20" t="s">
        <v>127</v>
      </c>
      <c r="I5041" s="10">
        <f>IFNA(VLOOKUP($H5041,'Промокоды'!$A$2:$B$115,2,0),"")</f>
        <v>3</v>
      </c>
      <c r="J5041" s="10" t="str">
        <f>IFNA(VLOOKUP($I5041,'Промокоды'!$E$2:$F$8,2,0),"")</f>
        <v>Поисковые запросы в Яндексе</v>
      </c>
      <c r="K5041" s="10">
        <f>IFNA(VLOOKUP($H5041,'Промокоды'!$A$2:$C$115,3,0),"")</f>
        <v>0.05</v>
      </c>
      <c r="L5041" s="13">
        <f t="shared" si="2"/>
        <v>175</v>
      </c>
      <c r="M5041" s="14">
        <v>3500.0</v>
      </c>
      <c r="N5041" s="14">
        <f t="shared" si="3"/>
        <v>3325</v>
      </c>
      <c r="O5041" s="9"/>
      <c r="P5041" s="9"/>
      <c r="Q5041" s="9"/>
      <c r="R5041" s="9"/>
      <c r="S5041" s="9"/>
      <c r="T5041" s="9"/>
      <c r="U5041" s="9"/>
      <c r="V5041" s="9"/>
      <c r="W5041" s="9"/>
      <c r="X5041" s="9"/>
      <c r="Y5041" s="9"/>
      <c r="Z5041" s="9"/>
      <c r="AA5041" s="9"/>
      <c r="AB5041" s="9"/>
      <c r="AC5041" s="9"/>
    </row>
    <row r="5042" ht="15.75" customHeight="1">
      <c r="A5042" s="10">
        <v>5041.0</v>
      </c>
      <c r="B5042" s="20" t="s">
        <v>15</v>
      </c>
      <c r="C5042" s="10" t="str">
        <f>VLOOKUP($E5042,'Определяем вид'!$A$2:$B$16,2,0)</f>
        <v>Услуга</v>
      </c>
      <c r="D5042" s="20" t="s">
        <v>16</v>
      </c>
      <c r="E5042" s="10" t="s">
        <v>18</v>
      </c>
      <c r="F5042" s="11">
        <v>45834.0</v>
      </c>
      <c r="G5042" s="12">
        <f t="shared" si="1"/>
        <v>6</v>
      </c>
      <c r="H5042" s="10"/>
      <c r="I5042" s="10" t="str">
        <f>IFNA(VLOOKUP($H5042,'Промокоды'!$A$2:$B$115,2,0),"")</f>
        <v/>
      </c>
      <c r="J5042" s="10" t="str">
        <f>IFNA(VLOOKUP($I5042,'Промокоды'!$E$2:$F$8,2,0),"")</f>
        <v/>
      </c>
      <c r="K5042" s="10" t="str">
        <f>IFNA(VLOOKUP($H5042,'Промокоды'!$A$2:$C$115,3,0),"")</f>
        <v/>
      </c>
      <c r="L5042" s="13">
        <f t="shared" si="2"/>
        <v>0</v>
      </c>
      <c r="M5042" s="14">
        <v>3500.0</v>
      </c>
      <c r="N5042" s="14">
        <f t="shared" si="3"/>
        <v>3500</v>
      </c>
      <c r="O5042" s="9"/>
      <c r="P5042" s="9"/>
      <c r="Q5042" s="9"/>
      <c r="R5042" s="9"/>
      <c r="S5042" s="9"/>
      <c r="T5042" s="9"/>
      <c r="U5042" s="9"/>
      <c r="V5042" s="9"/>
      <c r="W5042" s="9"/>
      <c r="X5042" s="9"/>
      <c r="Y5042" s="9"/>
      <c r="Z5042" s="9"/>
      <c r="AA5042" s="9"/>
      <c r="AB5042" s="9"/>
      <c r="AC5042" s="9"/>
    </row>
    <row r="5043" ht="15.75" customHeight="1">
      <c r="A5043" s="10">
        <v>5042.0</v>
      </c>
      <c r="B5043" s="20" t="s">
        <v>15</v>
      </c>
      <c r="C5043" s="10" t="str">
        <f>VLOOKUP($E5043,'Определяем вид'!$A$2:$B$16,2,0)</f>
        <v>Товар</v>
      </c>
      <c r="D5043" s="20" t="s">
        <v>19</v>
      </c>
      <c r="E5043" s="10" t="s">
        <v>20</v>
      </c>
      <c r="F5043" s="11">
        <v>45834.0</v>
      </c>
      <c r="G5043" s="12">
        <f t="shared" si="1"/>
        <v>6</v>
      </c>
      <c r="H5043" s="10"/>
      <c r="I5043" s="10" t="str">
        <f>IFNA(VLOOKUP($H5043,'Промокоды'!$A$2:$B$115,2,0),"")</f>
        <v/>
      </c>
      <c r="J5043" s="10" t="str">
        <f>IFNA(VLOOKUP($I5043,'Промокоды'!$E$2:$F$8,2,0),"")</f>
        <v/>
      </c>
      <c r="K5043" s="10" t="str">
        <f>IFNA(VLOOKUP($H5043,'Промокоды'!$A$2:$C$115,3,0),"")</f>
        <v/>
      </c>
      <c r="L5043" s="13">
        <f t="shared" si="2"/>
        <v>0</v>
      </c>
      <c r="M5043" s="14">
        <v>500.0</v>
      </c>
      <c r="N5043" s="14">
        <f t="shared" si="3"/>
        <v>500</v>
      </c>
      <c r="O5043" s="9"/>
      <c r="P5043" s="9"/>
      <c r="Q5043" s="9"/>
      <c r="R5043" s="9"/>
      <c r="S5043" s="9"/>
      <c r="T5043" s="9"/>
      <c r="U5043" s="9"/>
      <c r="V5043" s="9"/>
      <c r="W5043" s="9"/>
      <c r="X5043" s="9"/>
      <c r="Y5043" s="9"/>
      <c r="Z5043" s="9"/>
      <c r="AA5043" s="9"/>
      <c r="AB5043" s="9"/>
      <c r="AC5043" s="9"/>
    </row>
    <row r="5044" ht="15.75" customHeight="1">
      <c r="A5044" s="10">
        <v>5043.0</v>
      </c>
      <c r="B5044" s="20" t="s">
        <v>25</v>
      </c>
      <c r="C5044" s="10" t="str">
        <f>VLOOKUP($E5044,'Определяем вид'!$A$2:$B$16,2,0)</f>
        <v>Товар</v>
      </c>
      <c r="D5044" s="20" t="s">
        <v>16</v>
      </c>
      <c r="E5044" s="10" t="s">
        <v>33</v>
      </c>
      <c r="F5044" s="11">
        <v>45834.0</v>
      </c>
      <c r="G5044" s="12">
        <f t="shared" si="1"/>
        <v>6</v>
      </c>
      <c r="H5044" s="10"/>
      <c r="I5044" s="10" t="str">
        <f>IFNA(VLOOKUP($H5044,'Промокоды'!$A$2:$B$115,2,0),"")</f>
        <v/>
      </c>
      <c r="J5044" s="10" t="str">
        <f>IFNA(VLOOKUP($I5044,'Промокоды'!$E$2:$F$8,2,0),"")</f>
        <v/>
      </c>
      <c r="K5044" s="10" t="str">
        <f>IFNA(VLOOKUP($H5044,'Промокоды'!$A$2:$C$115,3,0),"")</f>
        <v/>
      </c>
      <c r="L5044" s="13">
        <f t="shared" si="2"/>
        <v>0</v>
      </c>
      <c r="M5044" s="14">
        <v>1000.0</v>
      </c>
      <c r="N5044" s="14">
        <f t="shared" si="3"/>
        <v>1000</v>
      </c>
      <c r="O5044" s="9"/>
      <c r="P5044" s="9"/>
      <c r="Q5044" s="9"/>
      <c r="R5044" s="9"/>
      <c r="S5044" s="9"/>
      <c r="T5044" s="9"/>
      <c r="U5044" s="9"/>
      <c r="V5044" s="9"/>
      <c r="W5044" s="9"/>
      <c r="X5044" s="9"/>
      <c r="Y5044" s="9"/>
      <c r="Z5044" s="9"/>
      <c r="AA5044" s="9"/>
      <c r="AB5044" s="9"/>
      <c r="AC5044" s="9"/>
    </row>
    <row r="5045" ht="15.75" customHeight="1">
      <c r="A5045" s="10">
        <v>5044.0</v>
      </c>
      <c r="B5045" s="20" t="s">
        <v>15</v>
      </c>
      <c r="C5045" s="10" t="str">
        <f>VLOOKUP($E5045,'Определяем вид'!$A$2:$B$16,2,0)</f>
        <v>Услуга</v>
      </c>
      <c r="D5045" s="20" t="s">
        <v>16</v>
      </c>
      <c r="E5045" s="10" t="s">
        <v>18</v>
      </c>
      <c r="F5045" s="11">
        <v>45834.0</v>
      </c>
      <c r="G5045" s="12">
        <f t="shared" si="1"/>
        <v>6</v>
      </c>
      <c r="H5045" s="10"/>
      <c r="I5045" s="10" t="str">
        <f>IFNA(VLOOKUP($H5045,'Промокоды'!$A$2:$B$115,2,0),"")</f>
        <v/>
      </c>
      <c r="J5045" s="10" t="str">
        <f>IFNA(VLOOKUP($I5045,'Промокоды'!$E$2:$F$8,2,0),"")</f>
        <v/>
      </c>
      <c r="K5045" s="10" t="str">
        <f>IFNA(VLOOKUP($H5045,'Промокоды'!$A$2:$C$115,3,0),"")</f>
        <v/>
      </c>
      <c r="L5045" s="13">
        <f t="shared" si="2"/>
        <v>0</v>
      </c>
      <c r="M5045" s="14">
        <v>3500.0</v>
      </c>
      <c r="N5045" s="14">
        <f t="shared" si="3"/>
        <v>3500</v>
      </c>
      <c r="O5045" s="9"/>
      <c r="P5045" s="9"/>
      <c r="Q5045" s="9"/>
      <c r="R5045" s="9"/>
      <c r="S5045" s="9"/>
      <c r="T5045" s="9"/>
      <c r="U5045" s="9"/>
      <c r="V5045" s="9"/>
      <c r="W5045" s="9"/>
      <c r="X5045" s="9"/>
      <c r="Y5045" s="9"/>
      <c r="Z5045" s="9"/>
      <c r="AA5045" s="9"/>
      <c r="AB5045" s="9"/>
      <c r="AC5045" s="9"/>
    </row>
    <row r="5046" ht="15.75" customHeight="1">
      <c r="A5046" s="10">
        <v>5045.0</v>
      </c>
      <c r="B5046" s="20" t="s">
        <v>15</v>
      </c>
      <c r="C5046" s="10" t="str">
        <f>VLOOKUP($E5046,'Определяем вид'!$A$2:$B$16,2,0)</f>
        <v>Услуга</v>
      </c>
      <c r="D5046" s="20" t="s">
        <v>16</v>
      </c>
      <c r="E5046" s="10" t="s">
        <v>21</v>
      </c>
      <c r="F5046" s="11">
        <v>45834.0</v>
      </c>
      <c r="G5046" s="12">
        <f t="shared" si="1"/>
        <v>6</v>
      </c>
      <c r="H5046" s="10"/>
      <c r="I5046" s="10" t="str">
        <f>IFNA(VLOOKUP($H5046,'Промокоды'!$A$2:$B$115,2,0),"")</f>
        <v/>
      </c>
      <c r="J5046" s="10" t="str">
        <f>IFNA(VLOOKUP($I5046,'Промокоды'!$E$2:$F$8,2,0),"")</f>
        <v/>
      </c>
      <c r="K5046" s="10" t="str">
        <f>IFNA(VLOOKUP($H5046,'Промокоды'!$A$2:$C$115,3,0),"")</f>
        <v/>
      </c>
      <c r="L5046" s="13">
        <f t="shared" si="2"/>
        <v>0</v>
      </c>
      <c r="M5046" s="14">
        <v>5500.0</v>
      </c>
      <c r="N5046" s="14">
        <f t="shared" si="3"/>
        <v>5500</v>
      </c>
      <c r="O5046" s="9"/>
      <c r="P5046" s="9"/>
      <c r="Q5046" s="9"/>
      <c r="R5046" s="9"/>
      <c r="S5046" s="9"/>
      <c r="T5046" s="9"/>
      <c r="U5046" s="9"/>
      <c r="V5046" s="9"/>
      <c r="W5046" s="9"/>
      <c r="X5046" s="9"/>
      <c r="Y5046" s="9"/>
      <c r="Z5046" s="9"/>
      <c r="AA5046" s="9"/>
      <c r="AB5046" s="9"/>
      <c r="AC5046" s="9"/>
    </row>
    <row r="5047" ht="15.75" customHeight="1">
      <c r="A5047" s="10">
        <v>5046.0</v>
      </c>
      <c r="B5047" s="20" t="s">
        <v>15</v>
      </c>
      <c r="C5047" s="10" t="str">
        <f>VLOOKUP($E5047,'Определяем вид'!$A$2:$B$16,2,0)</f>
        <v>Услуга</v>
      </c>
      <c r="D5047" s="20" t="s">
        <v>16</v>
      </c>
      <c r="E5047" s="10" t="s">
        <v>18</v>
      </c>
      <c r="F5047" s="11">
        <v>45834.0</v>
      </c>
      <c r="G5047" s="12">
        <f t="shared" si="1"/>
        <v>6</v>
      </c>
      <c r="H5047" s="10"/>
      <c r="I5047" s="10" t="str">
        <f>IFNA(VLOOKUP($H5047,'Промокоды'!$A$2:$B$115,2,0),"")</f>
        <v/>
      </c>
      <c r="J5047" s="10" t="str">
        <f>IFNA(VLOOKUP($I5047,'Промокоды'!$E$2:$F$8,2,0),"")</f>
        <v/>
      </c>
      <c r="K5047" s="10" t="str">
        <f>IFNA(VLOOKUP($H5047,'Промокоды'!$A$2:$C$115,3,0),"")</f>
        <v/>
      </c>
      <c r="L5047" s="13">
        <f t="shared" si="2"/>
        <v>0</v>
      </c>
      <c r="M5047" s="14">
        <v>3500.0</v>
      </c>
      <c r="N5047" s="14">
        <f t="shared" si="3"/>
        <v>3500</v>
      </c>
      <c r="O5047" s="9"/>
      <c r="P5047" s="9"/>
      <c r="Q5047" s="9"/>
      <c r="R5047" s="9"/>
      <c r="S5047" s="9"/>
      <c r="T5047" s="9"/>
      <c r="U5047" s="9"/>
      <c r="V5047" s="9"/>
      <c r="W5047" s="9"/>
      <c r="X5047" s="9"/>
      <c r="Y5047" s="9"/>
      <c r="Z5047" s="9"/>
      <c r="AA5047" s="9"/>
      <c r="AB5047" s="9"/>
      <c r="AC5047" s="9"/>
    </row>
    <row r="5048" ht="15.75" customHeight="1">
      <c r="A5048" s="10">
        <v>5047.0</v>
      </c>
      <c r="B5048" s="20" t="s">
        <v>15</v>
      </c>
      <c r="C5048" s="10" t="str">
        <f>VLOOKUP($E5048,'Определяем вид'!$A$2:$B$16,2,0)</f>
        <v>Товар</v>
      </c>
      <c r="D5048" s="20" t="s">
        <v>19</v>
      </c>
      <c r="E5048" s="10" t="s">
        <v>23</v>
      </c>
      <c r="F5048" s="11">
        <v>45834.0</v>
      </c>
      <c r="G5048" s="12">
        <f t="shared" si="1"/>
        <v>6</v>
      </c>
      <c r="H5048" s="10"/>
      <c r="I5048" s="10" t="str">
        <f>IFNA(VLOOKUP($H5048,'Промокоды'!$A$2:$B$115,2,0),"")</f>
        <v/>
      </c>
      <c r="J5048" s="10" t="str">
        <f>IFNA(VLOOKUP($I5048,'Промокоды'!$E$2:$F$8,2,0),"")</f>
        <v/>
      </c>
      <c r="K5048" s="10" t="str">
        <f>IFNA(VLOOKUP($H5048,'Промокоды'!$A$2:$C$115,3,0),"")</f>
        <v/>
      </c>
      <c r="L5048" s="13">
        <f t="shared" si="2"/>
        <v>0</v>
      </c>
      <c r="M5048" s="14">
        <v>1000.0</v>
      </c>
      <c r="N5048" s="14">
        <f t="shared" si="3"/>
        <v>1000</v>
      </c>
      <c r="O5048" s="9"/>
      <c r="P5048" s="9"/>
      <c r="Q5048" s="9"/>
      <c r="R5048" s="9"/>
      <c r="S5048" s="9"/>
      <c r="T5048" s="9"/>
      <c r="U5048" s="9"/>
      <c r="V5048" s="9"/>
      <c r="W5048" s="9"/>
      <c r="X5048" s="9"/>
      <c r="Y5048" s="9"/>
      <c r="Z5048" s="9"/>
      <c r="AA5048" s="9"/>
      <c r="AB5048" s="9"/>
      <c r="AC5048" s="9"/>
    </row>
    <row r="5049" ht="15.75" customHeight="1">
      <c r="A5049" s="10">
        <v>5048.0</v>
      </c>
      <c r="B5049" s="20" t="s">
        <v>15</v>
      </c>
      <c r="C5049" s="10" t="str">
        <f>VLOOKUP($E5049,'Определяем вид'!$A$2:$B$16,2,0)</f>
        <v>Услуга</v>
      </c>
      <c r="D5049" s="20" t="s">
        <v>19</v>
      </c>
      <c r="E5049" s="10" t="s">
        <v>18</v>
      </c>
      <c r="F5049" s="11">
        <v>45834.0</v>
      </c>
      <c r="G5049" s="12">
        <f t="shared" si="1"/>
        <v>6</v>
      </c>
      <c r="H5049" s="10"/>
      <c r="I5049" s="10" t="str">
        <f>IFNA(VLOOKUP($H5049,'Промокоды'!$A$2:$B$115,2,0),"")</f>
        <v/>
      </c>
      <c r="J5049" s="10" t="str">
        <f>IFNA(VLOOKUP($I5049,'Промокоды'!$E$2:$F$8,2,0),"")</f>
        <v/>
      </c>
      <c r="K5049" s="10" t="str">
        <f>IFNA(VLOOKUP($H5049,'Промокоды'!$A$2:$C$115,3,0),"")</f>
        <v/>
      </c>
      <c r="L5049" s="13">
        <f t="shared" si="2"/>
        <v>0</v>
      </c>
      <c r="M5049" s="14">
        <v>3500.0</v>
      </c>
      <c r="N5049" s="14">
        <f t="shared" si="3"/>
        <v>3500</v>
      </c>
      <c r="O5049" s="9"/>
      <c r="P5049" s="9"/>
      <c r="Q5049" s="9"/>
      <c r="R5049" s="9"/>
      <c r="S5049" s="9"/>
      <c r="T5049" s="9"/>
      <c r="U5049" s="9"/>
      <c r="V5049" s="9"/>
      <c r="W5049" s="9"/>
      <c r="X5049" s="9"/>
      <c r="Y5049" s="9"/>
      <c r="Z5049" s="9"/>
      <c r="AA5049" s="9"/>
      <c r="AB5049" s="9"/>
      <c r="AC5049" s="9"/>
    </row>
    <row r="5050" ht="15.75" customHeight="1">
      <c r="A5050" s="10">
        <v>5049.0</v>
      </c>
      <c r="B5050" s="20" t="s">
        <v>15</v>
      </c>
      <c r="C5050" s="10" t="str">
        <f>VLOOKUP($E5050,'Определяем вид'!$A$2:$B$16,2,0)</f>
        <v>Услуга</v>
      </c>
      <c r="D5050" s="20" t="s">
        <v>16</v>
      </c>
      <c r="E5050" s="10" t="s">
        <v>18</v>
      </c>
      <c r="F5050" s="11">
        <v>45834.0</v>
      </c>
      <c r="G5050" s="12">
        <f t="shared" si="1"/>
        <v>6</v>
      </c>
      <c r="H5050" s="10"/>
      <c r="I5050" s="10" t="str">
        <f>IFNA(VLOOKUP($H5050,'Промокоды'!$A$2:$B$115,2,0),"")</f>
        <v/>
      </c>
      <c r="J5050" s="10" t="str">
        <f>IFNA(VLOOKUP($I5050,'Промокоды'!$E$2:$F$8,2,0),"")</f>
        <v/>
      </c>
      <c r="K5050" s="10" t="str">
        <f>IFNA(VLOOKUP($H5050,'Промокоды'!$A$2:$C$115,3,0),"")</f>
        <v/>
      </c>
      <c r="L5050" s="13">
        <f t="shared" si="2"/>
        <v>0</v>
      </c>
      <c r="M5050" s="14">
        <v>3500.0</v>
      </c>
      <c r="N5050" s="14">
        <f t="shared" si="3"/>
        <v>3500</v>
      </c>
      <c r="O5050" s="9"/>
      <c r="P5050" s="9"/>
      <c r="Q5050" s="9"/>
      <c r="R5050" s="9"/>
      <c r="S5050" s="9"/>
      <c r="T5050" s="9"/>
      <c r="U5050" s="9"/>
      <c r="V5050" s="9"/>
      <c r="W5050" s="9"/>
      <c r="X5050" s="9"/>
      <c r="Y5050" s="9"/>
      <c r="Z5050" s="9"/>
      <c r="AA5050" s="9"/>
      <c r="AB5050" s="9"/>
      <c r="AC5050" s="9"/>
    </row>
    <row r="5051" ht="15.75" customHeight="1">
      <c r="A5051" s="10">
        <v>5050.0</v>
      </c>
      <c r="B5051" s="20" t="s">
        <v>15</v>
      </c>
      <c r="C5051" s="10" t="str">
        <f>VLOOKUP($E5051,'Определяем вид'!$A$2:$B$16,2,0)</f>
        <v>Услуга</v>
      </c>
      <c r="D5051" s="20" t="s">
        <v>16</v>
      </c>
      <c r="E5051" s="10" t="s">
        <v>18</v>
      </c>
      <c r="F5051" s="11">
        <v>45835.0</v>
      </c>
      <c r="G5051" s="12">
        <f t="shared" si="1"/>
        <v>6</v>
      </c>
      <c r="H5051" s="10"/>
      <c r="I5051" s="10" t="str">
        <f>IFNA(VLOOKUP($H5051,'Промокоды'!$A$2:$B$115,2,0),"")</f>
        <v/>
      </c>
      <c r="J5051" s="10" t="str">
        <f>IFNA(VLOOKUP($I5051,'Промокоды'!$E$2:$F$8,2,0),"")</f>
        <v/>
      </c>
      <c r="K5051" s="10" t="str">
        <f>IFNA(VLOOKUP($H5051,'Промокоды'!$A$2:$C$115,3,0),"")</f>
        <v/>
      </c>
      <c r="L5051" s="13">
        <f t="shared" si="2"/>
        <v>0</v>
      </c>
      <c r="M5051" s="14">
        <v>3500.0</v>
      </c>
      <c r="N5051" s="14">
        <f t="shared" si="3"/>
        <v>3500</v>
      </c>
      <c r="O5051" s="9"/>
      <c r="P5051" s="9"/>
      <c r="Q5051" s="9"/>
      <c r="R5051" s="9"/>
      <c r="S5051" s="9"/>
      <c r="T5051" s="9"/>
      <c r="U5051" s="9"/>
      <c r="V5051" s="9"/>
      <c r="W5051" s="9"/>
      <c r="X5051" s="9"/>
      <c r="Y5051" s="9"/>
      <c r="Z5051" s="9"/>
      <c r="AA5051" s="9"/>
      <c r="AB5051" s="9"/>
      <c r="AC5051" s="9"/>
    </row>
    <row r="5052" ht="15.75" customHeight="1">
      <c r="A5052" s="10">
        <v>5051.0</v>
      </c>
      <c r="B5052" s="20" t="s">
        <v>15</v>
      </c>
      <c r="C5052" s="10" t="str">
        <f>VLOOKUP($E5052,'Определяем вид'!$A$2:$B$16,2,0)</f>
        <v>Услуга</v>
      </c>
      <c r="D5052" s="20" t="s">
        <v>16</v>
      </c>
      <c r="E5052" s="10" t="s">
        <v>21</v>
      </c>
      <c r="F5052" s="11">
        <v>45835.0</v>
      </c>
      <c r="G5052" s="12">
        <f t="shared" si="1"/>
        <v>6</v>
      </c>
      <c r="H5052" s="10"/>
      <c r="I5052" s="10" t="str">
        <f>IFNA(VLOOKUP($H5052,'Промокоды'!$A$2:$B$115,2,0),"")</f>
        <v/>
      </c>
      <c r="J5052" s="10" t="str">
        <f>IFNA(VLOOKUP($I5052,'Промокоды'!$E$2:$F$8,2,0),"")</f>
        <v/>
      </c>
      <c r="K5052" s="10" t="str">
        <f>IFNA(VLOOKUP($H5052,'Промокоды'!$A$2:$C$115,3,0),"")</f>
        <v/>
      </c>
      <c r="L5052" s="13">
        <f t="shared" si="2"/>
        <v>0</v>
      </c>
      <c r="M5052" s="14">
        <v>5500.0</v>
      </c>
      <c r="N5052" s="14">
        <f t="shared" si="3"/>
        <v>5500</v>
      </c>
      <c r="O5052" s="9"/>
      <c r="P5052" s="9"/>
      <c r="Q5052" s="9"/>
      <c r="R5052" s="9"/>
      <c r="S5052" s="9"/>
      <c r="T5052" s="9"/>
      <c r="U5052" s="9"/>
      <c r="V5052" s="9"/>
      <c r="W5052" s="9"/>
      <c r="X5052" s="9"/>
      <c r="Y5052" s="9"/>
      <c r="Z5052" s="9"/>
      <c r="AA5052" s="9"/>
      <c r="AB5052" s="9"/>
      <c r="AC5052" s="9"/>
    </row>
    <row r="5053" ht="15.75" customHeight="1">
      <c r="A5053" s="10">
        <v>5052.0</v>
      </c>
      <c r="B5053" s="20" t="s">
        <v>15</v>
      </c>
      <c r="C5053" s="10" t="str">
        <f>VLOOKUP($E5053,'Определяем вид'!$A$2:$B$16,2,0)</f>
        <v>Товар</v>
      </c>
      <c r="D5053" s="20" t="s">
        <v>16</v>
      </c>
      <c r="E5053" s="10" t="s">
        <v>28</v>
      </c>
      <c r="F5053" s="11">
        <v>45835.0</v>
      </c>
      <c r="G5053" s="12">
        <f t="shared" si="1"/>
        <v>6</v>
      </c>
      <c r="H5053" s="10"/>
      <c r="I5053" s="10" t="str">
        <f>IFNA(VLOOKUP($H5053,'Промокоды'!$A$2:$B$115,2,0),"")</f>
        <v/>
      </c>
      <c r="J5053" s="10" t="str">
        <f>IFNA(VLOOKUP($I5053,'Промокоды'!$E$2:$F$8,2,0),"")</f>
        <v/>
      </c>
      <c r="K5053" s="10" t="str">
        <f>IFNA(VLOOKUP($H5053,'Промокоды'!$A$2:$C$115,3,0),"")</f>
        <v/>
      </c>
      <c r="L5053" s="13">
        <f t="shared" si="2"/>
        <v>0</v>
      </c>
      <c r="M5053" s="14">
        <v>300.0</v>
      </c>
      <c r="N5053" s="14">
        <f t="shared" si="3"/>
        <v>300</v>
      </c>
      <c r="O5053" s="9"/>
      <c r="P5053" s="9"/>
      <c r="Q5053" s="9"/>
      <c r="R5053" s="9"/>
      <c r="S5053" s="9"/>
      <c r="T5053" s="9"/>
      <c r="U5053" s="9"/>
      <c r="V5053" s="9"/>
      <c r="W5053" s="9"/>
      <c r="X5053" s="9"/>
      <c r="Y5053" s="9"/>
      <c r="Z5053" s="9"/>
      <c r="AA5053" s="9"/>
      <c r="AB5053" s="9"/>
      <c r="AC5053" s="9"/>
    </row>
    <row r="5054" ht="15.75" customHeight="1">
      <c r="A5054" s="10">
        <v>5053.0</v>
      </c>
      <c r="B5054" s="20" t="s">
        <v>15</v>
      </c>
      <c r="C5054" s="10" t="str">
        <f>VLOOKUP($E5054,'Определяем вид'!$A$2:$B$16,2,0)</f>
        <v>Услуга</v>
      </c>
      <c r="D5054" s="20" t="s">
        <v>16</v>
      </c>
      <c r="E5054" s="10" t="s">
        <v>17</v>
      </c>
      <c r="F5054" s="11">
        <v>45835.0</v>
      </c>
      <c r="G5054" s="12">
        <f t="shared" si="1"/>
        <v>6</v>
      </c>
      <c r="H5054" s="10"/>
      <c r="I5054" s="10" t="str">
        <f>IFNA(VLOOKUP($H5054,'Промокоды'!$A$2:$B$115,2,0),"")</f>
        <v/>
      </c>
      <c r="J5054" s="10" t="str">
        <f>IFNA(VLOOKUP($I5054,'Промокоды'!$E$2:$F$8,2,0),"")</f>
        <v/>
      </c>
      <c r="K5054" s="10" t="str">
        <f>IFNA(VLOOKUP($H5054,'Промокоды'!$A$2:$C$115,3,0),"")</f>
        <v/>
      </c>
      <c r="L5054" s="13">
        <f t="shared" si="2"/>
        <v>0</v>
      </c>
      <c r="M5054" s="14">
        <v>4500.0</v>
      </c>
      <c r="N5054" s="14">
        <f t="shared" si="3"/>
        <v>4500</v>
      </c>
      <c r="O5054" s="9"/>
      <c r="P5054" s="9"/>
      <c r="Q5054" s="9"/>
      <c r="R5054" s="9"/>
      <c r="S5054" s="9"/>
      <c r="T5054" s="9"/>
      <c r="U5054" s="9"/>
      <c r="V5054" s="9"/>
      <c r="W5054" s="9"/>
      <c r="X5054" s="9"/>
      <c r="Y5054" s="9"/>
      <c r="Z5054" s="9"/>
      <c r="AA5054" s="9"/>
      <c r="AB5054" s="9"/>
      <c r="AC5054" s="9"/>
    </row>
    <row r="5055" ht="15.75" customHeight="1">
      <c r="A5055" s="10">
        <v>5054.0</v>
      </c>
      <c r="B5055" s="20" t="s">
        <v>15</v>
      </c>
      <c r="C5055" s="10" t="str">
        <f>VLOOKUP($E5055,'Определяем вид'!$A$2:$B$16,2,0)</f>
        <v>Услуга</v>
      </c>
      <c r="D5055" s="20" t="s">
        <v>16</v>
      </c>
      <c r="E5055" s="10" t="s">
        <v>17</v>
      </c>
      <c r="F5055" s="11">
        <v>45835.0</v>
      </c>
      <c r="G5055" s="12">
        <f t="shared" si="1"/>
        <v>6</v>
      </c>
      <c r="H5055" s="10"/>
      <c r="I5055" s="10" t="str">
        <f>IFNA(VLOOKUP($H5055,'Промокоды'!$A$2:$B$115,2,0),"")</f>
        <v/>
      </c>
      <c r="J5055" s="10" t="str">
        <f>IFNA(VLOOKUP($I5055,'Промокоды'!$E$2:$F$8,2,0),"")</f>
        <v/>
      </c>
      <c r="K5055" s="10" t="str">
        <f>IFNA(VLOOKUP($H5055,'Промокоды'!$A$2:$C$115,3,0),"")</f>
        <v/>
      </c>
      <c r="L5055" s="13">
        <f t="shared" si="2"/>
        <v>0</v>
      </c>
      <c r="M5055" s="14">
        <v>4500.0</v>
      </c>
      <c r="N5055" s="14">
        <f t="shared" si="3"/>
        <v>4500</v>
      </c>
      <c r="O5055" s="9"/>
      <c r="P5055" s="9"/>
      <c r="Q5055" s="9"/>
      <c r="R5055" s="9"/>
      <c r="S5055" s="9"/>
      <c r="T5055" s="9"/>
      <c r="U5055" s="9"/>
      <c r="V5055" s="9"/>
      <c r="W5055" s="9"/>
      <c r="X5055" s="9"/>
      <c r="Y5055" s="9"/>
      <c r="Z5055" s="9"/>
      <c r="AA5055" s="9"/>
      <c r="AB5055" s="9"/>
      <c r="AC5055" s="9"/>
    </row>
    <row r="5056" ht="15.75" customHeight="1">
      <c r="A5056" s="10">
        <v>5055.0</v>
      </c>
      <c r="B5056" s="20" t="s">
        <v>15</v>
      </c>
      <c r="C5056" s="10" t="str">
        <f>VLOOKUP($E5056,'Определяем вид'!$A$2:$B$16,2,0)</f>
        <v>Услуга</v>
      </c>
      <c r="D5056" s="20" t="s">
        <v>19</v>
      </c>
      <c r="E5056" s="10" t="s">
        <v>18</v>
      </c>
      <c r="F5056" s="11">
        <v>45835.0</v>
      </c>
      <c r="G5056" s="12">
        <f t="shared" si="1"/>
        <v>6</v>
      </c>
      <c r="H5056" s="10"/>
      <c r="I5056" s="10" t="str">
        <f>IFNA(VLOOKUP($H5056,'Промокоды'!$A$2:$B$115,2,0),"")</f>
        <v/>
      </c>
      <c r="J5056" s="10" t="str">
        <f>IFNA(VLOOKUP($I5056,'Промокоды'!$E$2:$F$8,2,0),"")</f>
        <v/>
      </c>
      <c r="K5056" s="10" t="str">
        <f>IFNA(VLOOKUP($H5056,'Промокоды'!$A$2:$C$115,3,0),"")</f>
        <v/>
      </c>
      <c r="L5056" s="13">
        <f t="shared" si="2"/>
        <v>0</v>
      </c>
      <c r="M5056" s="14">
        <v>3500.0</v>
      </c>
      <c r="N5056" s="14">
        <f t="shared" si="3"/>
        <v>3500</v>
      </c>
      <c r="O5056" s="9"/>
      <c r="P5056" s="9"/>
      <c r="Q5056" s="9"/>
      <c r="R5056" s="9"/>
      <c r="S5056" s="9"/>
      <c r="T5056" s="9"/>
      <c r="U5056" s="9"/>
      <c r="V5056" s="9"/>
      <c r="W5056" s="9"/>
      <c r="X5056" s="9"/>
      <c r="Y5056" s="9"/>
      <c r="Z5056" s="9"/>
      <c r="AA5056" s="9"/>
      <c r="AB5056" s="9"/>
      <c r="AC5056" s="9"/>
    </row>
    <row r="5057" ht="15.75" customHeight="1">
      <c r="A5057" s="10">
        <v>5056.0</v>
      </c>
      <c r="B5057" s="20" t="s">
        <v>25</v>
      </c>
      <c r="C5057" s="10" t="str">
        <f>VLOOKUP($E5057,'Определяем вид'!$A$2:$B$16,2,0)</f>
        <v>Товар</v>
      </c>
      <c r="D5057" s="20" t="s">
        <v>16</v>
      </c>
      <c r="E5057" s="10" t="s">
        <v>30</v>
      </c>
      <c r="F5057" s="11">
        <v>45835.0</v>
      </c>
      <c r="G5057" s="12">
        <f t="shared" si="1"/>
        <v>6</v>
      </c>
      <c r="H5057" s="10"/>
      <c r="I5057" s="10" t="str">
        <f>IFNA(VLOOKUP($H5057,'Промокоды'!$A$2:$B$115,2,0),"")</f>
        <v/>
      </c>
      <c r="J5057" s="10" t="str">
        <f>IFNA(VLOOKUP($I5057,'Промокоды'!$E$2:$F$8,2,0),"")</f>
        <v/>
      </c>
      <c r="K5057" s="10" t="str">
        <f>IFNA(VLOOKUP($H5057,'Промокоды'!$A$2:$C$115,3,0),"")</f>
        <v/>
      </c>
      <c r="L5057" s="13">
        <f t="shared" si="2"/>
        <v>0</v>
      </c>
      <c r="M5057" s="14">
        <v>300.0</v>
      </c>
      <c r="N5057" s="14">
        <f t="shared" si="3"/>
        <v>300</v>
      </c>
      <c r="O5057" s="9"/>
      <c r="P5057" s="9"/>
      <c r="Q5057" s="9"/>
      <c r="R5057" s="9"/>
      <c r="S5057" s="9"/>
      <c r="T5057" s="9"/>
      <c r="U5057" s="9"/>
      <c r="V5057" s="9"/>
      <c r="W5057" s="9"/>
      <c r="X5057" s="9"/>
      <c r="Y5057" s="9"/>
      <c r="Z5057" s="9"/>
      <c r="AA5057" s="9"/>
      <c r="AB5057" s="9"/>
      <c r="AC5057" s="9"/>
    </row>
    <row r="5058" ht="15.75" customHeight="1">
      <c r="A5058" s="10">
        <v>5057.0</v>
      </c>
      <c r="B5058" s="20" t="s">
        <v>15</v>
      </c>
      <c r="C5058" s="10" t="str">
        <f>VLOOKUP($E5058,'Определяем вид'!$A$2:$B$16,2,0)</f>
        <v>Услуга</v>
      </c>
      <c r="D5058" s="20" t="s">
        <v>16</v>
      </c>
      <c r="E5058" s="10" t="s">
        <v>18</v>
      </c>
      <c r="F5058" s="11">
        <v>45835.0</v>
      </c>
      <c r="G5058" s="12">
        <f t="shared" si="1"/>
        <v>6</v>
      </c>
      <c r="H5058" s="10"/>
      <c r="I5058" s="10" t="str">
        <f>IFNA(VLOOKUP($H5058,'Промокоды'!$A$2:$B$115,2,0),"")</f>
        <v/>
      </c>
      <c r="J5058" s="10" t="str">
        <f>IFNA(VLOOKUP($I5058,'Промокоды'!$E$2:$F$8,2,0),"")</f>
        <v/>
      </c>
      <c r="K5058" s="10" t="str">
        <f>IFNA(VLOOKUP($H5058,'Промокоды'!$A$2:$C$115,3,0),"")</f>
        <v/>
      </c>
      <c r="L5058" s="13">
        <f t="shared" si="2"/>
        <v>0</v>
      </c>
      <c r="M5058" s="14">
        <v>3500.0</v>
      </c>
      <c r="N5058" s="14">
        <f t="shared" si="3"/>
        <v>3500</v>
      </c>
      <c r="O5058" s="9"/>
      <c r="P5058" s="9"/>
      <c r="Q5058" s="9"/>
      <c r="R5058" s="9"/>
      <c r="S5058" s="9"/>
      <c r="T5058" s="9"/>
      <c r="U5058" s="9"/>
      <c r="V5058" s="9"/>
      <c r="W5058" s="9"/>
      <c r="X5058" s="9"/>
      <c r="Y5058" s="9"/>
      <c r="Z5058" s="9"/>
      <c r="AA5058" s="9"/>
      <c r="AB5058" s="9"/>
      <c r="AC5058" s="9"/>
    </row>
    <row r="5059" ht="15.75" customHeight="1">
      <c r="A5059" s="10">
        <v>5058.0</v>
      </c>
      <c r="B5059" s="20" t="s">
        <v>15</v>
      </c>
      <c r="C5059" s="10" t="str">
        <f>VLOOKUP($E5059,'Определяем вид'!$A$2:$B$16,2,0)</f>
        <v>Услуга</v>
      </c>
      <c r="D5059" s="20" t="s">
        <v>19</v>
      </c>
      <c r="E5059" s="10" t="s">
        <v>17</v>
      </c>
      <c r="F5059" s="11">
        <v>45835.0</v>
      </c>
      <c r="G5059" s="12">
        <f t="shared" si="1"/>
        <v>6</v>
      </c>
      <c r="H5059" s="10"/>
      <c r="I5059" s="10" t="str">
        <f>IFNA(VLOOKUP($H5059,'Промокоды'!$A$2:$B$115,2,0),"")</f>
        <v/>
      </c>
      <c r="J5059" s="10" t="str">
        <f>IFNA(VLOOKUP($I5059,'Промокоды'!$E$2:$F$8,2,0),"")</f>
        <v/>
      </c>
      <c r="K5059" s="10" t="str">
        <f>IFNA(VLOOKUP($H5059,'Промокоды'!$A$2:$C$115,3,0),"")</f>
        <v/>
      </c>
      <c r="L5059" s="13">
        <f t="shared" si="2"/>
        <v>0</v>
      </c>
      <c r="M5059" s="14">
        <v>4500.0</v>
      </c>
      <c r="N5059" s="14">
        <f t="shared" si="3"/>
        <v>4500</v>
      </c>
      <c r="O5059" s="9"/>
      <c r="P5059" s="9"/>
      <c r="Q5059" s="9"/>
      <c r="R5059" s="9"/>
      <c r="S5059" s="9"/>
      <c r="T5059" s="9"/>
      <c r="U5059" s="9"/>
      <c r="V5059" s="9"/>
      <c r="W5059" s="9"/>
      <c r="X5059" s="9"/>
      <c r="Y5059" s="9"/>
      <c r="Z5059" s="9"/>
      <c r="AA5059" s="9"/>
      <c r="AB5059" s="9"/>
      <c r="AC5059" s="9"/>
    </row>
    <row r="5060" ht="15.75" customHeight="1">
      <c r="A5060" s="10">
        <v>5059.0</v>
      </c>
      <c r="B5060" s="20" t="s">
        <v>25</v>
      </c>
      <c r="C5060" s="10" t="str">
        <f>VLOOKUP($E5060,'Определяем вид'!$A$2:$B$16,2,0)</f>
        <v>Товар</v>
      </c>
      <c r="D5060" s="20" t="s">
        <v>16</v>
      </c>
      <c r="E5060" s="10" t="s">
        <v>35</v>
      </c>
      <c r="F5060" s="11">
        <v>45835.0</v>
      </c>
      <c r="G5060" s="12">
        <f t="shared" si="1"/>
        <v>6</v>
      </c>
      <c r="H5060" s="10"/>
      <c r="I5060" s="10" t="str">
        <f>IFNA(VLOOKUP($H5060,'Промокоды'!$A$2:$B$115,2,0),"")</f>
        <v/>
      </c>
      <c r="J5060" s="10" t="str">
        <f>IFNA(VLOOKUP($I5060,'Промокоды'!$E$2:$F$8,2,0),"")</f>
        <v/>
      </c>
      <c r="K5060" s="10" t="str">
        <f>IFNA(VLOOKUP($H5060,'Промокоды'!$A$2:$C$115,3,0),"")</f>
        <v/>
      </c>
      <c r="L5060" s="13">
        <f t="shared" si="2"/>
        <v>0</v>
      </c>
      <c r="M5060" s="14">
        <v>500.0</v>
      </c>
      <c r="N5060" s="14">
        <f t="shared" si="3"/>
        <v>500</v>
      </c>
      <c r="O5060" s="9"/>
      <c r="P5060" s="9"/>
      <c r="Q5060" s="9"/>
      <c r="R5060" s="9"/>
      <c r="S5060" s="9"/>
      <c r="T5060" s="9"/>
      <c r="U5060" s="9"/>
      <c r="V5060" s="9"/>
      <c r="W5060" s="9"/>
      <c r="X5060" s="9"/>
      <c r="Y5060" s="9"/>
      <c r="Z5060" s="9"/>
      <c r="AA5060" s="9"/>
      <c r="AB5060" s="9"/>
      <c r="AC5060" s="9"/>
    </row>
    <row r="5061" ht="15.75" customHeight="1">
      <c r="A5061" s="10">
        <v>5060.0</v>
      </c>
      <c r="B5061" s="20" t="s">
        <v>15</v>
      </c>
      <c r="C5061" s="10" t="str">
        <f>VLOOKUP($E5061,'Определяем вид'!$A$2:$B$16,2,0)</f>
        <v>Услуга</v>
      </c>
      <c r="D5061" s="20" t="s">
        <v>16</v>
      </c>
      <c r="E5061" s="10" t="s">
        <v>17</v>
      </c>
      <c r="F5061" s="11">
        <v>45835.0</v>
      </c>
      <c r="G5061" s="12">
        <f t="shared" si="1"/>
        <v>6</v>
      </c>
      <c r="H5061" s="10"/>
      <c r="I5061" s="10" t="str">
        <f>IFNA(VLOOKUP($H5061,'Промокоды'!$A$2:$B$115,2,0),"")</f>
        <v/>
      </c>
      <c r="J5061" s="10" t="str">
        <f>IFNA(VLOOKUP($I5061,'Промокоды'!$E$2:$F$8,2,0),"")</f>
        <v/>
      </c>
      <c r="K5061" s="10" t="str">
        <f>IFNA(VLOOKUP($H5061,'Промокоды'!$A$2:$C$115,3,0),"")</f>
        <v/>
      </c>
      <c r="L5061" s="13">
        <f t="shared" si="2"/>
        <v>0</v>
      </c>
      <c r="M5061" s="14">
        <v>4500.0</v>
      </c>
      <c r="N5061" s="14">
        <f t="shared" si="3"/>
        <v>4500</v>
      </c>
      <c r="O5061" s="9"/>
      <c r="P5061" s="9"/>
      <c r="Q5061" s="9"/>
      <c r="R5061" s="9"/>
      <c r="S5061" s="9"/>
      <c r="T5061" s="9"/>
      <c r="U5061" s="9"/>
      <c r="V5061" s="9"/>
      <c r="W5061" s="9"/>
      <c r="X5061" s="9"/>
      <c r="Y5061" s="9"/>
      <c r="Z5061" s="9"/>
      <c r="AA5061" s="9"/>
      <c r="AB5061" s="9"/>
      <c r="AC5061" s="9"/>
    </row>
    <row r="5062" ht="15.75" customHeight="1">
      <c r="A5062" s="10">
        <v>5061.0</v>
      </c>
      <c r="B5062" s="20" t="s">
        <v>15</v>
      </c>
      <c r="C5062" s="10" t="str">
        <f>VLOOKUP($E5062,'Определяем вид'!$A$2:$B$16,2,0)</f>
        <v>Услуга</v>
      </c>
      <c r="D5062" s="20" t="s">
        <v>16</v>
      </c>
      <c r="E5062" s="10" t="s">
        <v>17</v>
      </c>
      <c r="F5062" s="11">
        <v>45835.0</v>
      </c>
      <c r="G5062" s="12">
        <f t="shared" si="1"/>
        <v>6</v>
      </c>
      <c r="H5062" s="10"/>
      <c r="I5062" s="10" t="str">
        <f>IFNA(VLOOKUP($H5062,'Промокоды'!$A$2:$B$115,2,0),"")</f>
        <v/>
      </c>
      <c r="J5062" s="10" t="str">
        <f>IFNA(VLOOKUP($I5062,'Промокоды'!$E$2:$F$8,2,0),"")</f>
        <v/>
      </c>
      <c r="K5062" s="10" t="str">
        <f>IFNA(VLOOKUP($H5062,'Промокоды'!$A$2:$C$115,3,0),"")</f>
        <v/>
      </c>
      <c r="L5062" s="13">
        <f t="shared" si="2"/>
        <v>0</v>
      </c>
      <c r="M5062" s="14">
        <v>4500.0</v>
      </c>
      <c r="N5062" s="14">
        <f t="shared" si="3"/>
        <v>4500</v>
      </c>
      <c r="O5062" s="9"/>
      <c r="P5062" s="9"/>
      <c r="Q5062" s="9"/>
      <c r="R5062" s="9"/>
      <c r="S5062" s="9"/>
      <c r="T5062" s="9"/>
      <c r="U5062" s="9"/>
      <c r="V5062" s="9"/>
      <c r="W5062" s="9"/>
      <c r="X5062" s="9"/>
      <c r="Y5062" s="9"/>
      <c r="Z5062" s="9"/>
      <c r="AA5062" s="9"/>
      <c r="AB5062" s="9"/>
      <c r="AC5062" s="9"/>
    </row>
    <row r="5063" ht="15.75" customHeight="1">
      <c r="A5063" s="10">
        <v>5062.0</v>
      </c>
      <c r="B5063" s="20" t="s">
        <v>15</v>
      </c>
      <c r="C5063" s="10" t="str">
        <f>VLOOKUP($E5063,'Определяем вид'!$A$2:$B$16,2,0)</f>
        <v>Товар</v>
      </c>
      <c r="D5063" s="20" t="s">
        <v>16</v>
      </c>
      <c r="E5063" s="10" t="s">
        <v>20</v>
      </c>
      <c r="F5063" s="11">
        <v>45835.0</v>
      </c>
      <c r="G5063" s="12">
        <f t="shared" si="1"/>
        <v>6</v>
      </c>
      <c r="H5063" s="10"/>
      <c r="I5063" s="10" t="str">
        <f>IFNA(VLOOKUP($H5063,'Промокоды'!$A$2:$B$115,2,0),"")</f>
        <v/>
      </c>
      <c r="J5063" s="10" t="str">
        <f>IFNA(VLOOKUP($I5063,'Промокоды'!$E$2:$F$8,2,0),"")</f>
        <v/>
      </c>
      <c r="K5063" s="10" t="str">
        <f>IFNA(VLOOKUP($H5063,'Промокоды'!$A$2:$C$115,3,0),"")</f>
        <v/>
      </c>
      <c r="L5063" s="13">
        <f t="shared" si="2"/>
        <v>0</v>
      </c>
      <c r="M5063" s="14">
        <v>500.0</v>
      </c>
      <c r="N5063" s="14">
        <f t="shared" si="3"/>
        <v>500</v>
      </c>
      <c r="O5063" s="9"/>
      <c r="P5063" s="9"/>
      <c r="Q5063" s="9"/>
      <c r="R5063" s="9"/>
      <c r="S5063" s="9"/>
      <c r="T5063" s="9"/>
      <c r="U5063" s="9"/>
      <c r="V5063" s="9"/>
      <c r="W5063" s="9"/>
      <c r="X5063" s="9"/>
      <c r="Y5063" s="9"/>
      <c r="Z5063" s="9"/>
      <c r="AA5063" s="9"/>
      <c r="AB5063" s="9"/>
      <c r="AC5063" s="9"/>
    </row>
    <row r="5064" ht="15.75" customHeight="1">
      <c r="A5064" s="10">
        <v>5063.0</v>
      </c>
      <c r="B5064" s="20" t="s">
        <v>15</v>
      </c>
      <c r="C5064" s="10" t="str">
        <f>VLOOKUP($E5064,'Определяем вид'!$A$2:$B$16,2,0)</f>
        <v>Услуга</v>
      </c>
      <c r="D5064" s="20" t="s">
        <v>16</v>
      </c>
      <c r="E5064" s="10" t="s">
        <v>18</v>
      </c>
      <c r="F5064" s="11">
        <v>45835.0</v>
      </c>
      <c r="G5064" s="12">
        <f t="shared" si="1"/>
        <v>6</v>
      </c>
      <c r="H5064" s="10"/>
      <c r="I5064" s="10" t="str">
        <f>IFNA(VLOOKUP($H5064,'Промокоды'!$A$2:$B$115,2,0),"")</f>
        <v/>
      </c>
      <c r="J5064" s="10" t="str">
        <f>IFNA(VLOOKUP($I5064,'Промокоды'!$E$2:$F$8,2,0),"")</f>
        <v/>
      </c>
      <c r="K5064" s="10" t="str">
        <f>IFNA(VLOOKUP($H5064,'Промокоды'!$A$2:$C$115,3,0),"")</f>
        <v/>
      </c>
      <c r="L5064" s="13">
        <f t="shared" si="2"/>
        <v>0</v>
      </c>
      <c r="M5064" s="14">
        <v>3500.0</v>
      </c>
      <c r="N5064" s="14">
        <f t="shared" si="3"/>
        <v>3500</v>
      </c>
      <c r="O5064" s="9"/>
      <c r="P5064" s="9"/>
      <c r="Q5064" s="9"/>
      <c r="R5064" s="9"/>
      <c r="S5064" s="9"/>
      <c r="T5064" s="9"/>
      <c r="U5064" s="9"/>
      <c r="V5064" s="9"/>
      <c r="W5064" s="9"/>
      <c r="X5064" s="9"/>
      <c r="Y5064" s="9"/>
      <c r="Z5064" s="9"/>
      <c r="AA5064" s="9"/>
      <c r="AB5064" s="9"/>
      <c r="AC5064" s="9"/>
    </row>
    <row r="5065" ht="15.75" customHeight="1">
      <c r="A5065" s="10">
        <v>5064.0</v>
      </c>
      <c r="B5065" s="20" t="s">
        <v>15</v>
      </c>
      <c r="C5065" s="10" t="str">
        <f>VLOOKUP($E5065,'Определяем вид'!$A$2:$B$16,2,0)</f>
        <v>Услуга</v>
      </c>
      <c r="D5065" s="20" t="s">
        <v>16</v>
      </c>
      <c r="E5065" s="10" t="s">
        <v>18</v>
      </c>
      <c r="F5065" s="11">
        <v>45835.0</v>
      </c>
      <c r="G5065" s="12">
        <f t="shared" si="1"/>
        <v>6</v>
      </c>
      <c r="H5065" s="10"/>
      <c r="I5065" s="10" t="str">
        <f>IFNA(VLOOKUP($H5065,'Промокоды'!$A$2:$B$115,2,0),"")</f>
        <v/>
      </c>
      <c r="J5065" s="10" t="str">
        <f>IFNA(VLOOKUP($I5065,'Промокоды'!$E$2:$F$8,2,0),"")</f>
        <v/>
      </c>
      <c r="K5065" s="10" t="str">
        <f>IFNA(VLOOKUP($H5065,'Промокоды'!$A$2:$C$115,3,0),"")</f>
        <v/>
      </c>
      <c r="L5065" s="13">
        <f t="shared" si="2"/>
        <v>0</v>
      </c>
      <c r="M5065" s="14">
        <v>3500.0</v>
      </c>
      <c r="N5065" s="14">
        <f t="shared" si="3"/>
        <v>3500</v>
      </c>
      <c r="O5065" s="9"/>
      <c r="P5065" s="9"/>
      <c r="Q5065" s="9"/>
      <c r="R5065" s="9"/>
      <c r="S5065" s="9"/>
      <c r="T5065" s="9"/>
      <c r="U5065" s="9"/>
      <c r="V5065" s="9"/>
      <c r="W5065" s="9"/>
      <c r="X5065" s="9"/>
      <c r="Y5065" s="9"/>
      <c r="Z5065" s="9"/>
      <c r="AA5065" s="9"/>
      <c r="AB5065" s="9"/>
      <c r="AC5065" s="9"/>
    </row>
    <row r="5066" ht="15.75" customHeight="1">
      <c r="A5066" s="10">
        <v>5065.0</v>
      </c>
      <c r="B5066" s="20" t="s">
        <v>15</v>
      </c>
      <c r="C5066" s="10" t="str">
        <f>VLOOKUP($E5066,'Определяем вид'!$A$2:$B$16,2,0)</f>
        <v>Товар</v>
      </c>
      <c r="D5066" s="20" t="s">
        <v>16</v>
      </c>
      <c r="E5066" s="10" t="s">
        <v>20</v>
      </c>
      <c r="F5066" s="11">
        <v>45835.0</v>
      </c>
      <c r="G5066" s="12">
        <f t="shared" si="1"/>
        <v>6</v>
      </c>
      <c r="H5066" s="10"/>
      <c r="I5066" s="10" t="str">
        <f>IFNA(VLOOKUP($H5066,'Промокоды'!$A$2:$B$115,2,0),"")</f>
        <v/>
      </c>
      <c r="J5066" s="10" t="str">
        <f>IFNA(VLOOKUP($I5066,'Промокоды'!$E$2:$F$8,2,0),"")</f>
        <v/>
      </c>
      <c r="K5066" s="10" t="str">
        <f>IFNA(VLOOKUP($H5066,'Промокоды'!$A$2:$C$115,3,0),"")</f>
        <v/>
      </c>
      <c r="L5066" s="13">
        <f t="shared" si="2"/>
        <v>0</v>
      </c>
      <c r="M5066" s="14">
        <v>500.0</v>
      </c>
      <c r="N5066" s="14">
        <f t="shared" si="3"/>
        <v>500</v>
      </c>
      <c r="O5066" s="9"/>
      <c r="P5066" s="9"/>
      <c r="Q5066" s="9"/>
      <c r="R5066" s="9"/>
      <c r="S5066" s="9"/>
      <c r="T5066" s="9"/>
      <c r="U5066" s="9"/>
      <c r="V5066" s="9"/>
      <c r="W5066" s="9"/>
      <c r="X5066" s="9"/>
      <c r="Y5066" s="9"/>
      <c r="Z5066" s="9"/>
      <c r="AA5066" s="9"/>
      <c r="AB5066" s="9"/>
      <c r="AC5066" s="9"/>
    </row>
    <row r="5067" ht="15.75" customHeight="1">
      <c r="A5067" s="10">
        <v>5066.0</v>
      </c>
      <c r="B5067" s="20" t="s">
        <v>15</v>
      </c>
      <c r="C5067" s="10" t="str">
        <f>VLOOKUP($E5067,'Определяем вид'!$A$2:$B$16,2,0)</f>
        <v>Услуга</v>
      </c>
      <c r="D5067" s="20" t="s">
        <v>19</v>
      </c>
      <c r="E5067" s="10" t="s">
        <v>17</v>
      </c>
      <c r="F5067" s="11">
        <v>45835.0</v>
      </c>
      <c r="G5067" s="12">
        <f t="shared" si="1"/>
        <v>6</v>
      </c>
      <c r="H5067" s="10"/>
      <c r="I5067" s="10" t="str">
        <f>IFNA(VLOOKUP($H5067,'Промокоды'!$A$2:$B$115,2,0),"")</f>
        <v/>
      </c>
      <c r="J5067" s="10" t="str">
        <f>IFNA(VLOOKUP($I5067,'Промокоды'!$E$2:$F$8,2,0),"")</f>
        <v/>
      </c>
      <c r="K5067" s="10" t="str">
        <f>IFNA(VLOOKUP($H5067,'Промокоды'!$A$2:$C$115,3,0),"")</f>
        <v/>
      </c>
      <c r="L5067" s="13">
        <f t="shared" si="2"/>
        <v>0</v>
      </c>
      <c r="M5067" s="14">
        <v>4500.0</v>
      </c>
      <c r="N5067" s="14">
        <f t="shared" si="3"/>
        <v>4500</v>
      </c>
      <c r="O5067" s="9"/>
      <c r="P5067" s="9"/>
      <c r="Q5067" s="9"/>
      <c r="R5067" s="9"/>
      <c r="S5067" s="9"/>
      <c r="T5067" s="9"/>
      <c r="U5067" s="9"/>
      <c r="V5067" s="9"/>
      <c r="W5067" s="9"/>
      <c r="X5067" s="9"/>
      <c r="Y5067" s="9"/>
      <c r="Z5067" s="9"/>
      <c r="AA5067" s="9"/>
      <c r="AB5067" s="9"/>
      <c r="AC5067" s="9"/>
    </row>
    <row r="5068" ht="15.75" customHeight="1">
      <c r="A5068" s="10">
        <v>5067.0</v>
      </c>
      <c r="B5068" s="10" t="s">
        <v>25</v>
      </c>
      <c r="C5068" s="10" t="str">
        <f>VLOOKUP($E5068,'Определяем вид'!$A$2:$B$16,2,0)</f>
        <v>Товар</v>
      </c>
      <c r="D5068" s="20" t="s">
        <v>16</v>
      </c>
      <c r="E5068" s="10" t="s">
        <v>33</v>
      </c>
      <c r="F5068" s="11">
        <v>45835.0</v>
      </c>
      <c r="G5068" s="12">
        <f t="shared" si="1"/>
        <v>6</v>
      </c>
      <c r="H5068" s="10"/>
      <c r="I5068" s="10" t="str">
        <f>IFNA(VLOOKUP($H5068,'Промокоды'!$A$2:$B$115,2,0),"")</f>
        <v/>
      </c>
      <c r="J5068" s="10" t="str">
        <f>IFNA(VLOOKUP($I5068,'Промокоды'!$E$2:$F$8,2,0),"")</f>
        <v/>
      </c>
      <c r="K5068" s="10" t="str">
        <f>IFNA(VLOOKUP($H5068,'Промокоды'!$A$2:$C$115,3,0),"")</f>
        <v/>
      </c>
      <c r="L5068" s="13">
        <f t="shared" si="2"/>
        <v>0</v>
      </c>
      <c r="M5068" s="14">
        <v>1000.0</v>
      </c>
      <c r="N5068" s="14">
        <f t="shared" si="3"/>
        <v>1000</v>
      </c>
      <c r="O5068" s="9"/>
      <c r="P5068" s="9"/>
      <c r="Q5068" s="9"/>
      <c r="R5068" s="9"/>
      <c r="S5068" s="9"/>
      <c r="T5068" s="9"/>
      <c r="U5068" s="9"/>
      <c r="V5068" s="9"/>
      <c r="W5068" s="9"/>
      <c r="X5068" s="9"/>
      <c r="Y5068" s="9"/>
      <c r="Z5068" s="9"/>
      <c r="AA5068" s="9"/>
      <c r="AB5068" s="9"/>
      <c r="AC5068" s="9"/>
    </row>
    <row r="5069" ht="15.75" customHeight="1">
      <c r="A5069" s="10">
        <v>5068.0</v>
      </c>
      <c r="B5069" s="20" t="s">
        <v>15</v>
      </c>
      <c r="C5069" s="10" t="str">
        <f>VLOOKUP($E5069,'Определяем вид'!$A$2:$B$16,2,0)</f>
        <v>Услуга</v>
      </c>
      <c r="D5069" s="20" t="s">
        <v>16</v>
      </c>
      <c r="E5069" s="10" t="s">
        <v>17</v>
      </c>
      <c r="F5069" s="11">
        <v>45835.0</v>
      </c>
      <c r="G5069" s="12">
        <f t="shared" si="1"/>
        <v>6</v>
      </c>
      <c r="H5069" s="10"/>
      <c r="I5069" s="10" t="str">
        <f>IFNA(VLOOKUP($H5069,'Промокоды'!$A$2:$B$115,2,0),"")</f>
        <v/>
      </c>
      <c r="J5069" s="10" t="str">
        <f>IFNA(VLOOKUP($I5069,'Промокоды'!$E$2:$F$8,2,0),"")</f>
        <v/>
      </c>
      <c r="K5069" s="10" t="str">
        <f>IFNA(VLOOKUP($H5069,'Промокоды'!$A$2:$C$115,3,0),"")</f>
        <v/>
      </c>
      <c r="L5069" s="13">
        <f t="shared" si="2"/>
        <v>0</v>
      </c>
      <c r="M5069" s="14">
        <v>4500.0</v>
      </c>
      <c r="N5069" s="14">
        <f t="shared" si="3"/>
        <v>4500</v>
      </c>
      <c r="O5069" s="9"/>
      <c r="P5069" s="9"/>
      <c r="Q5069" s="9"/>
      <c r="R5069" s="9"/>
      <c r="S5069" s="9"/>
      <c r="T5069" s="9"/>
      <c r="U5069" s="9"/>
      <c r="V5069" s="9"/>
      <c r="W5069" s="9"/>
      <c r="X5069" s="9"/>
      <c r="Y5069" s="9"/>
      <c r="Z5069" s="9"/>
      <c r="AA5069" s="9"/>
      <c r="AB5069" s="9"/>
      <c r="AC5069" s="9"/>
    </row>
    <row r="5070" ht="15.75" customHeight="1">
      <c r="A5070" s="10">
        <v>5069.0</v>
      </c>
      <c r="B5070" s="20" t="s">
        <v>15</v>
      </c>
      <c r="C5070" s="10" t="str">
        <f>VLOOKUP($E5070,'Определяем вид'!$A$2:$B$16,2,0)</f>
        <v>Услуга</v>
      </c>
      <c r="D5070" s="20" t="s">
        <v>16</v>
      </c>
      <c r="E5070" s="10" t="s">
        <v>18</v>
      </c>
      <c r="F5070" s="11">
        <v>45835.0</v>
      </c>
      <c r="G5070" s="12">
        <f t="shared" si="1"/>
        <v>6</v>
      </c>
      <c r="H5070" s="10"/>
      <c r="I5070" s="10" t="str">
        <f>IFNA(VLOOKUP($H5070,'Промокоды'!$A$2:$B$115,2,0),"")</f>
        <v/>
      </c>
      <c r="J5070" s="10" t="str">
        <f>IFNA(VLOOKUP($I5070,'Промокоды'!$E$2:$F$8,2,0),"")</f>
        <v/>
      </c>
      <c r="K5070" s="10" t="str">
        <f>IFNA(VLOOKUP($H5070,'Промокоды'!$A$2:$C$115,3,0),"")</f>
        <v/>
      </c>
      <c r="L5070" s="13">
        <f t="shared" si="2"/>
        <v>0</v>
      </c>
      <c r="M5070" s="14">
        <v>3500.0</v>
      </c>
      <c r="N5070" s="14">
        <f t="shared" si="3"/>
        <v>3500</v>
      </c>
      <c r="O5070" s="9"/>
      <c r="P5070" s="9"/>
      <c r="Q5070" s="9"/>
      <c r="R5070" s="9"/>
      <c r="S5070" s="9"/>
      <c r="T5070" s="9"/>
      <c r="U5070" s="9"/>
      <c r="V5070" s="9"/>
      <c r="W5070" s="9"/>
      <c r="X5070" s="9"/>
      <c r="Y5070" s="9"/>
      <c r="Z5070" s="9"/>
      <c r="AA5070" s="9"/>
      <c r="AB5070" s="9"/>
      <c r="AC5070" s="9"/>
    </row>
    <row r="5071" ht="15.75" customHeight="1">
      <c r="A5071" s="10">
        <v>5070.0</v>
      </c>
      <c r="B5071" s="20" t="s">
        <v>25</v>
      </c>
      <c r="C5071" s="10" t="str">
        <f>VLOOKUP($E5071,'Определяем вид'!$A$2:$B$16,2,0)</f>
        <v>Товар</v>
      </c>
      <c r="D5071" s="20" t="s">
        <v>16</v>
      </c>
      <c r="E5071" s="10" t="s">
        <v>30</v>
      </c>
      <c r="F5071" s="11">
        <v>45835.0</v>
      </c>
      <c r="G5071" s="12">
        <f t="shared" si="1"/>
        <v>6</v>
      </c>
      <c r="H5071" s="10"/>
      <c r="I5071" s="10" t="str">
        <f>IFNA(VLOOKUP($H5071,'Промокоды'!$A$2:$B$115,2,0),"")</f>
        <v/>
      </c>
      <c r="J5071" s="10" t="str">
        <f>IFNA(VLOOKUP($I5071,'Промокоды'!$E$2:$F$8,2,0),"")</f>
        <v/>
      </c>
      <c r="K5071" s="10" t="str">
        <f>IFNA(VLOOKUP($H5071,'Промокоды'!$A$2:$C$115,3,0),"")</f>
        <v/>
      </c>
      <c r="L5071" s="13">
        <f t="shared" si="2"/>
        <v>0</v>
      </c>
      <c r="M5071" s="14">
        <v>300.0</v>
      </c>
      <c r="N5071" s="14">
        <f t="shared" si="3"/>
        <v>300</v>
      </c>
      <c r="O5071" s="9"/>
      <c r="P5071" s="9"/>
      <c r="Q5071" s="9"/>
      <c r="R5071" s="9"/>
      <c r="S5071" s="9"/>
      <c r="T5071" s="9"/>
      <c r="U5071" s="9"/>
      <c r="V5071" s="9"/>
      <c r="W5071" s="9"/>
      <c r="X5071" s="9"/>
      <c r="Y5071" s="9"/>
      <c r="Z5071" s="9"/>
      <c r="AA5071" s="9"/>
      <c r="AB5071" s="9"/>
      <c r="AC5071" s="9"/>
    </row>
    <row r="5072" ht="15.75" customHeight="1">
      <c r="A5072" s="10">
        <v>5071.0</v>
      </c>
      <c r="B5072" s="20" t="s">
        <v>15</v>
      </c>
      <c r="C5072" s="10" t="str">
        <f>VLOOKUP($E5072,'Определяем вид'!$A$2:$B$16,2,0)</f>
        <v>Услуга</v>
      </c>
      <c r="D5072" s="20" t="s">
        <v>16</v>
      </c>
      <c r="E5072" s="10" t="s">
        <v>17</v>
      </c>
      <c r="F5072" s="11">
        <v>45835.0</v>
      </c>
      <c r="G5072" s="12">
        <f t="shared" si="1"/>
        <v>6</v>
      </c>
      <c r="H5072" s="10"/>
      <c r="I5072" s="10" t="str">
        <f>IFNA(VLOOKUP($H5072,'Промокоды'!$A$2:$B$115,2,0),"")</f>
        <v/>
      </c>
      <c r="J5072" s="10" t="str">
        <f>IFNA(VLOOKUP($I5072,'Промокоды'!$E$2:$F$8,2,0),"")</f>
        <v/>
      </c>
      <c r="K5072" s="10" t="str">
        <f>IFNA(VLOOKUP($H5072,'Промокоды'!$A$2:$C$115,3,0),"")</f>
        <v/>
      </c>
      <c r="L5072" s="13">
        <f t="shared" si="2"/>
        <v>0</v>
      </c>
      <c r="M5072" s="14">
        <v>4500.0</v>
      </c>
      <c r="N5072" s="14">
        <f t="shared" si="3"/>
        <v>4500</v>
      </c>
      <c r="O5072" s="9"/>
      <c r="P5072" s="9"/>
      <c r="Q5072" s="9"/>
      <c r="R5072" s="9"/>
      <c r="S5072" s="9"/>
      <c r="T5072" s="9"/>
      <c r="U5072" s="9"/>
      <c r="V5072" s="9"/>
      <c r="W5072" s="9"/>
      <c r="X5072" s="9"/>
      <c r="Y5072" s="9"/>
      <c r="Z5072" s="9"/>
      <c r="AA5072" s="9"/>
      <c r="AB5072" s="9"/>
      <c r="AC5072" s="9"/>
    </row>
    <row r="5073" ht="15.75" customHeight="1">
      <c r="A5073" s="10">
        <v>5072.0</v>
      </c>
      <c r="B5073" s="20" t="s">
        <v>15</v>
      </c>
      <c r="C5073" s="10" t="str">
        <f>VLOOKUP($E5073,'Определяем вид'!$A$2:$B$16,2,0)</f>
        <v>Услуга</v>
      </c>
      <c r="D5073" s="20" t="s">
        <v>16</v>
      </c>
      <c r="E5073" s="10" t="s">
        <v>21</v>
      </c>
      <c r="F5073" s="11">
        <v>45835.0</v>
      </c>
      <c r="G5073" s="12">
        <f t="shared" si="1"/>
        <v>6</v>
      </c>
      <c r="H5073" s="10"/>
      <c r="I5073" s="10" t="str">
        <f>IFNA(VLOOKUP($H5073,'Промокоды'!$A$2:$B$115,2,0),"")</f>
        <v/>
      </c>
      <c r="J5073" s="10" t="str">
        <f>IFNA(VLOOKUP($I5073,'Промокоды'!$E$2:$F$8,2,0),"")</f>
        <v/>
      </c>
      <c r="K5073" s="10" t="str">
        <f>IFNA(VLOOKUP($H5073,'Промокоды'!$A$2:$C$115,3,0),"")</f>
        <v/>
      </c>
      <c r="L5073" s="13">
        <f t="shared" si="2"/>
        <v>0</v>
      </c>
      <c r="M5073" s="14">
        <v>5500.0</v>
      </c>
      <c r="N5073" s="14">
        <f t="shared" si="3"/>
        <v>5500</v>
      </c>
      <c r="O5073" s="9"/>
      <c r="P5073" s="9"/>
      <c r="Q5073" s="9"/>
      <c r="R5073" s="9"/>
      <c r="S5073" s="9"/>
      <c r="T5073" s="9"/>
      <c r="U5073" s="9"/>
      <c r="V5073" s="9"/>
      <c r="W5073" s="9"/>
      <c r="X5073" s="9"/>
      <c r="Y5073" s="9"/>
      <c r="Z5073" s="9"/>
      <c r="AA5073" s="9"/>
      <c r="AB5073" s="9"/>
      <c r="AC5073" s="9"/>
    </row>
    <row r="5074" ht="15.75" customHeight="1">
      <c r="A5074" s="10">
        <v>5073.0</v>
      </c>
      <c r="B5074" s="20" t="s">
        <v>15</v>
      </c>
      <c r="C5074" s="10" t="str">
        <f>VLOOKUP($E5074,'Определяем вид'!$A$2:$B$16,2,0)</f>
        <v>Услуга</v>
      </c>
      <c r="D5074" s="20" t="s">
        <v>16</v>
      </c>
      <c r="E5074" s="10" t="s">
        <v>21</v>
      </c>
      <c r="F5074" s="11">
        <v>45835.0</v>
      </c>
      <c r="G5074" s="12">
        <f t="shared" si="1"/>
        <v>6</v>
      </c>
      <c r="H5074" s="10"/>
      <c r="I5074" s="10" t="str">
        <f>IFNA(VLOOKUP($H5074,'Промокоды'!$A$2:$B$115,2,0),"")</f>
        <v/>
      </c>
      <c r="J5074" s="10" t="str">
        <f>IFNA(VLOOKUP($I5074,'Промокоды'!$E$2:$F$8,2,0),"")</f>
        <v/>
      </c>
      <c r="K5074" s="10" t="str">
        <f>IFNA(VLOOKUP($H5074,'Промокоды'!$A$2:$C$115,3,0),"")</f>
        <v/>
      </c>
      <c r="L5074" s="13">
        <f t="shared" si="2"/>
        <v>0</v>
      </c>
      <c r="M5074" s="14">
        <v>5500.0</v>
      </c>
      <c r="N5074" s="14">
        <f t="shared" si="3"/>
        <v>5500</v>
      </c>
      <c r="O5074" s="9"/>
      <c r="P5074" s="9"/>
      <c r="Q5074" s="9"/>
      <c r="R5074" s="9"/>
      <c r="S5074" s="9"/>
      <c r="T5074" s="9"/>
      <c r="U5074" s="9"/>
      <c r="V5074" s="9"/>
      <c r="W5074" s="9"/>
      <c r="X5074" s="9"/>
      <c r="Y5074" s="9"/>
      <c r="Z5074" s="9"/>
      <c r="AA5074" s="9"/>
      <c r="AB5074" s="9"/>
      <c r="AC5074" s="9"/>
    </row>
    <row r="5075" ht="15.75" customHeight="1">
      <c r="A5075" s="10">
        <v>5074.0</v>
      </c>
      <c r="B5075" s="20" t="s">
        <v>15</v>
      </c>
      <c r="C5075" s="10" t="str">
        <f>VLOOKUP($E5075,'Определяем вид'!$A$2:$B$16,2,0)</f>
        <v>Услуга</v>
      </c>
      <c r="D5075" s="20" t="s">
        <v>19</v>
      </c>
      <c r="E5075" s="10" t="s">
        <v>21</v>
      </c>
      <c r="F5075" s="11">
        <v>45835.0</v>
      </c>
      <c r="G5075" s="12">
        <f t="shared" si="1"/>
        <v>6</v>
      </c>
      <c r="H5075" s="10"/>
      <c r="I5075" s="10" t="str">
        <f>IFNA(VLOOKUP($H5075,'Промокоды'!$A$2:$B$115,2,0),"")</f>
        <v/>
      </c>
      <c r="J5075" s="10" t="str">
        <f>IFNA(VLOOKUP($I5075,'Промокоды'!$E$2:$F$8,2,0),"")</f>
        <v/>
      </c>
      <c r="K5075" s="10" t="str">
        <f>IFNA(VLOOKUP($H5075,'Промокоды'!$A$2:$C$115,3,0),"")</f>
        <v/>
      </c>
      <c r="L5075" s="13">
        <f t="shared" si="2"/>
        <v>0</v>
      </c>
      <c r="M5075" s="14">
        <v>5500.0</v>
      </c>
      <c r="N5075" s="14">
        <f t="shared" si="3"/>
        <v>5500</v>
      </c>
      <c r="O5075" s="9"/>
      <c r="P5075" s="9"/>
      <c r="Q5075" s="9"/>
      <c r="R5075" s="9"/>
      <c r="S5075" s="9"/>
      <c r="T5075" s="9"/>
      <c r="U5075" s="9"/>
      <c r="V5075" s="9"/>
      <c r="W5075" s="9"/>
      <c r="X5075" s="9"/>
      <c r="Y5075" s="9"/>
      <c r="Z5075" s="9"/>
      <c r="AA5075" s="9"/>
      <c r="AB5075" s="9"/>
      <c r="AC5075" s="9"/>
    </row>
    <row r="5076" ht="15.75" customHeight="1">
      <c r="A5076" s="10">
        <v>5075.0</v>
      </c>
      <c r="B5076" s="20" t="s">
        <v>25</v>
      </c>
      <c r="C5076" s="10" t="str">
        <f>VLOOKUP($E5076,'Определяем вид'!$A$2:$B$16,2,0)</f>
        <v>Товар</v>
      </c>
      <c r="D5076" s="20" t="s">
        <v>16</v>
      </c>
      <c r="E5076" s="10" t="s">
        <v>33</v>
      </c>
      <c r="F5076" s="11">
        <v>45835.0</v>
      </c>
      <c r="G5076" s="12">
        <f t="shared" si="1"/>
        <v>6</v>
      </c>
      <c r="H5076" s="10"/>
      <c r="I5076" s="10" t="str">
        <f>IFNA(VLOOKUP($H5076,'Промокоды'!$A$2:$B$115,2,0),"")</f>
        <v/>
      </c>
      <c r="J5076" s="10" t="str">
        <f>IFNA(VLOOKUP($I5076,'Промокоды'!$E$2:$F$8,2,0),"")</f>
        <v/>
      </c>
      <c r="K5076" s="10" t="str">
        <f>IFNA(VLOOKUP($H5076,'Промокоды'!$A$2:$C$115,3,0),"")</f>
        <v/>
      </c>
      <c r="L5076" s="13">
        <f t="shared" si="2"/>
        <v>0</v>
      </c>
      <c r="M5076" s="14">
        <v>1000.0</v>
      </c>
      <c r="N5076" s="14">
        <f t="shared" si="3"/>
        <v>1000</v>
      </c>
      <c r="O5076" s="9"/>
      <c r="P5076" s="9"/>
      <c r="Q5076" s="9"/>
      <c r="R5076" s="9"/>
      <c r="S5076" s="9"/>
      <c r="T5076" s="9"/>
      <c r="U5076" s="9"/>
      <c r="V5076" s="9"/>
      <c r="W5076" s="9"/>
      <c r="X5076" s="9"/>
      <c r="Y5076" s="9"/>
      <c r="Z5076" s="9"/>
      <c r="AA5076" s="9"/>
      <c r="AB5076" s="9"/>
      <c r="AC5076" s="9"/>
    </row>
    <row r="5077" ht="15.75" customHeight="1">
      <c r="A5077" s="10">
        <v>5076.0</v>
      </c>
      <c r="B5077" s="20" t="s">
        <v>15</v>
      </c>
      <c r="C5077" s="10" t="str">
        <f>VLOOKUP($E5077,'Определяем вид'!$A$2:$B$16,2,0)</f>
        <v>Услуга</v>
      </c>
      <c r="D5077" s="20" t="s">
        <v>16</v>
      </c>
      <c r="E5077" s="10" t="s">
        <v>21</v>
      </c>
      <c r="F5077" s="11">
        <v>45835.0</v>
      </c>
      <c r="G5077" s="12">
        <f t="shared" si="1"/>
        <v>6</v>
      </c>
      <c r="H5077" s="10"/>
      <c r="I5077" s="10" t="str">
        <f>IFNA(VLOOKUP($H5077,'Промокоды'!$A$2:$B$115,2,0),"")</f>
        <v/>
      </c>
      <c r="J5077" s="10" t="str">
        <f>IFNA(VLOOKUP($I5077,'Промокоды'!$E$2:$F$8,2,0),"")</f>
        <v/>
      </c>
      <c r="K5077" s="10" t="str">
        <f>IFNA(VLOOKUP($H5077,'Промокоды'!$A$2:$C$115,3,0),"")</f>
        <v/>
      </c>
      <c r="L5077" s="13">
        <f t="shared" si="2"/>
        <v>0</v>
      </c>
      <c r="M5077" s="14">
        <v>5500.0</v>
      </c>
      <c r="N5077" s="14">
        <f t="shared" si="3"/>
        <v>5500</v>
      </c>
      <c r="O5077" s="9"/>
      <c r="P5077" s="9"/>
      <c r="Q5077" s="9"/>
      <c r="R5077" s="9"/>
      <c r="S5077" s="9"/>
      <c r="T5077" s="9"/>
      <c r="U5077" s="9"/>
      <c r="V5077" s="9"/>
      <c r="W5077" s="9"/>
      <c r="X5077" s="9"/>
      <c r="Y5077" s="9"/>
      <c r="Z5077" s="9"/>
      <c r="AA5077" s="9"/>
      <c r="AB5077" s="9"/>
      <c r="AC5077" s="9"/>
    </row>
    <row r="5078" ht="15.75" customHeight="1">
      <c r="A5078" s="10">
        <v>5077.0</v>
      </c>
      <c r="B5078" s="20" t="s">
        <v>15</v>
      </c>
      <c r="C5078" s="10" t="str">
        <f>VLOOKUP($E5078,'Определяем вид'!$A$2:$B$16,2,0)</f>
        <v>Услуга</v>
      </c>
      <c r="D5078" s="20" t="s">
        <v>16</v>
      </c>
      <c r="E5078" s="10" t="s">
        <v>17</v>
      </c>
      <c r="F5078" s="11">
        <v>45835.0</v>
      </c>
      <c r="G5078" s="12">
        <f t="shared" si="1"/>
        <v>6</v>
      </c>
      <c r="H5078" s="10"/>
      <c r="I5078" s="10" t="str">
        <f>IFNA(VLOOKUP($H5078,'Промокоды'!$A$2:$B$115,2,0),"")</f>
        <v/>
      </c>
      <c r="J5078" s="10" t="str">
        <f>IFNA(VLOOKUP($I5078,'Промокоды'!$E$2:$F$8,2,0),"")</f>
        <v/>
      </c>
      <c r="K5078" s="10" t="str">
        <f>IFNA(VLOOKUP($H5078,'Промокоды'!$A$2:$C$115,3,0),"")</f>
        <v/>
      </c>
      <c r="L5078" s="13">
        <f t="shared" si="2"/>
        <v>0</v>
      </c>
      <c r="M5078" s="14">
        <v>4500.0</v>
      </c>
      <c r="N5078" s="14">
        <f t="shared" si="3"/>
        <v>4500</v>
      </c>
      <c r="O5078" s="9"/>
      <c r="P5078" s="9"/>
      <c r="Q5078" s="9"/>
      <c r="R5078" s="9"/>
      <c r="S5078" s="9"/>
      <c r="T5078" s="9"/>
      <c r="U5078" s="9"/>
      <c r="V5078" s="9"/>
      <c r="W5078" s="9"/>
      <c r="X5078" s="9"/>
      <c r="Y5078" s="9"/>
      <c r="Z5078" s="9"/>
      <c r="AA5078" s="9"/>
      <c r="AB5078" s="9"/>
      <c r="AC5078" s="9"/>
    </row>
    <row r="5079" ht="15.75" customHeight="1">
      <c r="A5079" s="10">
        <v>5078.0</v>
      </c>
      <c r="B5079" s="20" t="s">
        <v>15</v>
      </c>
      <c r="C5079" s="10" t="str">
        <f>VLOOKUP($E5079,'Определяем вид'!$A$2:$B$16,2,0)</f>
        <v>Услуга</v>
      </c>
      <c r="D5079" s="20" t="s">
        <v>19</v>
      </c>
      <c r="E5079" s="10" t="s">
        <v>17</v>
      </c>
      <c r="F5079" s="11">
        <v>45835.0</v>
      </c>
      <c r="G5079" s="12">
        <f t="shared" si="1"/>
        <v>6</v>
      </c>
      <c r="H5079" s="10"/>
      <c r="I5079" s="10" t="str">
        <f>IFNA(VLOOKUP($H5079,'Промокоды'!$A$2:$B$115,2,0),"")</f>
        <v/>
      </c>
      <c r="J5079" s="10" t="str">
        <f>IFNA(VLOOKUP($I5079,'Промокоды'!$E$2:$F$8,2,0),"")</f>
        <v/>
      </c>
      <c r="K5079" s="10" t="str">
        <f>IFNA(VLOOKUP($H5079,'Промокоды'!$A$2:$C$115,3,0),"")</f>
        <v/>
      </c>
      <c r="L5079" s="13">
        <f t="shared" si="2"/>
        <v>0</v>
      </c>
      <c r="M5079" s="14">
        <v>4500.0</v>
      </c>
      <c r="N5079" s="14">
        <f t="shared" si="3"/>
        <v>4500</v>
      </c>
      <c r="O5079" s="9"/>
      <c r="P5079" s="9"/>
      <c r="Q5079" s="9"/>
      <c r="R5079" s="9"/>
      <c r="S5079" s="9"/>
      <c r="T5079" s="9"/>
      <c r="U5079" s="9"/>
      <c r="V5079" s="9"/>
      <c r="W5079" s="9"/>
      <c r="X5079" s="9"/>
      <c r="Y5079" s="9"/>
      <c r="Z5079" s="9"/>
      <c r="AA5079" s="9"/>
      <c r="AB5079" s="9"/>
      <c r="AC5079" s="9"/>
    </row>
    <row r="5080" ht="15.75" customHeight="1">
      <c r="A5080" s="10">
        <v>5079.0</v>
      </c>
      <c r="B5080" s="20" t="s">
        <v>15</v>
      </c>
      <c r="C5080" s="10" t="str">
        <f>VLOOKUP($E5080,'Определяем вид'!$A$2:$B$16,2,0)</f>
        <v>Товар</v>
      </c>
      <c r="D5080" s="20" t="s">
        <v>16</v>
      </c>
      <c r="E5080" s="10" t="s">
        <v>23</v>
      </c>
      <c r="F5080" s="11">
        <v>45835.0</v>
      </c>
      <c r="G5080" s="12">
        <f t="shared" si="1"/>
        <v>6</v>
      </c>
      <c r="H5080" s="10"/>
      <c r="I5080" s="10" t="str">
        <f>IFNA(VLOOKUP($H5080,'Промокоды'!$A$2:$B$115,2,0),"")</f>
        <v/>
      </c>
      <c r="J5080" s="10" t="str">
        <f>IFNA(VLOOKUP($I5080,'Промокоды'!$E$2:$F$8,2,0),"")</f>
        <v/>
      </c>
      <c r="K5080" s="10" t="str">
        <f>IFNA(VLOOKUP($H5080,'Промокоды'!$A$2:$C$115,3,0),"")</f>
        <v/>
      </c>
      <c r="L5080" s="13">
        <f t="shared" si="2"/>
        <v>0</v>
      </c>
      <c r="M5080" s="14">
        <v>1000.0</v>
      </c>
      <c r="N5080" s="14">
        <f t="shared" si="3"/>
        <v>1000</v>
      </c>
      <c r="O5080" s="9"/>
      <c r="P5080" s="9"/>
      <c r="Q5080" s="9"/>
      <c r="R5080" s="9"/>
      <c r="S5080" s="9"/>
      <c r="T5080" s="9"/>
      <c r="U5080" s="9"/>
      <c r="V5080" s="9"/>
      <c r="W5080" s="9"/>
      <c r="X5080" s="9"/>
      <c r="Y5080" s="9"/>
      <c r="Z5080" s="9"/>
      <c r="AA5080" s="9"/>
      <c r="AB5080" s="9"/>
      <c r="AC5080" s="9"/>
    </row>
    <row r="5081" ht="15.75" customHeight="1">
      <c r="A5081" s="10">
        <v>5080.0</v>
      </c>
      <c r="B5081" s="20" t="s">
        <v>15</v>
      </c>
      <c r="C5081" s="10" t="str">
        <f>VLOOKUP($E5081,'Определяем вид'!$A$2:$B$16,2,0)</f>
        <v>Товар</v>
      </c>
      <c r="D5081" s="20" t="s">
        <v>16</v>
      </c>
      <c r="E5081" s="10" t="s">
        <v>20</v>
      </c>
      <c r="F5081" s="11">
        <v>45836.0</v>
      </c>
      <c r="G5081" s="12">
        <f t="shared" si="1"/>
        <v>6</v>
      </c>
      <c r="H5081" s="10"/>
      <c r="I5081" s="10" t="str">
        <f>IFNA(VLOOKUP($H5081,'Промокоды'!$A$2:$B$115,2,0),"")</f>
        <v/>
      </c>
      <c r="J5081" s="10" t="str">
        <f>IFNA(VLOOKUP($I5081,'Промокоды'!$E$2:$F$8,2,0),"")</f>
        <v/>
      </c>
      <c r="K5081" s="10" t="str">
        <f>IFNA(VLOOKUP($H5081,'Промокоды'!$A$2:$C$115,3,0),"")</f>
        <v/>
      </c>
      <c r="L5081" s="13">
        <f t="shared" si="2"/>
        <v>0</v>
      </c>
      <c r="M5081" s="14">
        <v>500.0</v>
      </c>
      <c r="N5081" s="14">
        <f t="shared" si="3"/>
        <v>500</v>
      </c>
      <c r="O5081" s="9"/>
      <c r="P5081" s="9"/>
      <c r="Q5081" s="9"/>
      <c r="R5081" s="9"/>
      <c r="S5081" s="9"/>
      <c r="T5081" s="9"/>
      <c r="U5081" s="9"/>
      <c r="V5081" s="9"/>
      <c r="W5081" s="9"/>
      <c r="X5081" s="9"/>
      <c r="Y5081" s="9"/>
      <c r="Z5081" s="9"/>
      <c r="AA5081" s="9"/>
      <c r="AB5081" s="9"/>
      <c r="AC5081" s="9"/>
    </row>
    <row r="5082" ht="15.75" customHeight="1">
      <c r="A5082" s="10">
        <v>5081.0</v>
      </c>
      <c r="B5082" s="20" t="s">
        <v>15</v>
      </c>
      <c r="C5082" s="10" t="str">
        <f>VLOOKUP($E5082,'Определяем вид'!$A$2:$B$16,2,0)</f>
        <v>Услуга</v>
      </c>
      <c r="D5082" s="20" t="s">
        <v>16</v>
      </c>
      <c r="E5082" s="10" t="s">
        <v>21</v>
      </c>
      <c r="F5082" s="11">
        <v>45836.0</v>
      </c>
      <c r="G5082" s="12">
        <f t="shared" si="1"/>
        <v>6</v>
      </c>
      <c r="H5082" s="10"/>
      <c r="I5082" s="10" t="str">
        <f>IFNA(VLOOKUP($H5082,'Промокоды'!$A$2:$B$115,2,0),"")</f>
        <v/>
      </c>
      <c r="J5082" s="10" t="str">
        <f>IFNA(VLOOKUP($I5082,'Промокоды'!$E$2:$F$8,2,0),"")</f>
        <v/>
      </c>
      <c r="K5082" s="10" t="str">
        <f>IFNA(VLOOKUP($H5082,'Промокоды'!$A$2:$C$115,3,0),"")</f>
        <v/>
      </c>
      <c r="L5082" s="13">
        <f t="shared" si="2"/>
        <v>0</v>
      </c>
      <c r="M5082" s="14">
        <v>5500.0</v>
      </c>
      <c r="N5082" s="14">
        <f t="shared" si="3"/>
        <v>5500</v>
      </c>
      <c r="O5082" s="9"/>
      <c r="P5082" s="9"/>
      <c r="Q5082" s="9"/>
      <c r="R5082" s="9"/>
      <c r="S5082" s="9"/>
      <c r="T5082" s="9"/>
      <c r="U5082" s="9"/>
      <c r="V5082" s="9"/>
      <c r="W5082" s="9"/>
      <c r="X5082" s="9"/>
      <c r="Y5082" s="9"/>
      <c r="Z5082" s="9"/>
      <c r="AA5082" s="9"/>
      <c r="AB5082" s="9"/>
      <c r="AC5082" s="9"/>
    </row>
    <row r="5083" ht="15.75" customHeight="1">
      <c r="A5083" s="10">
        <v>5082.0</v>
      </c>
      <c r="B5083" s="20" t="s">
        <v>15</v>
      </c>
      <c r="C5083" s="10" t="str">
        <f>VLOOKUP($E5083,'Определяем вид'!$A$2:$B$16,2,0)</f>
        <v>Товар</v>
      </c>
      <c r="D5083" s="20" t="s">
        <v>16</v>
      </c>
      <c r="E5083" s="10" t="s">
        <v>28</v>
      </c>
      <c r="F5083" s="11">
        <v>45836.0</v>
      </c>
      <c r="G5083" s="12">
        <f t="shared" si="1"/>
        <v>6</v>
      </c>
      <c r="H5083" s="10"/>
      <c r="I5083" s="10" t="str">
        <f>IFNA(VLOOKUP($H5083,'Промокоды'!$A$2:$B$115,2,0),"")</f>
        <v/>
      </c>
      <c r="J5083" s="10" t="str">
        <f>IFNA(VLOOKUP($I5083,'Промокоды'!$E$2:$F$8,2,0),"")</f>
        <v/>
      </c>
      <c r="K5083" s="10" t="str">
        <f>IFNA(VLOOKUP($H5083,'Промокоды'!$A$2:$C$115,3,0),"")</f>
        <v/>
      </c>
      <c r="L5083" s="13">
        <f t="shared" si="2"/>
        <v>0</v>
      </c>
      <c r="M5083" s="14">
        <v>300.0</v>
      </c>
      <c r="N5083" s="14">
        <f t="shared" si="3"/>
        <v>300</v>
      </c>
      <c r="O5083" s="9"/>
      <c r="P5083" s="9"/>
      <c r="Q5083" s="9"/>
      <c r="R5083" s="9"/>
      <c r="S5083" s="9"/>
      <c r="T5083" s="9"/>
      <c r="U5083" s="9"/>
      <c r="V5083" s="9"/>
      <c r="W5083" s="9"/>
      <c r="X5083" s="9"/>
      <c r="Y5083" s="9"/>
      <c r="Z5083" s="9"/>
      <c r="AA5083" s="9"/>
      <c r="AB5083" s="9"/>
      <c r="AC5083" s="9"/>
    </row>
    <row r="5084" ht="15.75" customHeight="1">
      <c r="A5084" s="10">
        <v>5083.0</v>
      </c>
      <c r="B5084" s="20" t="s">
        <v>15</v>
      </c>
      <c r="C5084" s="10" t="str">
        <f>VLOOKUP($E5084,'Определяем вид'!$A$2:$B$16,2,0)</f>
        <v>Товар</v>
      </c>
      <c r="D5084" s="20" t="s">
        <v>16</v>
      </c>
      <c r="E5084" s="10" t="s">
        <v>23</v>
      </c>
      <c r="F5084" s="11">
        <v>45836.0</v>
      </c>
      <c r="G5084" s="12">
        <f t="shared" si="1"/>
        <v>6</v>
      </c>
      <c r="H5084" s="10"/>
      <c r="I5084" s="10" t="str">
        <f>IFNA(VLOOKUP($H5084,'Промокоды'!$A$2:$B$115,2,0),"")</f>
        <v/>
      </c>
      <c r="J5084" s="10" t="str">
        <f>IFNA(VLOOKUP($I5084,'Промокоды'!$E$2:$F$8,2,0),"")</f>
        <v/>
      </c>
      <c r="K5084" s="10" t="str">
        <f>IFNA(VLOOKUP($H5084,'Промокоды'!$A$2:$C$115,3,0),"")</f>
        <v/>
      </c>
      <c r="L5084" s="13">
        <f t="shared" si="2"/>
        <v>0</v>
      </c>
      <c r="M5084" s="14">
        <v>1000.0</v>
      </c>
      <c r="N5084" s="14">
        <f t="shared" si="3"/>
        <v>1000</v>
      </c>
      <c r="O5084" s="9"/>
      <c r="P5084" s="9"/>
      <c r="Q5084" s="9"/>
      <c r="R5084" s="9"/>
      <c r="S5084" s="9"/>
      <c r="T5084" s="9"/>
      <c r="U5084" s="9"/>
      <c r="V5084" s="9"/>
      <c r="W5084" s="9"/>
      <c r="X5084" s="9"/>
      <c r="Y5084" s="9"/>
      <c r="Z5084" s="9"/>
      <c r="AA5084" s="9"/>
      <c r="AB5084" s="9"/>
      <c r="AC5084" s="9"/>
    </row>
    <row r="5085" ht="15.75" customHeight="1">
      <c r="A5085" s="10">
        <v>5084.0</v>
      </c>
      <c r="B5085" s="20" t="s">
        <v>15</v>
      </c>
      <c r="C5085" s="10" t="str">
        <f>VLOOKUP($E5085,'Определяем вид'!$A$2:$B$16,2,0)</f>
        <v>Услуга</v>
      </c>
      <c r="D5085" s="20" t="s">
        <v>16</v>
      </c>
      <c r="E5085" s="10" t="s">
        <v>18</v>
      </c>
      <c r="F5085" s="11">
        <v>45836.0</v>
      </c>
      <c r="G5085" s="12">
        <f t="shared" si="1"/>
        <v>6</v>
      </c>
      <c r="H5085" s="10"/>
      <c r="I5085" s="10" t="str">
        <f>IFNA(VLOOKUP($H5085,'Промокоды'!$A$2:$B$115,2,0),"")</f>
        <v/>
      </c>
      <c r="J5085" s="10" t="str">
        <f>IFNA(VLOOKUP($I5085,'Промокоды'!$E$2:$F$8,2,0),"")</f>
        <v/>
      </c>
      <c r="K5085" s="10" t="str">
        <f>IFNA(VLOOKUP($H5085,'Промокоды'!$A$2:$C$115,3,0),"")</f>
        <v/>
      </c>
      <c r="L5085" s="13">
        <f t="shared" si="2"/>
        <v>0</v>
      </c>
      <c r="M5085" s="14">
        <v>3500.0</v>
      </c>
      <c r="N5085" s="14">
        <f t="shared" si="3"/>
        <v>3500</v>
      </c>
      <c r="O5085" s="9"/>
      <c r="P5085" s="9"/>
      <c r="Q5085" s="9"/>
      <c r="R5085" s="9"/>
      <c r="S5085" s="9"/>
      <c r="T5085" s="9"/>
      <c r="U5085" s="9"/>
      <c r="V5085" s="9"/>
      <c r="W5085" s="9"/>
      <c r="X5085" s="9"/>
      <c r="Y5085" s="9"/>
      <c r="Z5085" s="9"/>
      <c r="AA5085" s="9"/>
      <c r="AB5085" s="9"/>
      <c r="AC5085" s="9"/>
    </row>
    <row r="5086" ht="15.75" customHeight="1">
      <c r="A5086" s="10">
        <v>5085.0</v>
      </c>
      <c r="B5086" s="20" t="s">
        <v>15</v>
      </c>
      <c r="C5086" s="10" t="str">
        <f>VLOOKUP($E5086,'Определяем вид'!$A$2:$B$16,2,0)</f>
        <v>Товар</v>
      </c>
      <c r="D5086" s="20" t="s">
        <v>16</v>
      </c>
      <c r="E5086" s="10" t="s">
        <v>23</v>
      </c>
      <c r="F5086" s="11">
        <v>45836.0</v>
      </c>
      <c r="G5086" s="12">
        <f t="shared" si="1"/>
        <v>6</v>
      </c>
      <c r="H5086" s="10"/>
      <c r="I5086" s="10" t="str">
        <f>IFNA(VLOOKUP($H5086,'Промокоды'!$A$2:$B$115,2,0),"")</f>
        <v/>
      </c>
      <c r="J5086" s="10" t="str">
        <f>IFNA(VLOOKUP($I5086,'Промокоды'!$E$2:$F$8,2,0),"")</f>
        <v/>
      </c>
      <c r="K5086" s="10" t="str">
        <f>IFNA(VLOOKUP($H5086,'Промокоды'!$A$2:$C$115,3,0),"")</f>
        <v/>
      </c>
      <c r="L5086" s="13">
        <f t="shared" si="2"/>
        <v>0</v>
      </c>
      <c r="M5086" s="14">
        <v>1000.0</v>
      </c>
      <c r="N5086" s="14">
        <f t="shared" si="3"/>
        <v>1000</v>
      </c>
      <c r="O5086" s="9"/>
      <c r="P5086" s="9"/>
      <c r="Q5086" s="9"/>
      <c r="R5086" s="9"/>
      <c r="S5086" s="9"/>
      <c r="T5086" s="9"/>
      <c r="U5086" s="9"/>
      <c r="V5086" s="9"/>
      <c r="W5086" s="9"/>
      <c r="X5086" s="9"/>
      <c r="Y5086" s="9"/>
      <c r="Z5086" s="9"/>
      <c r="AA5086" s="9"/>
      <c r="AB5086" s="9"/>
      <c r="AC5086" s="9"/>
    </row>
    <row r="5087" ht="15.75" customHeight="1">
      <c r="A5087" s="10">
        <v>5086.0</v>
      </c>
      <c r="B5087" s="20" t="s">
        <v>15</v>
      </c>
      <c r="C5087" s="10" t="str">
        <f>VLOOKUP($E5087,'Определяем вид'!$A$2:$B$16,2,0)</f>
        <v>Услуга</v>
      </c>
      <c r="D5087" s="20" t="s">
        <v>16</v>
      </c>
      <c r="E5087" s="10" t="s">
        <v>21</v>
      </c>
      <c r="F5087" s="11">
        <v>45836.0</v>
      </c>
      <c r="G5087" s="12">
        <f t="shared" si="1"/>
        <v>6</v>
      </c>
      <c r="H5087" s="10"/>
      <c r="I5087" s="10" t="str">
        <f>IFNA(VLOOKUP($H5087,'Промокоды'!$A$2:$B$115,2,0),"")</f>
        <v/>
      </c>
      <c r="J5087" s="10" t="str">
        <f>IFNA(VLOOKUP($I5087,'Промокоды'!$E$2:$F$8,2,0),"")</f>
        <v/>
      </c>
      <c r="K5087" s="10" t="str">
        <f>IFNA(VLOOKUP($H5087,'Промокоды'!$A$2:$C$115,3,0),"")</f>
        <v/>
      </c>
      <c r="L5087" s="13">
        <f t="shared" si="2"/>
        <v>0</v>
      </c>
      <c r="M5087" s="14">
        <v>5500.0</v>
      </c>
      <c r="N5087" s="14">
        <f t="shared" si="3"/>
        <v>5500</v>
      </c>
      <c r="O5087" s="9"/>
      <c r="P5087" s="9"/>
      <c r="Q5087" s="9"/>
      <c r="R5087" s="9"/>
      <c r="S5087" s="9"/>
      <c r="T5087" s="9"/>
      <c r="U5087" s="9"/>
      <c r="V5087" s="9"/>
      <c r="W5087" s="9"/>
      <c r="X5087" s="9"/>
      <c r="Y5087" s="9"/>
      <c r="Z5087" s="9"/>
      <c r="AA5087" s="9"/>
      <c r="AB5087" s="9"/>
      <c r="AC5087" s="9"/>
    </row>
    <row r="5088" ht="15.75" customHeight="1">
      <c r="A5088" s="10">
        <v>5087.0</v>
      </c>
      <c r="B5088" s="20" t="s">
        <v>15</v>
      </c>
      <c r="C5088" s="10" t="str">
        <f>VLOOKUP($E5088,'Определяем вид'!$A$2:$B$16,2,0)</f>
        <v>Услуга</v>
      </c>
      <c r="D5088" s="20" t="s">
        <v>16</v>
      </c>
      <c r="E5088" s="10" t="s">
        <v>17</v>
      </c>
      <c r="F5088" s="11">
        <v>45836.0</v>
      </c>
      <c r="G5088" s="12">
        <f t="shared" si="1"/>
        <v>6</v>
      </c>
      <c r="H5088" s="20" t="s">
        <v>128</v>
      </c>
      <c r="I5088" s="10">
        <f>IFNA(VLOOKUP($H5088,'Промокоды'!$A$2:$B$115,2,0),"")</f>
        <v>5</v>
      </c>
      <c r="J5088" s="10" t="str">
        <f>IFNA(VLOOKUP($I5088,'Промокоды'!$E$2:$F$8,2,0),"")</f>
        <v>Посты в VK</v>
      </c>
      <c r="K5088" s="10">
        <f>IFNA(VLOOKUP($H5088,'Промокоды'!$A$2:$C$115,3,0),"")</f>
        <v>0.15</v>
      </c>
      <c r="L5088" s="13">
        <f t="shared" si="2"/>
        <v>675</v>
      </c>
      <c r="M5088" s="14">
        <v>4500.0</v>
      </c>
      <c r="N5088" s="14">
        <f t="shared" si="3"/>
        <v>3825</v>
      </c>
      <c r="O5088" s="9"/>
      <c r="P5088" s="9"/>
      <c r="Q5088" s="9"/>
      <c r="R5088" s="9"/>
      <c r="S5088" s="9"/>
      <c r="T5088" s="9"/>
      <c r="U5088" s="9"/>
      <c r="V5088" s="9"/>
      <c r="W5088" s="9"/>
      <c r="X5088" s="9"/>
      <c r="Y5088" s="9"/>
      <c r="Z5088" s="9"/>
      <c r="AA5088" s="9"/>
      <c r="AB5088" s="9"/>
      <c r="AC5088" s="9"/>
    </row>
    <row r="5089" ht="15.75" customHeight="1">
      <c r="A5089" s="10">
        <v>5088.0</v>
      </c>
      <c r="B5089" s="20" t="s">
        <v>15</v>
      </c>
      <c r="C5089" s="10" t="str">
        <f>VLOOKUP($E5089,'Определяем вид'!$A$2:$B$16,2,0)</f>
        <v>Услуга</v>
      </c>
      <c r="D5089" s="20" t="s">
        <v>19</v>
      </c>
      <c r="E5089" s="10" t="s">
        <v>18</v>
      </c>
      <c r="F5089" s="11">
        <v>45836.0</v>
      </c>
      <c r="G5089" s="12">
        <f t="shared" si="1"/>
        <v>6</v>
      </c>
      <c r="H5089" s="10"/>
      <c r="I5089" s="10" t="str">
        <f>IFNA(VLOOKUP($H5089,'Промокоды'!$A$2:$B$115,2,0),"")</f>
        <v/>
      </c>
      <c r="J5089" s="10" t="str">
        <f>IFNA(VLOOKUP($I5089,'Промокоды'!$E$2:$F$8,2,0),"")</f>
        <v/>
      </c>
      <c r="K5089" s="10" t="str">
        <f>IFNA(VLOOKUP($H5089,'Промокоды'!$A$2:$C$115,3,0),"")</f>
        <v/>
      </c>
      <c r="L5089" s="13">
        <f t="shared" si="2"/>
        <v>0</v>
      </c>
      <c r="M5089" s="14">
        <v>3500.0</v>
      </c>
      <c r="N5089" s="14">
        <f t="shared" si="3"/>
        <v>3500</v>
      </c>
      <c r="O5089" s="9"/>
      <c r="P5089" s="9"/>
      <c r="Q5089" s="9"/>
      <c r="R5089" s="9"/>
      <c r="S5089" s="9"/>
      <c r="T5089" s="9"/>
      <c r="U5089" s="9"/>
      <c r="V5089" s="9"/>
      <c r="W5089" s="9"/>
      <c r="X5089" s="9"/>
      <c r="Y5089" s="9"/>
      <c r="Z5089" s="9"/>
      <c r="AA5089" s="9"/>
      <c r="AB5089" s="9"/>
      <c r="AC5089" s="9"/>
    </row>
    <row r="5090" ht="15.75" customHeight="1">
      <c r="A5090" s="10">
        <v>5089.0</v>
      </c>
      <c r="B5090" s="20" t="s">
        <v>15</v>
      </c>
      <c r="C5090" s="10" t="str">
        <f>VLOOKUP($E5090,'Определяем вид'!$A$2:$B$16,2,0)</f>
        <v>Услуга</v>
      </c>
      <c r="D5090" s="20" t="s">
        <v>16</v>
      </c>
      <c r="E5090" s="10" t="s">
        <v>18</v>
      </c>
      <c r="F5090" s="11">
        <v>45836.0</v>
      </c>
      <c r="G5090" s="12">
        <f t="shared" si="1"/>
        <v>6</v>
      </c>
      <c r="H5090" s="10"/>
      <c r="I5090" s="10" t="str">
        <f>IFNA(VLOOKUP($H5090,'Промокоды'!$A$2:$B$115,2,0),"")</f>
        <v/>
      </c>
      <c r="J5090" s="10" t="str">
        <f>IFNA(VLOOKUP($I5090,'Промокоды'!$E$2:$F$8,2,0),"")</f>
        <v/>
      </c>
      <c r="K5090" s="10" t="str">
        <f>IFNA(VLOOKUP($H5090,'Промокоды'!$A$2:$C$115,3,0),"")</f>
        <v/>
      </c>
      <c r="L5090" s="13">
        <f t="shared" si="2"/>
        <v>0</v>
      </c>
      <c r="M5090" s="14">
        <v>3500.0</v>
      </c>
      <c r="N5090" s="14">
        <f t="shared" si="3"/>
        <v>3500</v>
      </c>
      <c r="O5090" s="9"/>
      <c r="P5090" s="9"/>
      <c r="Q5090" s="9"/>
      <c r="R5090" s="9"/>
      <c r="S5090" s="9"/>
      <c r="T5090" s="9"/>
      <c r="U5090" s="9"/>
      <c r="V5090" s="9"/>
      <c r="W5090" s="9"/>
      <c r="X5090" s="9"/>
      <c r="Y5090" s="9"/>
      <c r="Z5090" s="9"/>
      <c r="AA5090" s="9"/>
      <c r="AB5090" s="9"/>
      <c r="AC5090" s="9"/>
    </row>
    <row r="5091" ht="15.75" customHeight="1">
      <c r="A5091" s="10">
        <v>5090.0</v>
      </c>
      <c r="B5091" s="20" t="s">
        <v>15</v>
      </c>
      <c r="C5091" s="10" t="str">
        <f>VLOOKUP($E5091,'Определяем вид'!$A$2:$B$16,2,0)</f>
        <v>Услуга</v>
      </c>
      <c r="D5091" s="20" t="s">
        <v>19</v>
      </c>
      <c r="E5091" s="10" t="s">
        <v>17</v>
      </c>
      <c r="F5091" s="11">
        <v>45836.0</v>
      </c>
      <c r="G5091" s="12">
        <f t="shared" si="1"/>
        <v>6</v>
      </c>
      <c r="H5091" s="10"/>
      <c r="I5091" s="10" t="str">
        <f>IFNA(VLOOKUP($H5091,'Промокоды'!$A$2:$B$115,2,0),"")</f>
        <v/>
      </c>
      <c r="J5091" s="10" t="str">
        <f>IFNA(VLOOKUP($I5091,'Промокоды'!$E$2:$F$8,2,0),"")</f>
        <v/>
      </c>
      <c r="K5091" s="10" t="str">
        <f>IFNA(VLOOKUP($H5091,'Промокоды'!$A$2:$C$115,3,0),"")</f>
        <v/>
      </c>
      <c r="L5091" s="13">
        <f t="shared" si="2"/>
        <v>0</v>
      </c>
      <c r="M5091" s="14">
        <v>4500.0</v>
      </c>
      <c r="N5091" s="14">
        <f t="shared" si="3"/>
        <v>4500</v>
      </c>
      <c r="O5091" s="9"/>
      <c r="P5091" s="9"/>
      <c r="Q5091" s="9"/>
      <c r="R5091" s="9"/>
      <c r="S5091" s="9"/>
      <c r="T5091" s="9"/>
      <c r="U5091" s="9"/>
      <c r="V5091" s="9"/>
      <c r="W5091" s="9"/>
      <c r="X5091" s="9"/>
      <c r="Y5091" s="9"/>
      <c r="Z5091" s="9"/>
      <c r="AA5091" s="9"/>
      <c r="AB5091" s="9"/>
      <c r="AC5091" s="9"/>
    </row>
    <row r="5092" ht="15.75" customHeight="1">
      <c r="A5092" s="10">
        <v>5091.0</v>
      </c>
      <c r="B5092" s="20" t="s">
        <v>15</v>
      </c>
      <c r="C5092" s="10" t="str">
        <f>VLOOKUP($E5092,'Определяем вид'!$A$2:$B$16,2,0)</f>
        <v>Услуга</v>
      </c>
      <c r="D5092" s="20" t="s">
        <v>19</v>
      </c>
      <c r="E5092" s="10" t="s">
        <v>21</v>
      </c>
      <c r="F5092" s="11">
        <v>45836.0</v>
      </c>
      <c r="G5092" s="12">
        <f t="shared" si="1"/>
        <v>6</v>
      </c>
      <c r="H5092" s="10"/>
      <c r="I5092" s="10" t="str">
        <f>IFNA(VLOOKUP($H5092,'Промокоды'!$A$2:$B$115,2,0),"")</f>
        <v/>
      </c>
      <c r="J5092" s="10" t="str">
        <f>IFNA(VLOOKUP($I5092,'Промокоды'!$E$2:$F$8,2,0),"")</f>
        <v/>
      </c>
      <c r="K5092" s="10" t="str">
        <f>IFNA(VLOOKUP($H5092,'Промокоды'!$A$2:$C$115,3,0),"")</f>
        <v/>
      </c>
      <c r="L5092" s="13">
        <f t="shared" si="2"/>
        <v>0</v>
      </c>
      <c r="M5092" s="14">
        <v>5500.0</v>
      </c>
      <c r="N5092" s="14">
        <f t="shared" si="3"/>
        <v>5500</v>
      </c>
      <c r="O5092" s="9"/>
      <c r="P5092" s="9"/>
      <c r="Q5092" s="9"/>
      <c r="R5092" s="9"/>
      <c r="S5092" s="9"/>
      <c r="T5092" s="9"/>
      <c r="U5092" s="9"/>
      <c r="V5092" s="9"/>
      <c r="W5092" s="9"/>
      <c r="X5092" s="9"/>
      <c r="Y5092" s="9"/>
      <c r="Z5092" s="9"/>
      <c r="AA5092" s="9"/>
      <c r="AB5092" s="9"/>
      <c r="AC5092" s="9"/>
    </row>
    <row r="5093" ht="15.75" customHeight="1">
      <c r="A5093" s="10">
        <v>5092.0</v>
      </c>
      <c r="B5093" s="20" t="s">
        <v>25</v>
      </c>
      <c r="C5093" s="10" t="str">
        <f>VLOOKUP($E5093,'Определяем вид'!$A$2:$B$16,2,0)</f>
        <v>Товар</v>
      </c>
      <c r="D5093" s="20" t="s">
        <v>16</v>
      </c>
      <c r="E5093" s="10" t="s">
        <v>35</v>
      </c>
      <c r="F5093" s="11">
        <v>45836.0</v>
      </c>
      <c r="G5093" s="12">
        <f t="shared" si="1"/>
        <v>6</v>
      </c>
      <c r="H5093" s="10"/>
      <c r="I5093" s="10" t="str">
        <f>IFNA(VLOOKUP($H5093,'Промокоды'!$A$2:$B$115,2,0),"")</f>
        <v/>
      </c>
      <c r="J5093" s="10" t="str">
        <f>IFNA(VLOOKUP($I5093,'Промокоды'!$E$2:$F$8,2,0),"")</f>
        <v/>
      </c>
      <c r="K5093" s="10" t="str">
        <f>IFNA(VLOOKUP($H5093,'Промокоды'!$A$2:$C$115,3,0),"")</f>
        <v/>
      </c>
      <c r="L5093" s="13">
        <f t="shared" si="2"/>
        <v>0</v>
      </c>
      <c r="M5093" s="14">
        <v>500.0</v>
      </c>
      <c r="N5093" s="14">
        <f t="shared" si="3"/>
        <v>500</v>
      </c>
      <c r="O5093" s="9"/>
      <c r="P5093" s="9"/>
      <c r="Q5093" s="9"/>
      <c r="R5093" s="9"/>
      <c r="S5093" s="9"/>
      <c r="T5093" s="9"/>
      <c r="U5093" s="9"/>
      <c r="V5093" s="9"/>
      <c r="W5093" s="9"/>
      <c r="X5093" s="9"/>
      <c r="Y5093" s="9"/>
      <c r="Z5093" s="9"/>
      <c r="AA5093" s="9"/>
      <c r="AB5093" s="9"/>
      <c r="AC5093" s="9"/>
    </row>
    <row r="5094" ht="15.75" customHeight="1">
      <c r="A5094" s="10">
        <v>5093.0</v>
      </c>
      <c r="B5094" s="20" t="s">
        <v>15</v>
      </c>
      <c r="C5094" s="10" t="str">
        <f>VLOOKUP($E5094,'Определяем вид'!$A$2:$B$16,2,0)</f>
        <v>Услуга</v>
      </c>
      <c r="D5094" s="20" t="s">
        <v>16</v>
      </c>
      <c r="E5094" s="10" t="s">
        <v>18</v>
      </c>
      <c r="F5094" s="11">
        <v>45836.0</v>
      </c>
      <c r="G5094" s="12">
        <f t="shared" si="1"/>
        <v>6</v>
      </c>
      <c r="H5094" s="10"/>
      <c r="I5094" s="10" t="str">
        <f>IFNA(VLOOKUP($H5094,'Промокоды'!$A$2:$B$115,2,0),"")</f>
        <v/>
      </c>
      <c r="J5094" s="10" t="str">
        <f>IFNA(VLOOKUP($I5094,'Промокоды'!$E$2:$F$8,2,0),"")</f>
        <v/>
      </c>
      <c r="K5094" s="10" t="str">
        <f>IFNA(VLOOKUP($H5094,'Промокоды'!$A$2:$C$115,3,0),"")</f>
        <v/>
      </c>
      <c r="L5094" s="13">
        <f t="shared" si="2"/>
        <v>0</v>
      </c>
      <c r="M5094" s="14">
        <v>3500.0</v>
      </c>
      <c r="N5094" s="14">
        <f t="shared" si="3"/>
        <v>3500</v>
      </c>
      <c r="O5094" s="9"/>
      <c r="P5094" s="9"/>
      <c r="Q5094" s="9"/>
      <c r="R5094" s="9"/>
      <c r="S5094" s="9"/>
      <c r="T5094" s="9"/>
      <c r="U5094" s="9"/>
      <c r="V5094" s="9"/>
      <c r="W5094" s="9"/>
      <c r="X5094" s="9"/>
      <c r="Y5094" s="9"/>
      <c r="Z5094" s="9"/>
      <c r="AA5094" s="9"/>
      <c r="AB5094" s="9"/>
      <c r="AC5094" s="9"/>
    </row>
    <row r="5095" ht="15.75" customHeight="1">
      <c r="A5095" s="10">
        <v>5094.0</v>
      </c>
      <c r="B5095" s="20" t="s">
        <v>15</v>
      </c>
      <c r="C5095" s="10" t="str">
        <f>VLOOKUP($E5095,'Определяем вид'!$A$2:$B$16,2,0)</f>
        <v>Услуга</v>
      </c>
      <c r="D5095" s="20" t="s">
        <v>16</v>
      </c>
      <c r="E5095" s="10" t="s">
        <v>17</v>
      </c>
      <c r="F5095" s="11">
        <v>45836.0</v>
      </c>
      <c r="G5095" s="12">
        <f t="shared" si="1"/>
        <v>6</v>
      </c>
      <c r="H5095" s="10"/>
      <c r="I5095" s="10" t="str">
        <f>IFNA(VLOOKUP($H5095,'Промокоды'!$A$2:$B$115,2,0),"")</f>
        <v/>
      </c>
      <c r="J5095" s="10" t="str">
        <f>IFNA(VLOOKUP($I5095,'Промокоды'!$E$2:$F$8,2,0),"")</f>
        <v/>
      </c>
      <c r="K5095" s="10" t="str">
        <f>IFNA(VLOOKUP($H5095,'Промокоды'!$A$2:$C$115,3,0),"")</f>
        <v/>
      </c>
      <c r="L5095" s="13">
        <f t="shared" si="2"/>
        <v>0</v>
      </c>
      <c r="M5095" s="14">
        <v>4500.0</v>
      </c>
      <c r="N5095" s="14">
        <f t="shared" si="3"/>
        <v>4500</v>
      </c>
      <c r="O5095" s="9"/>
      <c r="P5095" s="9"/>
      <c r="Q5095" s="9"/>
      <c r="R5095" s="9"/>
      <c r="S5095" s="9"/>
      <c r="T5095" s="9"/>
      <c r="U5095" s="9"/>
      <c r="V5095" s="9"/>
      <c r="W5095" s="9"/>
      <c r="X5095" s="9"/>
      <c r="Y5095" s="9"/>
      <c r="Z5095" s="9"/>
      <c r="AA5095" s="9"/>
      <c r="AB5095" s="9"/>
      <c r="AC5095" s="9"/>
    </row>
    <row r="5096" ht="15.75" customHeight="1">
      <c r="A5096" s="10">
        <v>5095.0</v>
      </c>
      <c r="B5096" s="20" t="s">
        <v>15</v>
      </c>
      <c r="C5096" s="10" t="str">
        <f>VLOOKUP($E5096,'Определяем вид'!$A$2:$B$16,2,0)</f>
        <v>Услуга</v>
      </c>
      <c r="D5096" s="20" t="s">
        <v>16</v>
      </c>
      <c r="E5096" s="10" t="s">
        <v>17</v>
      </c>
      <c r="F5096" s="11">
        <v>45836.0</v>
      </c>
      <c r="G5096" s="12">
        <f t="shared" si="1"/>
        <v>6</v>
      </c>
      <c r="H5096" s="10"/>
      <c r="I5096" s="10" t="str">
        <f>IFNA(VLOOKUP($H5096,'Промокоды'!$A$2:$B$115,2,0),"")</f>
        <v/>
      </c>
      <c r="J5096" s="10" t="str">
        <f>IFNA(VLOOKUP($I5096,'Промокоды'!$E$2:$F$8,2,0),"")</f>
        <v/>
      </c>
      <c r="K5096" s="10" t="str">
        <f>IFNA(VLOOKUP($H5096,'Промокоды'!$A$2:$C$115,3,0),"")</f>
        <v/>
      </c>
      <c r="L5096" s="13">
        <f t="shared" si="2"/>
        <v>0</v>
      </c>
      <c r="M5096" s="14">
        <v>4500.0</v>
      </c>
      <c r="N5096" s="14">
        <f t="shared" si="3"/>
        <v>4500</v>
      </c>
      <c r="O5096" s="9"/>
      <c r="P5096" s="9"/>
      <c r="Q5096" s="9"/>
      <c r="R5096" s="9"/>
      <c r="S5096" s="9"/>
      <c r="T5096" s="9"/>
      <c r="U5096" s="9"/>
      <c r="V5096" s="9"/>
      <c r="W5096" s="9"/>
      <c r="X5096" s="9"/>
      <c r="Y5096" s="9"/>
      <c r="Z5096" s="9"/>
      <c r="AA5096" s="9"/>
      <c r="AB5096" s="9"/>
      <c r="AC5096" s="9"/>
    </row>
    <row r="5097" ht="15.75" customHeight="1">
      <c r="A5097" s="10">
        <v>5096.0</v>
      </c>
      <c r="B5097" s="20" t="s">
        <v>25</v>
      </c>
      <c r="C5097" s="10" t="str">
        <f>VLOOKUP($E5097,'Определяем вид'!$A$2:$B$16,2,0)</f>
        <v>Товар</v>
      </c>
      <c r="D5097" s="20" t="s">
        <v>16</v>
      </c>
      <c r="E5097" s="10" t="s">
        <v>33</v>
      </c>
      <c r="F5097" s="11">
        <v>45836.0</v>
      </c>
      <c r="G5097" s="12">
        <f t="shared" si="1"/>
        <v>6</v>
      </c>
      <c r="H5097" s="10"/>
      <c r="I5097" s="10" t="str">
        <f>IFNA(VLOOKUP($H5097,'Промокоды'!$A$2:$B$115,2,0),"")</f>
        <v/>
      </c>
      <c r="J5097" s="10" t="str">
        <f>IFNA(VLOOKUP($I5097,'Промокоды'!$E$2:$F$8,2,0),"")</f>
        <v/>
      </c>
      <c r="K5097" s="10" t="str">
        <f>IFNA(VLOOKUP($H5097,'Промокоды'!$A$2:$C$115,3,0),"")</f>
        <v/>
      </c>
      <c r="L5097" s="13">
        <f t="shared" si="2"/>
        <v>0</v>
      </c>
      <c r="M5097" s="14">
        <v>1000.0</v>
      </c>
      <c r="N5097" s="14">
        <f t="shared" si="3"/>
        <v>1000</v>
      </c>
      <c r="O5097" s="9"/>
      <c r="P5097" s="9"/>
      <c r="Q5097" s="9"/>
      <c r="R5097" s="9"/>
      <c r="S5097" s="9"/>
      <c r="T5097" s="9"/>
      <c r="U5097" s="9"/>
      <c r="V5097" s="9"/>
      <c r="W5097" s="9"/>
      <c r="X5097" s="9"/>
      <c r="Y5097" s="9"/>
      <c r="Z5097" s="9"/>
      <c r="AA5097" s="9"/>
      <c r="AB5097" s="9"/>
      <c r="AC5097" s="9"/>
    </row>
    <row r="5098" ht="15.75" customHeight="1">
      <c r="A5098" s="10">
        <v>5097.0</v>
      </c>
      <c r="B5098" s="20" t="s">
        <v>15</v>
      </c>
      <c r="C5098" s="10" t="str">
        <f>VLOOKUP($E5098,'Определяем вид'!$A$2:$B$16,2,0)</f>
        <v>Услуга</v>
      </c>
      <c r="D5098" s="20" t="s">
        <v>16</v>
      </c>
      <c r="E5098" s="10" t="s">
        <v>21</v>
      </c>
      <c r="F5098" s="11">
        <v>45836.0</v>
      </c>
      <c r="G5098" s="12">
        <f t="shared" si="1"/>
        <v>6</v>
      </c>
      <c r="H5098" s="20" t="s">
        <v>129</v>
      </c>
      <c r="I5098" s="10">
        <f>IFNA(VLOOKUP($H5098,'Промокоды'!$A$2:$B$115,2,0),"")</f>
        <v>4</v>
      </c>
      <c r="J5098" s="10" t="str">
        <f>IFNA(VLOOKUP($I5098,'Промокоды'!$E$2:$F$8,2,0),"")</f>
        <v>Посты в Telegram</v>
      </c>
      <c r="K5098" s="10">
        <f>IFNA(VLOOKUP($H5098,'Промокоды'!$A$2:$C$115,3,0),"")</f>
        <v>0.5</v>
      </c>
      <c r="L5098" s="13">
        <f t="shared" si="2"/>
        <v>2750</v>
      </c>
      <c r="M5098" s="14">
        <v>5500.0</v>
      </c>
      <c r="N5098" s="14">
        <f t="shared" si="3"/>
        <v>2750</v>
      </c>
      <c r="O5098" s="9"/>
      <c r="P5098" s="9"/>
      <c r="Q5098" s="9"/>
      <c r="R5098" s="9"/>
      <c r="S5098" s="9"/>
      <c r="T5098" s="9"/>
      <c r="U5098" s="9"/>
      <c r="V5098" s="9"/>
      <c r="W5098" s="9"/>
      <c r="X5098" s="9"/>
      <c r="Y5098" s="9"/>
      <c r="Z5098" s="9"/>
      <c r="AA5098" s="9"/>
      <c r="AB5098" s="9"/>
      <c r="AC5098" s="9"/>
    </row>
    <row r="5099" ht="15.75" customHeight="1">
      <c r="A5099" s="10">
        <v>5098.0</v>
      </c>
      <c r="B5099" s="20" t="s">
        <v>15</v>
      </c>
      <c r="C5099" s="10" t="str">
        <f>VLOOKUP($E5099,'Определяем вид'!$A$2:$B$16,2,0)</f>
        <v>Услуга</v>
      </c>
      <c r="D5099" s="20" t="s">
        <v>16</v>
      </c>
      <c r="E5099" s="10" t="s">
        <v>21</v>
      </c>
      <c r="F5099" s="11">
        <v>45836.0</v>
      </c>
      <c r="G5099" s="12">
        <f t="shared" si="1"/>
        <v>6</v>
      </c>
      <c r="H5099" s="10"/>
      <c r="I5099" s="10" t="str">
        <f>IFNA(VLOOKUP($H5099,'Промокоды'!$A$2:$B$115,2,0),"")</f>
        <v/>
      </c>
      <c r="J5099" s="10" t="str">
        <f>IFNA(VLOOKUP($I5099,'Промокоды'!$E$2:$F$8,2,0),"")</f>
        <v/>
      </c>
      <c r="K5099" s="10" t="str">
        <f>IFNA(VLOOKUP($H5099,'Промокоды'!$A$2:$C$115,3,0),"")</f>
        <v/>
      </c>
      <c r="L5099" s="13">
        <f t="shared" si="2"/>
        <v>0</v>
      </c>
      <c r="M5099" s="14">
        <v>5500.0</v>
      </c>
      <c r="N5099" s="14">
        <f t="shared" si="3"/>
        <v>5500</v>
      </c>
      <c r="O5099" s="9"/>
      <c r="P5099" s="9"/>
      <c r="Q5099" s="9"/>
      <c r="R5099" s="9"/>
      <c r="S5099" s="9"/>
      <c r="T5099" s="9"/>
      <c r="U5099" s="9"/>
      <c r="V5099" s="9"/>
      <c r="W5099" s="9"/>
      <c r="X5099" s="9"/>
      <c r="Y5099" s="9"/>
      <c r="Z5099" s="9"/>
      <c r="AA5099" s="9"/>
      <c r="AB5099" s="9"/>
      <c r="AC5099" s="9"/>
    </row>
    <row r="5100" ht="15.75" customHeight="1">
      <c r="A5100" s="10">
        <v>5099.0</v>
      </c>
      <c r="B5100" s="20" t="s">
        <v>15</v>
      </c>
      <c r="C5100" s="10" t="str">
        <f>VLOOKUP($E5100,'Определяем вид'!$A$2:$B$16,2,0)</f>
        <v>Услуга</v>
      </c>
      <c r="D5100" s="20" t="s">
        <v>16</v>
      </c>
      <c r="E5100" s="10" t="s">
        <v>18</v>
      </c>
      <c r="F5100" s="11">
        <v>45836.0</v>
      </c>
      <c r="G5100" s="12">
        <f t="shared" si="1"/>
        <v>6</v>
      </c>
      <c r="H5100" s="20" t="s">
        <v>130</v>
      </c>
      <c r="I5100" s="10">
        <f>IFNA(VLOOKUP($H5100,'Промокоды'!$A$2:$B$115,2,0),"")</f>
        <v>7</v>
      </c>
      <c r="J5100" s="10" t="str">
        <f>IFNA(VLOOKUP($I5100,'Промокоды'!$E$2:$F$8,2,0),"")</f>
        <v>Сторис в VK</v>
      </c>
      <c r="K5100" s="10">
        <f>IFNA(VLOOKUP($H5100,'Промокоды'!$A$2:$C$115,3,0),"")</f>
        <v>0.15</v>
      </c>
      <c r="L5100" s="13">
        <f t="shared" si="2"/>
        <v>525</v>
      </c>
      <c r="M5100" s="14">
        <v>3500.0</v>
      </c>
      <c r="N5100" s="14">
        <f t="shared" si="3"/>
        <v>2975</v>
      </c>
      <c r="O5100" s="9"/>
      <c r="P5100" s="9"/>
      <c r="Q5100" s="9"/>
      <c r="R5100" s="9"/>
      <c r="S5100" s="9"/>
      <c r="T5100" s="9"/>
      <c r="U5100" s="9"/>
      <c r="V5100" s="9"/>
      <c r="W5100" s="9"/>
      <c r="X5100" s="9"/>
      <c r="Y5100" s="9"/>
      <c r="Z5100" s="9"/>
      <c r="AA5100" s="9"/>
      <c r="AB5100" s="9"/>
      <c r="AC5100" s="9"/>
    </row>
    <row r="5101" ht="15.75" customHeight="1">
      <c r="A5101" s="10">
        <v>5100.0</v>
      </c>
      <c r="B5101" s="20" t="s">
        <v>15</v>
      </c>
      <c r="C5101" s="10" t="str">
        <f>VLOOKUP($E5101,'Определяем вид'!$A$2:$B$16,2,0)</f>
        <v>Услуга</v>
      </c>
      <c r="D5101" s="20" t="s">
        <v>16</v>
      </c>
      <c r="E5101" s="10" t="s">
        <v>18</v>
      </c>
      <c r="F5101" s="11">
        <v>45836.0</v>
      </c>
      <c r="G5101" s="12">
        <f t="shared" si="1"/>
        <v>6</v>
      </c>
      <c r="H5101" s="10"/>
      <c r="I5101" s="10" t="str">
        <f>IFNA(VLOOKUP($H5101,'Промокоды'!$A$2:$B$115,2,0),"")</f>
        <v/>
      </c>
      <c r="J5101" s="10" t="str">
        <f>IFNA(VLOOKUP($I5101,'Промокоды'!$E$2:$F$8,2,0),"")</f>
        <v/>
      </c>
      <c r="K5101" s="10" t="str">
        <f>IFNA(VLOOKUP($H5101,'Промокоды'!$A$2:$C$115,3,0),"")</f>
        <v/>
      </c>
      <c r="L5101" s="13">
        <f t="shared" si="2"/>
        <v>0</v>
      </c>
      <c r="M5101" s="14">
        <v>3500.0</v>
      </c>
      <c r="N5101" s="14">
        <f t="shared" si="3"/>
        <v>3500</v>
      </c>
      <c r="O5101" s="9"/>
      <c r="P5101" s="9"/>
      <c r="Q5101" s="9"/>
      <c r="R5101" s="9"/>
      <c r="S5101" s="9"/>
      <c r="T5101" s="9"/>
      <c r="U5101" s="9"/>
      <c r="V5101" s="9"/>
      <c r="W5101" s="9"/>
      <c r="X5101" s="9"/>
      <c r="Y5101" s="9"/>
      <c r="Z5101" s="9"/>
      <c r="AA5101" s="9"/>
      <c r="AB5101" s="9"/>
      <c r="AC5101" s="9"/>
    </row>
    <row r="5102" ht="15.75" customHeight="1">
      <c r="A5102" s="10">
        <v>5101.0</v>
      </c>
      <c r="B5102" s="20" t="s">
        <v>15</v>
      </c>
      <c r="C5102" s="10" t="str">
        <f>VLOOKUP($E5102,'Определяем вид'!$A$2:$B$16,2,0)</f>
        <v>Товар</v>
      </c>
      <c r="D5102" s="20" t="s">
        <v>16</v>
      </c>
      <c r="E5102" s="10" t="s">
        <v>20</v>
      </c>
      <c r="F5102" s="11">
        <v>45836.0</v>
      </c>
      <c r="G5102" s="12">
        <f t="shared" si="1"/>
        <v>6</v>
      </c>
      <c r="H5102" s="10"/>
      <c r="I5102" s="10" t="str">
        <f>IFNA(VLOOKUP($H5102,'Промокоды'!$A$2:$B$115,2,0),"")</f>
        <v/>
      </c>
      <c r="J5102" s="10" t="str">
        <f>IFNA(VLOOKUP($I5102,'Промокоды'!$E$2:$F$8,2,0),"")</f>
        <v/>
      </c>
      <c r="K5102" s="10" t="str">
        <f>IFNA(VLOOKUP($H5102,'Промокоды'!$A$2:$C$115,3,0),"")</f>
        <v/>
      </c>
      <c r="L5102" s="13">
        <f t="shared" si="2"/>
        <v>0</v>
      </c>
      <c r="M5102" s="14">
        <v>500.0</v>
      </c>
      <c r="N5102" s="14">
        <f t="shared" si="3"/>
        <v>500</v>
      </c>
      <c r="O5102" s="9"/>
      <c r="P5102" s="9"/>
      <c r="Q5102" s="9"/>
      <c r="R5102" s="9"/>
      <c r="S5102" s="9"/>
      <c r="T5102" s="9"/>
      <c r="U5102" s="9"/>
      <c r="V5102" s="9"/>
      <c r="W5102" s="9"/>
      <c r="X5102" s="9"/>
      <c r="Y5102" s="9"/>
      <c r="Z5102" s="9"/>
      <c r="AA5102" s="9"/>
      <c r="AB5102" s="9"/>
      <c r="AC5102" s="9"/>
    </row>
    <row r="5103" ht="15.75" customHeight="1">
      <c r="A5103" s="10">
        <v>5102.0</v>
      </c>
      <c r="B5103" s="20" t="s">
        <v>15</v>
      </c>
      <c r="C5103" s="10" t="str">
        <f>VLOOKUP($E5103,'Определяем вид'!$A$2:$B$16,2,0)</f>
        <v>Услуга</v>
      </c>
      <c r="D5103" s="20" t="s">
        <v>19</v>
      </c>
      <c r="E5103" s="10" t="s">
        <v>21</v>
      </c>
      <c r="F5103" s="11">
        <v>45836.0</v>
      </c>
      <c r="G5103" s="12">
        <f t="shared" si="1"/>
        <v>6</v>
      </c>
      <c r="H5103" s="20" t="s">
        <v>131</v>
      </c>
      <c r="I5103" s="10">
        <f>IFNA(VLOOKUP($H5103,'Промокоды'!$A$2:$B$115,2,0),"")</f>
        <v>7</v>
      </c>
      <c r="J5103" s="10" t="str">
        <f>IFNA(VLOOKUP($I5103,'Промокоды'!$E$2:$F$8,2,0),"")</f>
        <v>Сторис в VK</v>
      </c>
      <c r="K5103" s="10">
        <f>IFNA(VLOOKUP($H5103,'Промокоды'!$A$2:$C$115,3,0),"")</f>
        <v>0.15</v>
      </c>
      <c r="L5103" s="13">
        <f t="shared" si="2"/>
        <v>825</v>
      </c>
      <c r="M5103" s="14">
        <v>5500.0</v>
      </c>
      <c r="N5103" s="14">
        <f t="shared" si="3"/>
        <v>4675</v>
      </c>
      <c r="O5103" s="9"/>
      <c r="P5103" s="9"/>
      <c r="Q5103" s="9"/>
      <c r="R5103" s="9"/>
      <c r="S5103" s="9"/>
      <c r="T5103" s="9"/>
      <c r="U5103" s="9"/>
      <c r="V5103" s="9"/>
      <c r="W5103" s="9"/>
      <c r="X5103" s="9"/>
      <c r="Y5103" s="9"/>
      <c r="Z5103" s="9"/>
      <c r="AA5103" s="9"/>
      <c r="AB5103" s="9"/>
      <c r="AC5103" s="9"/>
    </row>
    <row r="5104" ht="15.75" customHeight="1">
      <c r="A5104" s="10">
        <v>5103.0</v>
      </c>
      <c r="B5104" s="20" t="s">
        <v>15</v>
      </c>
      <c r="C5104" s="10" t="str">
        <f>VLOOKUP($E5104,'Определяем вид'!$A$2:$B$16,2,0)</f>
        <v>Услуга</v>
      </c>
      <c r="D5104" s="20" t="s">
        <v>16</v>
      </c>
      <c r="E5104" s="10" t="s">
        <v>21</v>
      </c>
      <c r="F5104" s="11">
        <v>45836.0</v>
      </c>
      <c r="G5104" s="12">
        <f t="shared" si="1"/>
        <v>6</v>
      </c>
      <c r="H5104" s="20" t="s">
        <v>132</v>
      </c>
      <c r="I5104" s="10">
        <f>IFNA(VLOOKUP($H5104,'Промокоды'!$A$2:$B$115,2,0),"")</f>
        <v>6</v>
      </c>
      <c r="J5104" s="10" t="str">
        <f>IFNA(VLOOKUP($I5104,'Промокоды'!$E$2:$F$8,2,0),"")</f>
        <v>Реклама в VK</v>
      </c>
      <c r="K5104" s="10">
        <f>IFNA(VLOOKUP($H5104,'Промокоды'!$A$2:$C$115,3,0),"")</f>
        <v>0.2</v>
      </c>
      <c r="L5104" s="13">
        <f t="shared" si="2"/>
        <v>1100</v>
      </c>
      <c r="M5104" s="14">
        <v>5500.0</v>
      </c>
      <c r="N5104" s="14">
        <f t="shared" si="3"/>
        <v>4400</v>
      </c>
      <c r="O5104" s="9"/>
      <c r="P5104" s="9"/>
      <c r="Q5104" s="9"/>
      <c r="R5104" s="9"/>
      <c r="S5104" s="9"/>
      <c r="T5104" s="9"/>
      <c r="U5104" s="9"/>
      <c r="V5104" s="9"/>
      <c r="W5104" s="9"/>
      <c r="X5104" s="9"/>
      <c r="Y5104" s="9"/>
      <c r="Z5104" s="9"/>
      <c r="AA5104" s="9"/>
      <c r="AB5104" s="9"/>
      <c r="AC5104" s="9"/>
    </row>
    <row r="5105" ht="15.75" customHeight="1">
      <c r="A5105" s="10">
        <v>5104.0</v>
      </c>
      <c r="B5105" s="20" t="s">
        <v>15</v>
      </c>
      <c r="C5105" s="10" t="str">
        <f>VLOOKUP($E5105,'Определяем вид'!$A$2:$B$16,2,0)</f>
        <v>Услуга</v>
      </c>
      <c r="D5105" s="20" t="s">
        <v>16</v>
      </c>
      <c r="E5105" s="10" t="s">
        <v>18</v>
      </c>
      <c r="F5105" s="11">
        <v>45836.0</v>
      </c>
      <c r="G5105" s="12">
        <f t="shared" si="1"/>
        <v>6</v>
      </c>
      <c r="H5105" s="10"/>
      <c r="I5105" s="10" t="str">
        <f>IFNA(VLOOKUP($H5105,'Промокоды'!$A$2:$B$115,2,0),"")</f>
        <v/>
      </c>
      <c r="J5105" s="10" t="str">
        <f>IFNA(VLOOKUP($I5105,'Промокоды'!$E$2:$F$8,2,0),"")</f>
        <v/>
      </c>
      <c r="K5105" s="10" t="str">
        <f>IFNA(VLOOKUP($H5105,'Промокоды'!$A$2:$C$115,3,0),"")</f>
        <v/>
      </c>
      <c r="L5105" s="13">
        <f t="shared" si="2"/>
        <v>0</v>
      </c>
      <c r="M5105" s="14">
        <v>3500.0</v>
      </c>
      <c r="N5105" s="14">
        <f t="shared" si="3"/>
        <v>3500</v>
      </c>
      <c r="O5105" s="9"/>
      <c r="P5105" s="9"/>
      <c r="Q5105" s="9"/>
      <c r="R5105" s="9"/>
      <c r="S5105" s="9"/>
      <c r="T5105" s="9"/>
      <c r="U5105" s="9"/>
      <c r="V5105" s="9"/>
      <c r="W5105" s="9"/>
      <c r="X5105" s="9"/>
      <c r="Y5105" s="9"/>
      <c r="Z5105" s="9"/>
      <c r="AA5105" s="9"/>
      <c r="AB5105" s="9"/>
      <c r="AC5105" s="9"/>
    </row>
    <row r="5106" ht="15.75" customHeight="1">
      <c r="A5106" s="10">
        <v>5105.0</v>
      </c>
      <c r="B5106" s="20" t="s">
        <v>15</v>
      </c>
      <c r="C5106" s="10" t="str">
        <f>VLOOKUP($E5106,'Определяем вид'!$A$2:$B$16,2,0)</f>
        <v>Услуга</v>
      </c>
      <c r="D5106" s="20" t="s">
        <v>16</v>
      </c>
      <c r="E5106" s="10" t="s">
        <v>21</v>
      </c>
      <c r="F5106" s="11">
        <v>45836.0</v>
      </c>
      <c r="G5106" s="12">
        <f t="shared" si="1"/>
        <v>6</v>
      </c>
      <c r="H5106" s="10"/>
      <c r="I5106" s="10" t="str">
        <f>IFNA(VLOOKUP($H5106,'Промокоды'!$A$2:$B$115,2,0),"")</f>
        <v/>
      </c>
      <c r="J5106" s="10" t="str">
        <f>IFNA(VLOOKUP($I5106,'Промокоды'!$E$2:$F$8,2,0),"")</f>
        <v/>
      </c>
      <c r="K5106" s="10" t="str">
        <f>IFNA(VLOOKUP($H5106,'Промокоды'!$A$2:$C$115,3,0),"")</f>
        <v/>
      </c>
      <c r="L5106" s="13">
        <f t="shared" si="2"/>
        <v>0</v>
      </c>
      <c r="M5106" s="14">
        <v>5500.0</v>
      </c>
      <c r="N5106" s="14">
        <f t="shared" si="3"/>
        <v>5500</v>
      </c>
      <c r="O5106" s="9"/>
      <c r="P5106" s="9"/>
      <c r="Q5106" s="9"/>
      <c r="R5106" s="9"/>
      <c r="S5106" s="9"/>
      <c r="T5106" s="9"/>
      <c r="U5106" s="9"/>
      <c r="V5106" s="9"/>
      <c r="W5106" s="9"/>
      <c r="X5106" s="9"/>
      <c r="Y5106" s="9"/>
      <c r="Z5106" s="9"/>
      <c r="AA5106" s="9"/>
      <c r="AB5106" s="9"/>
      <c r="AC5106" s="9"/>
    </row>
    <row r="5107" ht="15.75" customHeight="1">
      <c r="A5107" s="10">
        <v>5106.0</v>
      </c>
      <c r="B5107" s="20" t="s">
        <v>15</v>
      </c>
      <c r="C5107" s="10" t="str">
        <f>VLOOKUP($E5107,'Определяем вид'!$A$2:$B$16,2,0)</f>
        <v>Товар</v>
      </c>
      <c r="D5107" s="20" t="s">
        <v>16</v>
      </c>
      <c r="E5107" s="10" t="s">
        <v>20</v>
      </c>
      <c r="F5107" s="11">
        <v>45836.0</v>
      </c>
      <c r="G5107" s="12">
        <f t="shared" si="1"/>
        <v>6</v>
      </c>
      <c r="H5107" s="10"/>
      <c r="I5107" s="10" t="str">
        <f>IFNA(VLOOKUP($H5107,'Промокоды'!$A$2:$B$115,2,0),"")</f>
        <v/>
      </c>
      <c r="J5107" s="10" t="str">
        <f>IFNA(VLOOKUP($I5107,'Промокоды'!$E$2:$F$8,2,0),"")</f>
        <v/>
      </c>
      <c r="K5107" s="10" t="str">
        <f>IFNA(VLOOKUP($H5107,'Промокоды'!$A$2:$C$115,3,0),"")</f>
        <v/>
      </c>
      <c r="L5107" s="13">
        <f t="shared" si="2"/>
        <v>0</v>
      </c>
      <c r="M5107" s="14">
        <v>500.0</v>
      </c>
      <c r="N5107" s="14">
        <f t="shared" si="3"/>
        <v>500</v>
      </c>
      <c r="O5107" s="9"/>
      <c r="P5107" s="9"/>
      <c r="Q5107" s="9"/>
      <c r="R5107" s="9"/>
      <c r="S5107" s="9"/>
      <c r="T5107" s="9"/>
      <c r="U5107" s="9"/>
      <c r="V5107" s="9"/>
      <c r="W5107" s="9"/>
      <c r="X5107" s="9"/>
      <c r="Y5107" s="9"/>
      <c r="Z5107" s="9"/>
      <c r="AA5107" s="9"/>
      <c r="AB5107" s="9"/>
      <c r="AC5107" s="9"/>
    </row>
    <row r="5108" ht="15.75" customHeight="1">
      <c r="A5108" s="10">
        <v>5107.0</v>
      </c>
      <c r="B5108" s="20" t="s">
        <v>15</v>
      </c>
      <c r="C5108" s="10" t="str">
        <f>VLOOKUP($E5108,'Определяем вид'!$A$2:$B$16,2,0)</f>
        <v>Услуга</v>
      </c>
      <c r="D5108" s="20" t="s">
        <v>16</v>
      </c>
      <c r="E5108" s="10" t="s">
        <v>17</v>
      </c>
      <c r="F5108" s="11">
        <v>45836.0</v>
      </c>
      <c r="G5108" s="12">
        <f t="shared" si="1"/>
        <v>6</v>
      </c>
      <c r="H5108" s="10"/>
      <c r="I5108" s="10" t="str">
        <f>IFNA(VLOOKUP($H5108,'Промокоды'!$A$2:$B$115,2,0),"")</f>
        <v/>
      </c>
      <c r="J5108" s="10" t="str">
        <f>IFNA(VLOOKUP($I5108,'Промокоды'!$E$2:$F$8,2,0),"")</f>
        <v/>
      </c>
      <c r="K5108" s="10" t="str">
        <f>IFNA(VLOOKUP($H5108,'Промокоды'!$A$2:$C$115,3,0),"")</f>
        <v/>
      </c>
      <c r="L5108" s="13">
        <f t="shared" si="2"/>
        <v>0</v>
      </c>
      <c r="M5108" s="14">
        <v>4500.0</v>
      </c>
      <c r="N5108" s="14">
        <f t="shared" si="3"/>
        <v>4500</v>
      </c>
      <c r="O5108" s="9"/>
      <c r="P5108" s="9"/>
      <c r="Q5108" s="9"/>
      <c r="R5108" s="9"/>
      <c r="S5108" s="9"/>
      <c r="T5108" s="9"/>
      <c r="U5108" s="9"/>
      <c r="V5108" s="9"/>
      <c r="W5108" s="9"/>
      <c r="X5108" s="9"/>
      <c r="Y5108" s="9"/>
      <c r="Z5108" s="9"/>
      <c r="AA5108" s="9"/>
      <c r="AB5108" s="9"/>
      <c r="AC5108" s="9"/>
    </row>
    <row r="5109" ht="15.75" customHeight="1">
      <c r="A5109" s="10">
        <v>5108.0</v>
      </c>
      <c r="B5109" s="20" t="s">
        <v>15</v>
      </c>
      <c r="C5109" s="10" t="str">
        <f>VLOOKUP($E5109,'Определяем вид'!$A$2:$B$16,2,0)</f>
        <v>Услуга</v>
      </c>
      <c r="D5109" s="20" t="s">
        <v>16</v>
      </c>
      <c r="E5109" s="10" t="s">
        <v>21</v>
      </c>
      <c r="F5109" s="11">
        <v>45836.0</v>
      </c>
      <c r="G5109" s="12">
        <f t="shared" si="1"/>
        <v>6</v>
      </c>
      <c r="H5109" s="20" t="s">
        <v>133</v>
      </c>
      <c r="I5109" s="10">
        <f>IFNA(VLOOKUP($H5109,'Промокоды'!$A$2:$B$115,2,0),"")</f>
        <v>5</v>
      </c>
      <c r="J5109" s="10" t="str">
        <f>IFNA(VLOOKUP($I5109,'Промокоды'!$E$2:$F$8,2,0),"")</f>
        <v>Посты в VK</v>
      </c>
      <c r="K5109" s="10">
        <f>IFNA(VLOOKUP($H5109,'Промокоды'!$A$2:$C$115,3,0),"")</f>
        <v>0.15</v>
      </c>
      <c r="L5109" s="13">
        <f t="shared" si="2"/>
        <v>825</v>
      </c>
      <c r="M5109" s="14">
        <v>5500.0</v>
      </c>
      <c r="N5109" s="14">
        <f t="shared" si="3"/>
        <v>4675</v>
      </c>
      <c r="O5109" s="9"/>
      <c r="P5109" s="9"/>
      <c r="Q5109" s="9"/>
      <c r="R5109" s="9"/>
      <c r="S5109" s="9"/>
      <c r="T5109" s="9"/>
      <c r="U5109" s="9"/>
      <c r="V5109" s="9"/>
      <c r="W5109" s="9"/>
      <c r="X5109" s="9"/>
      <c r="Y5109" s="9"/>
      <c r="Z5109" s="9"/>
      <c r="AA5109" s="9"/>
      <c r="AB5109" s="9"/>
      <c r="AC5109" s="9"/>
    </row>
    <row r="5110" ht="15.75" customHeight="1">
      <c r="A5110" s="10">
        <v>5109.0</v>
      </c>
      <c r="B5110" s="20" t="s">
        <v>15</v>
      </c>
      <c r="C5110" s="10" t="str">
        <f>VLOOKUP($E5110,'Определяем вид'!$A$2:$B$16,2,0)</f>
        <v>Услуга</v>
      </c>
      <c r="D5110" s="20" t="s">
        <v>16</v>
      </c>
      <c r="E5110" s="10" t="s">
        <v>18</v>
      </c>
      <c r="F5110" s="11">
        <v>45836.0</v>
      </c>
      <c r="G5110" s="12">
        <f t="shared" si="1"/>
        <v>6</v>
      </c>
      <c r="H5110" s="10"/>
      <c r="I5110" s="10" t="str">
        <f>IFNA(VLOOKUP($H5110,'Промокоды'!$A$2:$B$115,2,0),"")</f>
        <v/>
      </c>
      <c r="J5110" s="10" t="str">
        <f>IFNA(VLOOKUP($I5110,'Промокоды'!$E$2:$F$8,2,0),"")</f>
        <v/>
      </c>
      <c r="K5110" s="10" t="str">
        <f>IFNA(VLOOKUP($H5110,'Промокоды'!$A$2:$C$115,3,0),"")</f>
        <v/>
      </c>
      <c r="L5110" s="13">
        <f t="shared" si="2"/>
        <v>0</v>
      </c>
      <c r="M5110" s="14">
        <v>3500.0</v>
      </c>
      <c r="N5110" s="14">
        <f t="shared" si="3"/>
        <v>3500</v>
      </c>
      <c r="O5110" s="9"/>
      <c r="P5110" s="9"/>
      <c r="Q5110" s="9"/>
      <c r="R5110" s="9"/>
      <c r="S5110" s="9"/>
      <c r="T5110" s="9"/>
      <c r="U5110" s="9"/>
      <c r="V5110" s="9"/>
      <c r="W5110" s="9"/>
      <c r="X5110" s="9"/>
      <c r="Y5110" s="9"/>
      <c r="Z5110" s="9"/>
      <c r="AA5110" s="9"/>
      <c r="AB5110" s="9"/>
      <c r="AC5110" s="9"/>
    </row>
    <row r="5111" ht="15.75" customHeight="1">
      <c r="A5111" s="10">
        <v>5110.0</v>
      </c>
      <c r="B5111" s="20" t="s">
        <v>15</v>
      </c>
      <c r="C5111" s="10" t="str">
        <f>VLOOKUP($E5111,'Определяем вид'!$A$2:$B$16,2,0)</f>
        <v>Услуга</v>
      </c>
      <c r="D5111" s="20" t="s">
        <v>19</v>
      </c>
      <c r="E5111" s="10" t="s">
        <v>18</v>
      </c>
      <c r="F5111" s="11">
        <v>45837.0</v>
      </c>
      <c r="G5111" s="12">
        <f t="shared" si="1"/>
        <v>6</v>
      </c>
      <c r="H5111" s="10"/>
      <c r="I5111" s="10" t="str">
        <f>IFNA(VLOOKUP($H5111,'Промокоды'!$A$2:$B$115,2,0),"")</f>
        <v/>
      </c>
      <c r="J5111" s="10" t="str">
        <f>IFNA(VLOOKUP($I5111,'Промокоды'!$E$2:$F$8,2,0),"")</f>
        <v/>
      </c>
      <c r="K5111" s="10" t="str">
        <f>IFNA(VLOOKUP($H5111,'Промокоды'!$A$2:$C$115,3,0),"")</f>
        <v/>
      </c>
      <c r="L5111" s="13">
        <f t="shared" si="2"/>
        <v>0</v>
      </c>
      <c r="M5111" s="14">
        <v>3500.0</v>
      </c>
      <c r="N5111" s="14">
        <f t="shared" si="3"/>
        <v>3500</v>
      </c>
      <c r="O5111" s="9"/>
      <c r="P5111" s="9"/>
      <c r="Q5111" s="9"/>
      <c r="R5111" s="9"/>
      <c r="S5111" s="9"/>
      <c r="T5111" s="9"/>
      <c r="U5111" s="9"/>
      <c r="V5111" s="9"/>
      <c r="W5111" s="9"/>
      <c r="X5111" s="9"/>
      <c r="Y5111" s="9"/>
      <c r="Z5111" s="9"/>
      <c r="AA5111" s="9"/>
      <c r="AB5111" s="9"/>
      <c r="AC5111" s="9"/>
    </row>
    <row r="5112" ht="15.75" customHeight="1">
      <c r="A5112" s="10">
        <v>5111.0</v>
      </c>
      <c r="B5112" s="20" t="s">
        <v>15</v>
      </c>
      <c r="C5112" s="10" t="str">
        <f>VLOOKUP($E5112,'Определяем вид'!$A$2:$B$16,2,0)</f>
        <v>Услуга</v>
      </c>
      <c r="D5112" s="20" t="s">
        <v>16</v>
      </c>
      <c r="E5112" s="10" t="s">
        <v>17</v>
      </c>
      <c r="F5112" s="11">
        <v>45837.0</v>
      </c>
      <c r="G5112" s="12">
        <f t="shared" si="1"/>
        <v>6</v>
      </c>
      <c r="H5112" s="10"/>
      <c r="I5112" s="10" t="str">
        <f>IFNA(VLOOKUP($H5112,'Промокоды'!$A$2:$B$115,2,0),"")</f>
        <v/>
      </c>
      <c r="J5112" s="10" t="str">
        <f>IFNA(VLOOKUP($I5112,'Промокоды'!$E$2:$F$8,2,0),"")</f>
        <v/>
      </c>
      <c r="K5112" s="10" t="str">
        <f>IFNA(VLOOKUP($H5112,'Промокоды'!$A$2:$C$115,3,0),"")</f>
        <v/>
      </c>
      <c r="L5112" s="13">
        <f t="shared" si="2"/>
        <v>0</v>
      </c>
      <c r="M5112" s="14">
        <v>4500.0</v>
      </c>
      <c r="N5112" s="14">
        <f t="shared" si="3"/>
        <v>4500</v>
      </c>
      <c r="O5112" s="9"/>
      <c r="P5112" s="9"/>
      <c r="Q5112" s="9"/>
      <c r="R5112" s="9"/>
      <c r="S5112" s="9"/>
      <c r="T5112" s="9"/>
      <c r="U5112" s="9"/>
      <c r="V5112" s="9"/>
      <c r="W5112" s="9"/>
      <c r="X5112" s="9"/>
      <c r="Y5112" s="9"/>
      <c r="Z5112" s="9"/>
      <c r="AA5112" s="9"/>
      <c r="AB5112" s="9"/>
      <c r="AC5112" s="9"/>
    </row>
    <row r="5113" ht="15.75" customHeight="1">
      <c r="A5113" s="10">
        <v>5112.0</v>
      </c>
      <c r="B5113" s="20" t="s">
        <v>15</v>
      </c>
      <c r="C5113" s="10" t="str">
        <f>VLOOKUP($E5113,'Определяем вид'!$A$2:$B$16,2,0)</f>
        <v>Услуга</v>
      </c>
      <c r="D5113" s="20" t="s">
        <v>16</v>
      </c>
      <c r="E5113" s="10" t="s">
        <v>18</v>
      </c>
      <c r="F5113" s="11">
        <v>45837.0</v>
      </c>
      <c r="G5113" s="12">
        <f t="shared" si="1"/>
        <v>6</v>
      </c>
      <c r="H5113" s="10"/>
      <c r="I5113" s="10" t="str">
        <f>IFNA(VLOOKUP($H5113,'Промокоды'!$A$2:$B$115,2,0),"")</f>
        <v/>
      </c>
      <c r="J5113" s="10" t="str">
        <f>IFNA(VLOOKUP($I5113,'Промокоды'!$E$2:$F$8,2,0),"")</f>
        <v/>
      </c>
      <c r="K5113" s="10" t="str">
        <f>IFNA(VLOOKUP($H5113,'Промокоды'!$A$2:$C$115,3,0),"")</f>
        <v/>
      </c>
      <c r="L5113" s="13">
        <f t="shared" si="2"/>
        <v>0</v>
      </c>
      <c r="M5113" s="14">
        <v>3500.0</v>
      </c>
      <c r="N5113" s="14">
        <f t="shared" si="3"/>
        <v>3500</v>
      </c>
      <c r="O5113" s="9"/>
      <c r="P5113" s="9"/>
      <c r="Q5113" s="9"/>
      <c r="R5113" s="9"/>
      <c r="S5113" s="9"/>
      <c r="T5113" s="9"/>
      <c r="U5113" s="9"/>
      <c r="V5113" s="9"/>
      <c r="W5113" s="9"/>
      <c r="X5113" s="9"/>
      <c r="Y5113" s="9"/>
      <c r="Z5113" s="9"/>
      <c r="AA5113" s="9"/>
      <c r="AB5113" s="9"/>
      <c r="AC5113" s="9"/>
    </row>
    <row r="5114" ht="15.75" customHeight="1">
      <c r="A5114" s="10">
        <v>5113.0</v>
      </c>
      <c r="B5114" s="20" t="s">
        <v>15</v>
      </c>
      <c r="C5114" s="10" t="str">
        <f>VLOOKUP($E5114,'Определяем вид'!$A$2:$B$16,2,0)</f>
        <v>Услуга</v>
      </c>
      <c r="D5114" s="20" t="s">
        <v>16</v>
      </c>
      <c r="E5114" s="10" t="s">
        <v>18</v>
      </c>
      <c r="F5114" s="11">
        <v>45837.0</v>
      </c>
      <c r="G5114" s="12">
        <f t="shared" si="1"/>
        <v>6</v>
      </c>
      <c r="H5114" s="10"/>
      <c r="I5114" s="10" t="str">
        <f>IFNA(VLOOKUP($H5114,'Промокоды'!$A$2:$B$115,2,0),"")</f>
        <v/>
      </c>
      <c r="J5114" s="10" t="str">
        <f>IFNA(VLOOKUP($I5114,'Промокоды'!$E$2:$F$8,2,0),"")</f>
        <v/>
      </c>
      <c r="K5114" s="10" t="str">
        <f>IFNA(VLOOKUP($H5114,'Промокоды'!$A$2:$C$115,3,0),"")</f>
        <v/>
      </c>
      <c r="L5114" s="13">
        <f t="shared" si="2"/>
        <v>0</v>
      </c>
      <c r="M5114" s="14">
        <v>3500.0</v>
      </c>
      <c r="N5114" s="14">
        <f t="shared" si="3"/>
        <v>3500</v>
      </c>
      <c r="O5114" s="9"/>
      <c r="P5114" s="9"/>
      <c r="Q5114" s="9"/>
      <c r="R5114" s="9"/>
      <c r="S5114" s="9"/>
      <c r="T5114" s="9"/>
      <c r="U5114" s="9"/>
      <c r="V5114" s="9"/>
      <c r="W5114" s="9"/>
      <c r="X5114" s="9"/>
      <c r="Y5114" s="9"/>
      <c r="Z5114" s="9"/>
      <c r="AA5114" s="9"/>
      <c r="AB5114" s="9"/>
      <c r="AC5114" s="9"/>
    </row>
    <row r="5115" ht="15.75" customHeight="1">
      <c r="A5115" s="10">
        <v>5114.0</v>
      </c>
      <c r="B5115" s="20" t="s">
        <v>25</v>
      </c>
      <c r="C5115" s="10" t="str">
        <f>VLOOKUP($E5115,'Определяем вид'!$A$2:$B$16,2,0)</f>
        <v>Товар</v>
      </c>
      <c r="D5115" s="20" t="s">
        <v>16</v>
      </c>
      <c r="E5115" s="10" t="s">
        <v>30</v>
      </c>
      <c r="F5115" s="11">
        <v>45837.0</v>
      </c>
      <c r="G5115" s="12">
        <f t="shared" si="1"/>
        <v>6</v>
      </c>
      <c r="H5115" s="10"/>
      <c r="I5115" s="10" t="str">
        <f>IFNA(VLOOKUP($H5115,'Промокоды'!$A$2:$B$115,2,0),"")</f>
        <v/>
      </c>
      <c r="J5115" s="10" t="str">
        <f>IFNA(VLOOKUP($I5115,'Промокоды'!$E$2:$F$8,2,0),"")</f>
        <v/>
      </c>
      <c r="K5115" s="10" t="str">
        <f>IFNA(VLOOKUP($H5115,'Промокоды'!$A$2:$C$115,3,0),"")</f>
        <v/>
      </c>
      <c r="L5115" s="13">
        <f t="shared" si="2"/>
        <v>0</v>
      </c>
      <c r="M5115" s="14">
        <v>300.0</v>
      </c>
      <c r="N5115" s="14">
        <f t="shared" si="3"/>
        <v>300</v>
      </c>
      <c r="O5115" s="9"/>
      <c r="P5115" s="9"/>
      <c r="Q5115" s="9"/>
      <c r="R5115" s="9"/>
      <c r="S5115" s="9"/>
      <c r="T5115" s="9"/>
      <c r="U5115" s="9"/>
      <c r="V5115" s="9"/>
      <c r="W5115" s="9"/>
      <c r="X5115" s="9"/>
      <c r="Y5115" s="9"/>
      <c r="Z5115" s="9"/>
      <c r="AA5115" s="9"/>
      <c r="AB5115" s="9"/>
      <c r="AC5115" s="9"/>
    </row>
    <row r="5116" ht="15.75" customHeight="1">
      <c r="A5116" s="10">
        <v>5115.0</v>
      </c>
      <c r="B5116" s="20" t="s">
        <v>15</v>
      </c>
      <c r="C5116" s="10" t="str">
        <f>VLOOKUP($E5116,'Определяем вид'!$A$2:$B$16,2,0)</f>
        <v>Услуга</v>
      </c>
      <c r="D5116" s="20" t="s">
        <v>16</v>
      </c>
      <c r="E5116" s="10" t="s">
        <v>18</v>
      </c>
      <c r="F5116" s="11">
        <v>45837.0</v>
      </c>
      <c r="G5116" s="12">
        <f t="shared" si="1"/>
        <v>6</v>
      </c>
      <c r="H5116" s="10"/>
      <c r="I5116" s="10" t="str">
        <f>IFNA(VLOOKUP($H5116,'Промокоды'!$A$2:$B$115,2,0),"")</f>
        <v/>
      </c>
      <c r="J5116" s="10" t="str">
        <f>IFNA(VLOOKUP($I5116,'Промокоды'!$E$2:$F$8,2,0),"")</f>
        <v/>
      </c>
      <c r="K5116" s="10" t="str">
        <f>IFNA(VLOOKUP($H5116,'Промокоды'!$A$2:$C$115,3,0),"")</f>
        <v/>
      </c>
      <c r="L5116" s="13">
        <f t="shared" si="2"/>
        <v>0</v>
      </c>
      <c r="M5116" s="14">
        <v>3500.0</v>
      </c>
      <c r="N5116" s="14">
        <f t="shared" si="3"/>
        <v>3500</v>
      </c>
      <c r="O5116" s="9"/>
      <c r="P5116" s="9"/>
      <c r="Q5116" s="9"/>
      <c r="R5116" s="9"/>
      <c r="S5116" s="9"/>
      <c r="T5116" s="9"/>
      <c r="U5116" s="9"/>
      <c r="V5116" s="9"/>
      <c r="W5116" s="9"/>
      <c r="X5116" s="9"/>
      <c r="Y5116" s="9"/>
      <c r="Z5116" s="9"/>
      <c r="AA5116" s="9"/>
      <c r="AB5116" s="9"/>
      <c r="AC5116" s="9"/>
    </row>
    <row r="5117" ht="15.75" customHeight="1">
      <c r="A5117" s="10">
        <v>5116.0</v>
      </c>
      <c r="B5117" s="20" t="s">
        <v>15</v>
      </c>
      <c r="C5117" s="10" t="str">
        <f>VLOOKUP($E5117,'Определяем вид'!$A$2:$B$16,2,0)</f>
        <v>Услуга</v>
      </c>
      <c r="D5117" s="20" t="s">
        <v>16</v>
      </c>
      <c r="E5117" s="10" t="s">
        <v>18</v>
      </c>
      <c r="F5117" s="11">
        <v>45837.0</v>
      </c>
      <c r="G5117" s="12">
        <f t="shared" si="1"/>
        <v>6</v>
      </c>
      <c r="H5117" s="20" t="s">
        <v>134</v>
      </c>
      <c r="I5117" s="10">
        <f>IFNA(VLOOKUP($H5117,'Промокоды'!$A$2:$B$115,2,0),"")</f>
        <v>1</v>
      </c>
      <c r="J5117" s="10" t="str">
        <f>IFNA(VLOOKUP($I5117,'Промокоды'!$E$2:$F$8,2,0),"")</f>
        <v>Обещаем скидки</v>
      </c>
      <c r="K5117" s="10">
        <f>IFNA(VLOOKUP($H5117,'Промокоды'!$A$2:$C$115,3,0),"")</f>
        <v>0.1</v>
      </c>
      <c r="L5117" s="13">
        <f t="shared" si="2"/>
        <v>350</v>
      </c>
      <c r="M5117" s="14">
        <v>3500.0</v>
      </c>
      <c r="N5117" s="14">
        <f t="shared" si="3"/>
        <v>3150</v>
      </c>
      <c r="O5117" s="9"/>
      <c r="P5117" s="9"/>
      <c r="Q5117" s="9"/>
      <c r="R5117" s="9"/>
      <c r="S5117" s="9"/>
      <c r="T5117" s="9"/>
      <c r="U5117" s="9"/>
      <c r="V5117" s="9"/>
      <c r="W5117" s="9"/>
      <c r="X5117" s="9"/>
      <c r="Y5117" s="9"/>
      <c r="Z5117" s="9"/>
      <c r="AA5117" s="9"/>
      <c r="AB5117" s="9"/>
      <c r="AC5117" s="9"/>
    </row>
    <row r="5118" ht="15.75" customHeight="1">
      <c r="A5118" s="10">
        <v>5117.0</v>
      </c>
      <c r="B5118" s="20" t="s">
        <v>15</v>
      </c>
      <c r="C5118" s="10" t="str">
        <f>VLOOKUP($E5118,'Определяем вид'!$A$2:$B$16,2,0)</f>
        <v>Услуга</v>
      </c>
      <c r="D5118" s="20" t="s">
        <v>16</v>
      </c>
      <c r="E5118" s="10" t="s">
        <v>18</v>
      </c>
      <c r="F5118" s="11">
        <v>45837.0</v>
      </c>
      <c r="G5118" s="12">
        <f t="shared" si="1"/>
        <v>6</v>
      </c>
      <c r="H5118" s="10"/>
      <c r="I5118" s="10" t="str">
        <f>IFNA(VLOOKUP($H5118,'Промокоды'!$A$2:$B$115,2,0),"")</f>
        <v/>
      </c>
      <c r="J5118" s="10" t="str">
        <f>IFNA(VLOOKUP($I5118,'Промокоды'!$E$2:$F$8,2,0),"")</f>
        <v/>
      </c>
      <c r="K5118" s="10" t="str">
        <f>IFNA(VLOOKUP($H5118,'Промокоды'!$A$2:$C$115,3,0),"")</f>
        <v/>
      </c>
      <c r="L5118" s="13">
        <f t="shared" si="2"/>
        <v>0</v>
      </c>
      <c r="M5118" s="14">
        <v>3500.0</v>
      </c>
      <c r="N5118" s="14">
        <f t="shared" si="3"/>
        <v>3500</v>
      </c>
      <c r="O5118" s="9"/>
      <c r="P5118" s="9"/>
      <c r="Q5118" s="9"/>
      <c r="R5118" s="9"/>
      <c r="S5118" s="9"/>
      <c r="T5118" s="9"/>
      <c r="U5118" s="9"/>
      <c r="V5118" s="9"/>
      <c r="W5118" s="9"/>
      <c r="X5118" s="9"/>
      <c r="Y5118" s="9"/>
      <c r="Z5118" s="9"/>
      <c r="AA5118" s="9"/>
      <c r="AB5118" s="9"/>
      <c r="AC5118" s="9"/>
    </row>
    <row r="5119" ht="15.75" customHeight="1">
      <c r="A5119" s="10">
        <v>5118.0</v>
      </c>
      <c r="B5119" s="20" t="s">
        <v>15</v>
      </c>
      <c r="C5119" s="10" t="str">
        <f>VLOOKUP($E5119,'Определяем вид'!$A$2:$B$16,2,0)</f>
        <v>Товар</v>
      </c>
      <c r="D5119" s="20" t="s">
        <v>16</v>
      </c>
      <c r="E5119" s="10" t="s">
        <v>28</v>
      </c>
      <c r="F5119" s="11">
        <v>45837.0</v>
      </c>
      <c r="G5119" s="12">
        <f t="shared" si="1"/>
        <v>6</v>
      </c>
      <c r="H5119" s="10"/>
      <c r="I5119" s="10" t="str">
        <f>IFNA(VLOOKUP($H5119,'Промокоды'!$A$2:$B$115,2,0),"")</f>
        <v/>
      </c>
      <c r="J5119" s="10" t="str">
        <f>IFNA(VLOOKUP($I5119,'Промокоды'!$E$2:$F$8,2,0),"")</f>
        <v/>
      </c>
      <c r="K5119" s="10" t="str">
        <f>IFNA(VLOOKUP($H5119,'Промокоды'!$A$2:$C$115,3,0),"")</f>
        <v/>
      </c>
      <c r="L5119" s="13">
        <f t="shared" si="2"/>
        <v>0</v>
      </c>
      <c r="M5119" s="14">
        <v>300.0</v>
      </c>
      <c r="N5119" s="14">
        <f t="shared" si="3"/>
        <v>300</v>
      </c>
      <c r="O5119" s="9"/>
      <c r="P5119" s="9"/>
      <c r="Q5119" s="9"/>
      <c r="R5119" s="9"/>
      <c r="S5119" s="9"/>
      <c r="T5119" s="9"/>
      <c r="U5119" s="9"/>
      <c r="V5119" s="9"/>
      <c r="W5119" s="9"/>
      <c r="X5119" s="9"/>
      <c r="Y5119" s="9"/>
      <c r="Z5119" s="9"/>
      <c r="AA5119" s="9"/>
      <c r="AB5119" s="9"/>
      <c r="AC5119" s="9"/>
    </row>
    <row r="5120" ht="15.75" customHeight="1">
      <c r="A5120" s="10">
        <v>5119.0</v>
      </c>
      <c r="B5120" s="20" t="s">
        <v>15</v>
      </c>
      <c r="C5120" s="10" t="str">
        <f>VLOOKUP($E5120,'Определяем вид'!$A$2:$B$16,2,0)</f>
        <v>Услуга</v>
      </c>
      <c r="D5120" s="20" t="s">
        <v>16</v>
      </c>
      <c r="E5120" s="10" t="s">
        <v>21</v>
      </c>
      <c r="F5120" s="11">
        <v>45837.0</v>
      </c>
      <c r="G5120" s="12">
        <f t="shared" si="1"/>
        <v>6</v>
      </c>
      <c r="H5120" s="10"/>
      <c r="I5120" s="10" t="str">
        <f>IFNA(VLOOKUP($H5120,'Промокоды'!$A$2:$B$115,2,0),"")</f>
        <v/>
      </c>
      <c r="J5120" s="10" t="str">
        <f>IFNA(VLOOKUP($I5120,'Промокоды'!$E$2:$F$8,2,0),"")</f>
        <v/>
      </c>
      <c r="K5120" s="10" t="str">
        <f>IFNA(VLOOKUP($H5120,'Промокоды'!$A$2:$C$115,3,0),"")</f>
        <v/>
      </c>
      <c r="L5120" s="13">
        <f t="shared" si="2"/>
        <v>0</v>
      </c>
      <c r="M5120" s="14">
        <v>5500.0</v>
      </c>
      <c r="N5120" s="14">
        <f t="shared" si="3"/>
        <v>5500</v>
      </c>
      <c r="O5120" s="9"/>
      <c r="P5120" s="9"/>
      <c r="Q5120" s="9"/>
      <c r="R5120" s="9"/>
      <c r="S5120" s="9"/>
      <c r="T5120" s="9"/>
      <c r="U5120" s="9"/>
      <c r="V5120" s="9"/>
      <c r="W5120" s="9"/>
      <c r="X5120" s="9"/>
      <c r="Y5120" s="9"/>
      <c r="Z5120" s="9"/>
      <c r="AA5120" s="9"/>
      <c r="AB5120" s="9"/>
      <c r="AC5120" s="9"/>
    </row>
    <row r="5121" ht="15.75" customHeight="1">
      <c r="A5121" s="10">
        <v>5120.0</v>
      </c>
      <c r="B5121" s="20" t="s">
        <v>15</v>
      </c>
      <c r="C5121" s="10" t="str">
        <f>VLOOKUP($E5121,'Определяем вид'!$A$2:$B$16,2,0)</f>
        <v>Услуга</v>
      </c>
      <c r="D5121" s="20" t="s">
        <v>16</v>
      </c>
      <c r="E5121" s="10" t="s">
        <v>21</v>
      </c>
      <c r="F5121" s="11">
        <v>45837.0</v>
      </c>
      <c r="G5121" s="12">
        <f t="shared" si="1"/>
        <v>6</v>
      </c>
      <c r="H5121" s="10"/>
      <c r="I5121" s="10" t="str">
        <f>IFNA(VLOOKUP($H5121,'Промокоды'!$A$2:$B$115,2,0),"")</f>
        <v/>
      </c>
      <c r="J5121" s="10" t="str">
        <f>IFNA(VLOOKUP($I5121,'Промокоды'!$E$2:$F$8,2,0),"")</f>
        <v/>
      </c>
      <c r="K5121" s="10" t="str">
        <f>IFNA(VLOOKUP($H5121,'Промокоды'!$A$2:$C$115,3,0),"")</f>
        <v/>
      </c>
      <c r="L5121" s="13">
        <f t="shared" si="2"/>
        <v>0</v>
      </c>
      <c r="M5121" s="14">
        <v>5500.0</v>
      </c>
      <c r="N5121" s="14">
        <f t="shared" si="3"/>
        <v>5500</v>
      </c>
      <c r="O5121" s="9"/>
      <c r="P5121" s="9"/>
      <c r="Q5121" s="9"/>
      <c r="R5121" s="9"/>
      <c r="S5121" s="9"/>
      <c r="T5121" s="9"/>
      <c r="U5121" s="9"/>
      <c r="V5121" s="9"/>
      <c r="W5121" s="9"/>
      <c r="X5121" s="9"/>
      <c r="Y5121" s="9"/>
      <c r="Z5121" s="9"/>
      <c r="AA5121" s="9"/>
      <c r="AB5121" s="9"/>
      <c r="AC5121" s="9"/>
    </row>
    <row r="5122" ht="15.75" customHeight="1">
      <c r="A5122" s="10">
        <v>5121.0</v>
      </c>
      <c r="B5122" s="20" t="s">
        <v>25</v>
      </c>
      <c r="C5122" s="10" t="str">
        <f>VLOOKUP($E5122,'Определяем вид'!$A$2:$B$16,2,0)</f>
        <v>Товар</v>
      </c>
      <c r="D5122" s="20" t="s">
        <v>16</v>
      </c>
      <c r="E5122" s="10" t="s">
        <v>33</v>
      </c>
      <c r="F5122" s="11">
        <v>45837.0</v>
      </c>
      <c r="G5122" s="12">
        <f t="shared" si="1"/>
        <v>6</v>
      </c>
      <c r="H5122" s="10"/>
      <c r="I5122" s="10" t="str">
        <f>IFNA(VLOOKUP($H5122,'Промокоды'!$A$2:$B$115,2,0),"")</f>
        <v/>
      </c>
      <c r="J5122" s="10" t="str">
        <f>IFNA(VLOOKUP($I5122,'Промокоды'!$E$2:$F$8,2,0),"")</f>
        <v/>
      </c>
      <c r="K5122" s="10" t="str">
        <f>IFNA(VLOOKUP($H5122,'Промокоды'!$A$2:$C$115,3,0),"")</f>
        <v/>
      </c>
      <c r="L5122" s="13">
        <f t="shared" si="2"/>
        <v>0</v>
      </c>
      <c r="M5122" s="14">
        <v>1000.0</v>
      </c>
      <c r="N5122" s="14">
        <f t="shared" si="3"/>
        <v>1000</v>
      </c>
      <c r="O5122" s="9"/>
      <c r="P5122" s="9"/>
      <c r="Q5122" s="9"/>
      <c r="R5122" s="9"/>
      <c r="S5122" s="9"/>
      <c r="T5122" s="9"/>
      <c r="U5122" s="9"/>
      <c r="V5122" s="9"/>
      <c r="W5122" s="9"/>
      <c r="X5122" s="9"/>
      <c r="Y5122" s="9"/>
      <c r="Z5122" s="9"/>
      <c r="AA5122" s="9"/>
      <c r="AB5122" s="9"/>
      <c r="AC5122" s="9"/>
    </row>
    <row r="5123" ht="15.75" customHeight="1">
      <c r="A5123" s="10">
        <v>5122.0</v>
      </c>
      <c r="B5123" s="20" t="s">
        <v>15</v>
      </c>
      <c r="C5123" s="10" t="str">
        <f>VLOOKUP($E5123,'Определяем вид'!$A$2:$B$16,2,0)</f>
        <v>Услуга</v>
      </c>
      <c r="D5123" s="20" t="s">
        <v>16</v>
      </c>
      <c r="E5123" s="10" t="s">
        <v>18</v>
      </c>
      <c r="F5123" s="11">
        <v>45837.0</v>
      </c>
      <c r="G5123" s="12">
        <f t="shared" si="1"/>
        <v>6</v>
      </c>
      <c r="H5123" s="10"/>
      <c r="I5123" s="10" t="str">
        <f>IFNA(VLOOKUP($H5123,'Промокоды'!$A$2:$B$115,2,0),"")</f>
        <v/>
      </c>
      <c r="J5123" s="10" t="str">
        <f>IFNA(VLOOKUP($I5123,'Промокоды'!$E$2:$F$8,2,0),"")</f>
        <v/>
      </c>
      <c r="K5123" s="10" t="str">
        <f>IFNA(VLOOKUP($H5123,'Промокоды'!$A$2:$C$115,3,0),"")</f>
        <v/>
      </c>
      <c r="L5123" s="13">
        <f t="shared" si="2"/>
        <v>0</v>
      </c>
      <c r="M5123" s="14">
        <v>3500.0</v>
      </c>
      <c r="N5123" s="14">
        <f t="shared" si="3"/>
        <v>3500</v>
      </c>
      <c r="O5123" s="9"/>
      <c r="P5123" s="9"/>
      <c r="Q5123" s="9"/>
      <c r="R5123" s="9"/>
      <c r="S5123" s="9"/>
      <c r="T5123" s="9"/>
      <c r="U5123" s="9"/>
      <c r="V5123" s="9"/>
      <c r="W5123" s="9"/>
      <c r="X5123" s="9"/>
      <c r="Y5123" s="9"/>
      <c r="Z5123" s="9"/>
      <c r="AA5123" s="9"/>
      <c r="AB5123" s="9"/>
      <c r="AC5123" s="9"/>
    </row>
    <row r="5124" ht="15.75" customHeight="1">
      <c r="A5124" s="10">
        <v>5123.0</v>
      </c>
      <c r="B5124" s="20" t="s">
        <v>15</v>
      </c>
      <c r="C5124" s="10" t="str">
        <f>VLOOKUP($E5124,'Определяем вид'!$A$2:$B$16,2,0)</f>
        <v>Товар</v>
      </c>
      <c r="D5124" s="20" t="s">
        <v>16</v>
      </c>
      <c r="E5124" s="10" t="s">
        <v>28</v>
      </c>
      <c r="F5124" s="11">
        <v>45837.0</v>
      </c>
      <c r="G5124" s="12">
        <f t="shared" si="1"/>
        <v>6</v>
      </c>
      <c r="H5124" s="10"/>
      <c r="I5124" s="10" t="str">
        <f>IFNA(VLOOKUP($H5124,'Промокоды'!$A$2:$B$115,2,0),"")</f>
        <v/>
      </c>
      <c r="J5124" s="10" t="str">
        <f>IFNA(VLOOKUP($I5124,'Промокоды'!$E$2:$F$8,2,0),"")</f>
        <v/>
      </c>
      <c r="K5124" s="10" t="str">
        <f>IFNA(VLOOKUP($H5124,'Промокоды'!$A$2:$C$115,3,0),"")</f>
        <v/>
      </c>
      <c r="L5124" s="13">
        <f t="shared" si="2"/>
        <v>0</v>
      </c>
      <c r="M5124" s="14">
        <v>300.0</v>
      </c>
      <c r="N5124" s="14">
        <f t="shared" si="3"/>
        <v>300</v>
      </c>
      <c r="O5124" s="9"/>
      <c r="P5124" s="9"/>
      <c r="Q5124" s="9"/>
      <c r="R5124" s="9"/>
      <c r="S5124" s="9"/>
      <c r="T5124" s="9"/>
      <c r="U5124" s="9"/>
      <c r="V5124" s="9"/>
      <c r="W5124" s="9"/>
      <c r="X5124" s="9"/>
      <c r="Y5124" s="9"/>
      <c r="Z5124" s="9"/>
      <c r="AA5124" s="9"/>
      <c r="AB5124" s="9"/>
      <c r="AC5124" s="9"/>
    </row>
    <row r="5125" ht="15.75" customHeight="1">
      <c r="A5125" s="10">
        <v>5124.0</v>
      </c>
      <c r="B5125" s="20" t="s">
        <v>25</v>
      </c>
      <c r="C5125" s="10" t="str">
        <f>VLOOKUP($E5125,'Определяем вид'!$A$2:$B$16,2,0)</f>
        <v>Товар</v>
      </c>
      <c r="D5125" s="20" t="s">
        <v>16</v>
      </c>
      <c r="E5125" s="10" t="s">
        <v>33</v>
      </c>
      <c r="F5125" s="11">
        <v>45837.0</v>
      </c>
      <c r="G5125" s="12">
        <f t="shared" si="1"/>
        <v>6</v>
      </c>
      <c r="H5125" s="10"/>
      <c r="I5125" s="10" t="str">
        <f>IFNA(VLOOKUP($H5125,'Промокоды'!$A$2:$B$115,2,0),"")</f>
        <v/>
      </c>
      <c r="J5125" s="10" t="str">
        <f>IFNA(VLOOKUP($I5125,'Промокоды'!$E$2:$F$8,2,0),"")</f>
        <v/>
      </c>
      <c r="K5125" s="10" t="str">
        <f>IFNA(VLOOKUP($H5125,'Промокоды'!$A$2:$C$115,3,0),"")</f>
        <v/>
      </c>
      <c r="L5125" s="13">
        <f t="shared" si="2"/>
        <v>0</v>
      </c>
      <c r="M5125" s="14">
        <v>1000.0</v>
      </c>
      <c r="N5125" s="14">
        <f t="shared" si="3"/>
        <v>1000</v>
      </c>
      <c r="O5125" s="9"/>
      <c r="P5125" s="9"/>
      <c r="Q5125" s="9"/>
      <c r="R5125" s="9"/>
      <c r="S5125" s="9"/>
      <c r="T5125" s="9"/>
      <c r="U5125" s="9"/>
      <c r="V5125" s="9"/>
      <c r="W5125" s="9"/>
      <c r="X5125" s="9"/>
      <c r="Y5125" s="9"/>
      <c r="Z5125" s="9"/>
      <c r="AA5125" s="9"/>
      <c r="AB5125" s="9"/>
      <c r="AC5125" s="9"/>
    </row>
    <row r="5126" ht="15.75" customHeight="1">
      <c r="A5126" s="10">
        <v>5125.0</v>
      </c>
      <c r="B5126" s="20" t="s">
        <v>15</v>
      </c>
      <c r="C5126" s="10" t="str">
        <f>VLOOKUP($E5126,'Определяем вид'!$A$2:$B$16,2,0)</f>
        <v>Услуга</v>
      </c>
      <c r="D5126" s="20" t="s">
        <v>16</v>
      </c>
      <c r="E5126" s="10" t="s">
        <v>17</v>
      </c>
      <c r="F5126" s="11">
        <v>45837.0</v>
      </c>
      <c r="G5126" s="12">
        <f t="shared" si="1"/>
        <v>6</v>
      </c>
      <c r="H5126" s="20" t="s">
        <v>135</v>
      </c>
      <c r="I5126" s="10">
        <f>IFNA(VLOOKUP($H5126,'Промокоды'!$A$2:$B$115,2,0),"")</f>
        <v>2</v>
      </c>
      <c r="J5126" s="10" t="str">
        <f>IFNA(VLOOKUP($I5126,'Промокоды'!$E$2:$F$8,2,0),"")</f>
        <v>Поисковые запросы в Гугле</v>
      </c>
      <c r="K5126" s="10">
        <f>IFNA(VLOOKUP($H5126,'Промокоды'!$A$2:$C$115,3,0),"")</f>
        <v>0.1</v>
      </c>
      <c r="L5126" s="13">
        <f t="shared" si="2"/>
        <v>450</v>
      </c>
      <c r="M5126" s="14">
        <v>4500.0</v>
      </c>
      <c r="N5126" s="14">
        <f t="shared" si="3"/>
        <v>4050</v>
      </c>
      <c r="O5126" s="9"/>
      <c r="P5126" s="9"/>
      <c r="Q5126" s="9"/>
      <c r="R5126" s="9"/>
      <c r="S5126" s="9"/>
      <c r="T5126" s="9"/>
      <c r="U5126" s="9"/>
      <c r="V5126" s="9"/>
      <c r="W5126" s="9"/>
      <c r="X5126" s="9"/>
      <c r="Y5126" s="9"/>
      <c r="Z5126" s="9"/>
      <c r="AA5126" s="9"/>
      <c r="AB5126" s="9"/>
      <c r="AC5126" s="9"/>
    </row>
    <row r="5127" ht="15.75" customHeight="1">
      <c r="A5127" s="10">
        <v>5126.0</v>
      </c>
      <c r="B5127" s="20" t="s">
        <v>15</v>
      </c>
      <c r="C5127" s="10" t="str">
        <f>VLOOKUP($E5127,'Определяем вид'!$A$2:$B$16,2,0)</f>
        <v>Услуга</v>
      </c>
      <c r="D5127" s="20" t="s">
        <v>16</v>
      </c>
      <c r="E5127" s="10" t="s">
        <v>17</v>
      </c>
      <c r="F5127" s="11">
        <v>45837.0</v>
      </c>
      <c r="G5127" s="12">
        <f t="shared" si="1"/>
        <v>6</v>
      </c>
      <c r="H5127" s="20" t="s">
        <v>136</v>
      </c>
      <c r="I5127" s="10">
        <f>IFNA(VLOOKUP($H5127,'Промокоды'!$A$2:$B$115,2,0),"")</f>
        <v>4</v>
      </c>
      <c r="J5127" s="10" t="str">
        <f>IFNA(VLOOKUP($I5127,'Промокоды'!$E$2:$F$8,2,0),"")</f>
        <v>Посты в Telegram</v>
      </c>
      <c r="K5127" s="10">
        <f>IFNA(VLOOKUP($H5127,'Промокоды'!$A$2:$C$115,3,0),"")</f>
        <v>0.5</v>
      </c>
      <c r="L5127" s="13">
        <f t="shared" si="2"/>
        <v>2250</v>
      </c>
      <c r="M5127" s="14">
        <v>4500.0</v>
      </c>
      <c r="N5127" s="14">
        <f t="shared" si="3"/>
        <v>2250</v>
      </c>
      <c r="O5127" s="9"/>
      <c r="P5127" s="9"/>
      <c r="Q5127" s="9"/>
      <c r="R5127" s="9"/>
      <c r="S5127" s="9"/>
      <c r="T5127" s="9"/>
      <c r="U5127" s="9"/>
      <c r="V5127" s="9"/>
      <c r="W5127" s="9"/>
      <c r="X5127" s="9"/>
      <c r="Y5127" s="9"/>
      <c r="Z5127" s="9"/>
      <c r="AA5127" s="9"/>
      <c r="AB5127" s="9"/>
      <c r="AC5127" s="9"/>
    </row>
    <row r="5128" ht="15.75" customHeight="1">
      <c r="A5128" s="10">
        <v>5127.0</v>
      </c>
      <c r="B5128" s="20" t="s">
        <v>15</v>
      </c>
      <c r="C5128" s="10" t="str">
        <f>VLOOKUP($E5128,'Определяем вид'!$A$2:$B$16,2,0)</f>
        <v>Услуга</v>
      </c>
      <c r="D5128" s="20" t="s">
        <v>16</v>
      </c>
      <c r="E5128" s="10" t="s">
        <v>17</v>
      </c>
      <c r="F5128" s="11">
        <v>45837.0</v>
      </c>
      <c r="G5128" s="12">
        <f t="shared" si="1"/>
        <v>6</v>
      </c>
      <c r="H5128" s="10"/>
      <c r="I5128" s="10" t="str">
        <f>IFNA(VLOOKUP($H5128,'Промокоды'!$A$2:$B$115,2,0),"")</f>
        <v/>
      </c>
      <c r="J5128" s="10" t="str">
        <f>IFNA(VLOOKUP($I5128,'Промокоды'!$E$2:$F$8,2,0),"")</f>
        <v/>
      </c>
      <c r="K5128" s="10" t="str">
        <f>IFNA(VLOOKUP($H5128,'Промокоды'!$A$2:$C$115,3,0),"")</f>
        <v/>
      </c>
      <c r="L5128" s="13">
        <f t="shared" si="2"/>
        <v>0</v>
      </c>
      <c r="M5128" s="14">
        <v>4500.0</v>
      </c>
      <c r="N5128" s="14">
        <f t="shared" si="3"/>
        <v>4500</v>
      </c>
      <c r="O5128" s="9"/>
      <c r="P5128" s="9"/>
      <c r="Q5128" s="9"/>
      <c r="R5128" s="9"/>
      <c r="S5128" s="9"/>
      <c r="T5128" s="9"/>
      <c r="U5128" s="9"/>
      <c r="V5128" s="9"/>
      <c r="W5128" s="9"/>
      <c r="X5128" s="9"/>
      <c r="Y5128" s="9"/>
      <c r="Z5128" s="9"/>
      <c r="AA5128" s="9"/>
      <c r="AB5128" s="9"/>
      <c r="AC5128" s="9"/>
    </row>
    <row r="5129" ht="15.75" customHeight="1">
      <c r="A5129" s="10">
        <v>5128.0</v>
      </c>
      <c r="B5129" s="20" t="s">
        <v>15</v>
      </c>
      <c r="C5129" s="10" t="str">
        <f>VLOOKUP($E5129,'Определяем вид'!$A$2:$B$16,2,0)</f>
        <v>Услуга</v>
      </c>
      <c r="D5129" s="20" t="s">
        <v>16</v>
      </c>
      <c r="E5129" s="10" t="s">
        <v>21</v>
      </c>
      <c r="F5129" s="11">
        <v>45837.0</v>
      </c>
      <c r="G5129" s="12">
        <f t="shared" si="1"/>
        <v>6</v>
      </c>
      <c r="H5129" s="10"/>
      <c r="I5129" s="10" t="str">
        <f>IFNA(VLOOKUP($H5129,'Промокоды'!$A$2:$B$115,2,0),"")</f>
        <v/>
      </c>
      <c r="J5129" s="10" t="str">
        <f>IFNA(VLOOKUP($I5129,'Промокоды'!$E$2:$F$8,2,0),"")</f>
        <v/>
      </c>
      <c r="K5129" s="10" t="str">
        <f>IFNA(VLOOKUP($H5129,'Промокоды'!$A$2:$C$115,3,0),"")</f>
        <v/>
      </c>
      <c r="L5129" s="13">
        <f t="shared" si="2"/>
        <v>0</v>
      </c>
      <c r="M5129" s="14">
        <v>5500.0</v>
      </c>
      <c r="N5129" s="14">
        <f t="shared" si="3"/>
        <v>5500</v>
      </c>
      <c r="O5129" s="9"/>
      <c r="P5129" s="9"/>
      <c r="Q5129" s="9"/>
      <c r="R5129" s="9"/>
      <c r="S5129" s="9"/>
      <c r="T5129" s="9"/>
      <c r="U5129" s="9"/>
      <c r="V5129" s="9"/>
      <c r="W5129" s="9"/>
      <c r="X5129" s="9"/>
      <c r="Y5129" s="9"/>
      <c r="Z5129" s="9"/>
      <c r="AA5129" s="9"/>
      <c r="AB5129" s="9"/>
      <c r="AC5129" s="9"/>
    </row>
    <row r="5130" ht="15.75" customHeight="1">
      <c r="A5130" s="10">
        <v>5129.0</v>
      </c>
      <c r="B5130" s="20" t="s">
        <v>15</v>
      </c>
      <c r="C5130" s="10" t="str">
        <f>VLOOKUP($E5130,'Определяем вид'!$A$2:$B$16,2,0)</f>
        <v>Услуга</v>
      </c>
      <c r="D5130" s="16" t="s">
        <v>16</v>
      </c>
      <c r="E5130" s="10" t="s">
        <v>21</v>
      </c>
      <c r="F5130" s="11">
        <v>45837.0</v>
      </c>
      <c r="G5130" s="12">
        <f t="shared" si="1"/>
        <v>6</v>
      </c>
      <c r="H5130" s="20" t="s">
        <v>137</v>
      </c>
      <c r="I5130" s="10">
        <f>IFNA(VLOOKUP($H5130,'Промокоды'!$A$2:$B$115,2,0),"")</f>
        <v>3</v>
      </c>
      <c r="J5130" s="10" t="str">
        <f>IFNA(VLOOKUP($I5130,'Промокоды'!$E$2:$F$8,2,0),"")</f>
        <v>Поисковые запросы в Яндексе</v>
      </c>
      <c r="K5130" s="10">
        <f>IFNA(VLOOKUP($H5130,'Промокоды'!$A$2:$C$115,3,0),"")</f>
        <v>0.05</v>
      </c>
      <c r="L5130" s="13">
        <f t="shared" si="2"/>
        <v>275</v>
      </c>
      <c r="M5130" s="14">
        <v>5500.0</v>
      </c>
      <c r="N5130" s="14">
        <f t="shared" si="3"/>
        <v>5225</v>
      </c>
      <c r="O5130" s="9"/>
      <c r="P5130" s="9"/>
      <c r="Q5130" s="9"/>
      <c r="R5130" s="9"/>
      <c r="S5130" s="9"/>
      <c r="T5130" s="9"/>
      <c r="U5130" s="9"/>
      <c r="V5130" s="9"/>
      <c r="W5130" s="9"/>
      <c r="X5130" s="9"/>
      <c r="Y5130" s="9"/>
      <c r="Z5130" s="9"/>
      <c r="AA5130" s="9"/>
      <c r="AB5130" s="9"/>
      <c r="AC5130" s="9"/>
    </row>
    <row r="5131" ht="15.75" customHeight="1">
      <c r="A5131" s="10">
        <v>5130.0</v>
      </c>
      <c r="B5131" s="20" t="s">
        <v>15</v>
      </c>
      <c r="C5131" s="10" t="str">
        <f>VLOOKUP($E5131,'Определяем вид'!$A$2:$B$16,2,0)</f>
        <v>Услуга</v>
      </c>
      <c r="D5131" s="16" t="s">
        <v>16</v>
      </c>
      <c r="E5131" s="10" t="s">
        <v>18</v>
      </c>
      <c r="F5131" s="11">
        <v>45837.0</v>
      </c>
      <c r="G5131" s="12">
        <f t="shared" si="1"/>
        <v>6</v>
      </c>
      <c r="H5131" s="10"/>
      <c r="I5131" s="10" t="str">
        <f>IFNA(VLOOKUP($H5131,'Промокоды'!$A$2:$B$115,2,0),"")</f>
        <v/>
      </c>
      <c r="J5131" s="10" t="str">
        <f>IFNA(VLOOKUP($I5131,'Промокоды'!$E$2:$F$8,2,0),"")</f>
        <v/>
      </c>
      <c r="K5131" s="10" t="str">
        <f>IFNA(VLOOKUP($H5131,'Промокоды'!$A$2:$C$115,3,0),"")</f>
        <v/>
      </c>
      <c r="L5131" s="13">
        <f t="shared" si="2"/>
        <v>0</v>
      </c>
      <c r="M5131" s="14">
        <v>3500.0</v>
      </c>
      <c r="N5131" s="14">
        <f t="shared" si="3"/>
        <v>3500</v>
      </c>
      <c r="O5131" s="9"/>
      <c r="P5131" s="9"/>
      <c r="Q5131" s="9"/>
      <c r="R5131" s="9"/>
      <c r="S5131" s="9"/>
      <c r="T5131" s="9"/>
      <c r="U5131" s="9"/>
      <c r="V5131" s="9"/>
      <c r="W5131" s="9"/>
      <c r="X5131" s="9"/>
      <c r="Y5131" s="9"/>
      <c r="Z5131" s="9"/>
      <c r="AA5131" s="9"/>
      <c r="AB5131" s="9"/>
      <c r="AC5131" s="9"/>
    </row>
    <row r="5132" ht="15.75" customHeight="1">
      <c r="A5132" s="10">
        <v>5131.0</v>
      </c>
      <c r="B5132" s="20" t="s">
        <v>15</v>
      </c>
      <c r="C5132" s="10" t="str">
        <f>VLOOKUP($E5132,'Определяем вид'!$A$2:$B$16,2,0)</f>
        <v>Услуга</v>
      </c>
      <c r="D5132" s="16" t="s">
        <v>16</v>
      </c>
      <c r="E5132" s="10" t="s">
        <v>21</v>
      </c>
      <c r="F5132" s="11">
        <v>45837.0</v>
      </c>
      <c r="G5132" s="12">
        <f t="shared" si="1"/>
        <v>6</v>
      </c>
      <c r="H5132" s="10"/>
      <c r="I5132" s="10" t="str">
        <f>IFNA(VLOOKUP($H5132,'Промокоды'!$A$2:$B$115,2,0),"")</f>
        <v/>
      </c>
      <c r="J5132" s="10" t="str">
        <f>IFNA(VLOOKUP($I5132,'Промокоды'!$E$2:$F$8,2,0),"")</f>
        <v/>
      </c>
      <c r="K5132" s="10" t="str">
        <f>IFNA(VLOOKUP($H5132,'Промокоды'!$A$2:$C$115,3,0),"")</f>
        <v/>
      </c>
      <c r="L5132" s="13">
        <f t="shared" si="2"/>
        <v>0</v>
      </c>
      <c r="M5132" s="14">
        <v>5500.0</v>
      </c>
      <c r="N5132" s="14">
        <f t="shared" si="3"/>
        <v>5500</v>
      </c>
      <c r="O5132" s="9"/>
      <c r="P5132" s="9"/>
      <c r="Q5132" s="9"/>
      <c r="R5132" s="9"/>
      <c r="S5132" s="9"/>
      <c r="T5132" s="9"/>
      <c r="U5132" s="9"/>
      <c r="V5132" s="9"/>
      <c r="W5132" s="9"/>
      <c r="X5132" s="9"/>
      <c r="Y5132" s="9"/>
      <c r="Z5132" s="9"/>
      <c r="AA5132" s="9"/>
      <c r="AB5132" s="9"/>
      <c r="AC5132" s="9"/>
    </row>
    <row r="5133" ht="15.75" customHeight="1">
      <c r="A5133" s="10">
        <v>5132.0</v>
      </c>
      <c r="B5133" s="20" t="s">
        <v>25</v>
      </c>
      <c r="C5133" s="10" t="str">
        <f>VLOOKUP($E5133,'Определяем вид'!$A$2:$B$16,2,0)</f>
        <v>Товар</v>
      </c>
      <c r="D5133" s="20" t="s">
        <v>16</v>
      </c>
      <c r="E5133" s="10" t="s">
        <v>35</v>
      </c>
      <c r="F5133" s="11">
        <v>45837.0</v>
      </c>
      <c r="G5133" s="12">
        <f t="shared" si="1"/>
        <v>6</v>
      </c>
      <c r="H5133" s="10"/>
      <c r="I5133" s="10" t="str">
        <f>IFNA(VLOOKUP($H5133,'Промокоды'!$A$2:$B$115,2,0),"")</f>
        <v/>
      </c>
      <c r="J5133" s="10" t="str">
        <f>IFNA(VLOOKUP($I5133,'Промокоды'!$E$2:$F$8,2,0),"")</f>
        <v/>
      </c>
      <c r="K5133" s="10" t="str">
        <f>IFNA(VLOOKUP($H5133,'Промокоды'!$A$2:$C$115,3,0),"")</f>
        <v/>
      </c>
      <c r="L5133" s="13">
        <f t="shared" si="2"/>
        <v>0</v>
      </c>
      <c r="M5133" s="14">
        <v>500.0</v>
      </c>
      <c r="N5133" s="14">
        <f t="shared" si="3"/>
        <v>500</v>
      </c>
      <c r="O5133" s="9"/>
      <c r="P5133" s="9"/>
      <c r="Q5133" s="9"/>
      <c r="R5133" s="9"/>
      <c r="S5133" s="9"/>
      <c r="T5133" s="9"/>
      <c r="U5133" s="9"/>
      <c r="V5133" s="9"/>
      <c r="W5133" s="9"/>
      <c r="X5133" s="9"/>
      <c r="Y5133" s="9"/>
      <c r="Z5133" s="9"/>
      <c r="AA5133" s="9"/>
      <c r="AB5133" s="9"/>
      <c r="AC5133" s="9"/>
    </row>
    <row r="5134" ht="15.75" customHeight="1">
      <c r="A5134" s="10">
        <v>5133.0</v>
      </c>
      <c r="B5134" s="20" t="s">
        <v>15</v>
      </c>
      <c r="C5134" s="10" t="str">
        <f>VLOOKUP($E5134,'Определяем вид'!$A$2:$B$16,2,0)</f>
        <v>Товар</v>
      </c>
      <c r="D5134" s="20" t="s">
        <v>16</v>
      </c>
      <c r="E5134" s="10" t="s">
        <v>23</v>
      </c>
      <c r="F5134" s="11">
        <v>45837.0</v>
      </c>
      <c r="G5134" s="12">
        <f t="shared" si="1"/>
        <v>6</v>
      </c>
      <c r="H5134" s="10"/>
      <c r="I5134" s="10" t="str">
        <f>IFNA(VLOOKUP($H5134,'Промокоды'!$A$2:$B$115,2,0),"")</f>
        <v/>
      </c>
      <c r="J5134" s="10" t="str">
        <f>IFNA(VLOOKUP($I5134,'Промокоды'!$E$2:$F$8,2,0),"")</f>
        <v/>
      </c>
      <c r="K5134" s="10" t="str">
        <f>IFNA(VLOOKUP($H5134,'Промокоды'!$A$2:$C$115,3,0),"")</f>
        <v/>
      </c>
      <c r="L5134" s="13">
        <f t="shared" si="2"/>
        <v>0</v>
      </c>
      <c r="M5134" s="14">
        <v>1000.0</v>
      </c>
      <c r="N5134" s="14">
        <f t="shared" si="3"/>
        <v>1000</v>
      </c>
      <c r="O5134" s="9"/>
      <c r="P5134" s="9"/>
      <c r="Q5134" s="9"/>
      <c r="R5134" s="9"/>
      <c r="S5134" s="9"/>
      <c r="T5134" s="9"/>
      <c r="U5134" s="9"/>
      <c r="V5134" s="9"/>
      <c r="W5134" s="9"/>
      <c r="X5134" s="9"/>
      <c r="Y5134" s="9"/>
      <c r="Z5134" s="9"/>
      <c r="AA5134" s="9"/>
      <c r="AB5134" s="9"/>
      <c r="AC5134" s="9"/>
    </row>
    <row r="5135" ht="15.75" customHeight="1">
      <c r="A5135" s="10">
        <v>5134.0</v>
      </c>
      <c r="B5135" s="20" t="s">
        <v>15</v>
      </c>
      <c r="C5135" s="10" t="str">
        <f>VLOOKUP($E5135,'Определяем вид'!$A$2:$B$16,2,0)</f>
        <v>Товар</v>
      </c>
      <c r="D5135" s="20" t="s">
        <v>16</v>
      </c>
      <c r="E5135" s="10" t="s">
        <v>23</v>
      </c>
      <c r="F5135" s="11">
        <v>45837.0</v>
      </c>
      <c r="G5135" s="12">
        <f t="shared" si="1"/>
        <v>6</v>
      </c>
      <c r="H5135" s="10"/>
      <c r="I5135" s="10" t="str">
        <f>IFNA(VLOOKUP($H5135,'Промокоды'!$A$2:$B$115,2,0),"")</f>
        <v/>
      </c>
      <c r="J5135" s="10" t="str">
        <f>IFNA(VLOOKUP($I5135,'Промокоды'!$E$2:$F$8,2,0),"")</f>
        <v/>
      </c>
      <c r="K5135" s="10" t="str">
        <f>IFNA(VLOOKUP($H5135,'Промокоды'!$A$2:$C$115,3,0),"")</f>
        <v/>
      </c>
      <c r="L5135" s="13">
        <f t="shared" si="2"/>
        <v>0</v>
      </c>
      <c r="M5135" s="14">
        <v>1000.0</v>
      </c>
      <c r="N5135" s="14">
        <f t="shared" si="3"/>
        <v>1000</v>
      </c>
      <c r="O5135" s="9"/>
      <c r="P5135" s="9"/>
      <c r="Q5135" s="9"/>
      <c r="R5135" s="9"/>
      <c r="S5135" s="9"/>
      <c r="T5135" s="9"/>
      <c r="U5135" s="9"/>
      <c r="V5135" s="9"/>
      <c r="W5135" s="9"/>
      <c r="X5135" s="9"/>
      <c r="Y5135" s="9"/>
      <c r="Z5135" s="9"/>
      <c r="AA5135" s="9"/>
      <c r="AB5135" s="9"/>
      <c r="AC5135" s="9"/>
    </row>
    <row r="5136" ht="15.75" customHeight="1">
      <c r="A5136" s="10">
        <v>5135.0</v>
      </c>
      <c r="B5136" s="20" t="s">
        <v>15</v>
      </c>
      <c r="C5136" s="10" t="str">
        <f>VLOOKUP($E5136,'Определяем вид'!$A$2:$B$16,2,0)</f>
        <v>Услуга</v>
      </c>
      <c r="D5136" s="20" t="s">
        <v>16</v>
      </c>
      <c r="E5136" s="10" t="s">
        <v>18</v>
      </c>
      <c r="F5136" s="11">
        <v>45837.0</v>
      </c>
      <c r="G5136" s="12">
        <f t="shared" si="1"/>
        <v>6</v>
      </c>
      <c r="H5136" s="10"/>
      <c r="I5136" s="10" t="str">
        <f>IFNA(VLOOKUP($H5136,'Промокоды'!$A$2:$B$115,2,0),"")</f>
        <v/>
      </c>
      <c r="J5136" s="10" t="str">
        <f>IFNA(VLOOKUP($I5136,'Промокоды'!$E$2:$F$8,2,0),"")</f>
        <v/>
      </c>
      <c r="K5136" s="10" t="str">
        <f>IFNA(VLOOKUP($H5136,'Промокоды'!$A$2:$C$115,3,0),"")</f>
        <v/>
      </c>
      <c r="L5136" s="13">
        <f t="shared" si="2"/>
        <v>0</v>
      </c>
      <c r="M5136" s="14">
        <v>3500.0</v>
      </c>
      <c r="N5136" s="14">
        <f t="shared" si="3"/>
        <v>3500</v>
      </c>
      <c r="O5136" s="9"/>
      <c r="P5136" s="9"/>
      <c r="Q5136" s="9"/>
      <c r="R5136" s="9"/>
      <c r="S5136" s="9"/>
      <c r="T5136" s="9"/>
      <c r="U5136" s="9"/>
      <c r="V5136" s="9"/>
      <c r="W5136" s="9"/>
      <c r="X5136" s="9"/>
      <c r="Y5136" s="9"/>
      <c r="Z5136" s="9"/>
      <c r="AA5136" s="9"/>
      <c r="AB5136" s="9"/>
      <c r="AC5136" s="9"/>
    </row>
    <row r="5137" ht="15.75" customHeight="1">
      <c r="A5137" s="10">
        <v>5136.0</v>
      </c>
      <c r="B5137" s="20" t="s">
        <v>15</v>
      </c>
      <c r="C5137" s="10" t="str">
        <f>VLOOKUP($E5137,'Определяем вид'!$A$2:$B$16,2,0)</f>
        <v>Товар</v>
      </c>
      <c r="D5137" s="20" t="s">
        <v>19</v>
      </c>
      <c r="E5137" s="10" t="s">
        <v>20</v>
      </c>
      <c r="F5137" s="11">
        <v>45837.0</v>
      </c>
      <c r="G5137" s="12">
        <f t="shared" si="1"/>
        <v>6</v>
      </c>
      <c r="H5137" s="10"/>
      <c r="I5137" s="10" t="str">
        <f>IFNA(VLOOKUP($H5137,'Промокоды'!$A$2:$B$115,2,0),"")</f>
        <v/>
      </c>
      <c r="J5137" s="10" t="str">
        <f>IFNA(VLOOKUP($I5137,'Промокоды'!$E$2:$F$8,2,0),"")</f>
        <v/>
      </c>
      <c r="K5137" s="10" t="str">
        <f>IFNA(VLOOKUP($H5137,'Промокоды'!$A$2:$C$115,3,0),"")</f>
        <v/>
      </c>
      <c r="L5137" s="13">
        <f t="shared" si="2"/>
        <v>0</v>
      </c>
      <c r="M5137" s="14">
        <v>500.0</v>
      </c>
      <c r="N5137" s="14">
        <f t="shared" si="3"/>
        <v>500</v>
      </c>
      <c r="O5137" s="9"/>
      <c r="P5137" s="9"/>
      <c r="Q5137" s="9"/>
      <c r="R5137" s="9"/>
      <c r="S5137" s="9"/>
      <c r="T5137" s="9"/>
      <c r="U5137" s="9"/>
      <c r="V5137" s="9"/>
      <c r="W5137" s="9"/>
      <c r="X5137" s="9"/>
      <c r="Y5137" s="9"/>
      <c r="Z5137" s="9"/>
      <c r="AA5137" s="9"/>
      <c r="AB5137" s="9"/>
      <c r="AC5137" s="9"/>
    </row>
    <row r="5138" ht="15.75" customHeight="1">
      <c r="A5138" s="10">
        <v>5137.0</v>
      </c>
      <c r="B5138" s="20" t="s">
        <v>15</v>
      </c>
      <c r="C5138" s="10" t="str">
        <f>VLOOKUP($E5138,'Определяем вид'!$A$2:$B$16,2,0)</f>
        <v>Услуга</v>
      </c>
      <c r="D5138" s="20" t="s">
        <v>16</v>
      </c>
      <c r="E5138" s="10" t="s">
        <v>18</v>
      </c>
      <c r="F5138" s="11">
        <v>45837.0</v>
      </c>
      <c r="G5138" s="12">
        <f t="shared" si="1"/>
        <v>6</v>
      </c>
      <c r="H5138" s="10"/>
      <c r="I5138" s="10" t="str">
        <f>IFNA(VLOOKUP($H5138,'Промокоды'!$A$2:$B$115,2,0),"")</f>
        <v/>
      </c>
      <c r="J5138" s="10" t="str">
        <f>IFNA(VLOOKUP($I5138,'Промокоды'!$E$2:$F$8,2,0),"")</f>
        <v/>
      </c>
      <c r="K5138" s="10" t="str">
        <f>IFNA(VLOOKUP($H5138,'Промокоды'!$A$2:$C$115,3,0),"")</f>
        <v/>
      </c>
      <c r="L5138" s="13">
        <f t="shared" si="2"/>
        <v>0</v>
      </c>
      <c r="M5138" s="14">
        <v>3500.0</v>
      </c>
      <c r="N5138" s="14">
        <f t="shared" si="3"/>
        <v>3500</v>
      </c>
      <c r="O5138" s="9"/>
      <c r="P5138" s="9"/>
      <c r="Q5138" s="9"/>
      <c r="R5138" s="9"/>
      <c r="S5138" s="9"/>
      <c r="T5138" s="9"/>
      <c r="U5138" s="9"/>
      <c r="V5138" s="9"/>
      <c r="W5138" s="9"/>
      <c r="X5138" s="9"/>
      <c r="Y5138" s="9"/>
      <c r="Z5138" s="9"/>
      <c r="AA5138" s="9"/>
      <c r="AB5138" s="9"/>
      <c r="AC5138" s="9"/>
    </row>
    <row r="5139" ht="15.75" customHeight="1">
      <c r="A5139" s="10">
        <v>5138.0</v>
      </c>
      <c r="B5139" s="20" t="s">
        <v>15</v>
      </c>
      <c r="C5139" s="10" t="str">
        <f>VLOOKUP($E5139,'Определяем вид'!$A$2:$B$16,2,0)</f>
        <v>Услуга</v>
      </c>
      <c r="D5139" s="20" t="s">
        <v>16</v>
      </c>
      <c r="E5139" s="10" t="s">
        <v>18</v>
      </c>
      <c r="F5139" s="11">
        <v>45837.0</v>
      </c>
      <c r="G5139" s="12">
        <f t="shared" si="1"/>
        <v>6</v>
      </c>
      <c r="H5139" s="10"/>
      <c r="I5139" s="10" t="str">
        <f>IFNA(VLOOKUP($H5139,'Промокоды'!$A$2:$B$115,2,0),"")</f>
        <v/>
      </c>
      <c r="J5139" s="10" t="str">
        <f>IFNA(VLOOKUP($I5139,'Промокоды'!$E$2:$F$8,2,0),"")</f>
        <v/>
      </c>
      <c r="K5139" s="10" t="str">
        <f>IFNA(VLOOKUP($H5139,'Промокоды'!$A$2:$C$115,3,0),"")</f>
        <v/>
      </c>
      <c r="L5139" s="13">
        <f t="shared" si="2"/>
        <v>0</v>
      </c>
      <c r="M5139" s="14">
        <v>3500.0</v>
      </c>
      <c r="N5139" s="14">
        <f t="shared" si="3"/>
        <v>3500</v>
      </c>
      <c r="O5139" s="9"/>
      <c r="P5139" s="9"/>
      <c r="Q5139" s="9"/>
      <c r="R5139" s="9"/>
      <c r="S5139" s="9"/>
      <c r="T5139" s="9"/>
      <c r="U5139" s="9"/>
      <c r="V5139" s="9"/>
      <c r="W5139" s="9"/>
      <c r="X5139" s="9"/>
      <c r="Y5139" s="9"/>
      <c r="Z5139" s="9"/>
      <c r="AA5139" s="9"/>
      <c r="AB5139" s="9"/>
      <c r="AC5139" s="9"/>
    </row>
    <row r="5140" ht="15.75" customHeight="1">
      <c r="A5140" s="10">
        <v>5139.0</v>
      </c>
      <c r="B5140" s="20" t="s">
        <v>25</v>
      </c>
      <c r="C5140" s="10" t="str">
        <f>VLOOKUP($E5140,'Определяем вид'!$A$2:$B$16,2,0)</f>
        <v>Товар</v>
      </c>
      <c r="D5140" s="20" t="s">
        <v>16</v>
      </c>
      <c r="E5140" s="10" t="s">
        <v>35</v>
      </c>
      <c r="F5140" s="11">
        <v>45837.0</v>
      </c>
      <c r="G5140" s="12">
        <f t="shared" si="1"/>
        <v>6</v>
      </c>
      <c r="H5140" s="10"/>
      <c r="I5140" s="10" t="str">
        <f>IFNA(VLOOKUP($H5140,'Промокоды'!$A$2:$B$115,2,0),"")</f>
        <v/>
      </c>
      <c r="J5140" s="10" t="str">
        <f>IFNA(VLOOKUP($I5140,'Промокоды'!$E$2:$F$8,2,0),"")</f>
        <v/>
      </c>
      <c r="K5140" s="10" t="str">
        <f>IFNA(VLOOKUP($H5140,'Промокоды'!$A$2:$C$115,3,0),"")</f>
        <v/>
      </c>
      <c r="L5140" s="13">
        <f t="shared" si="2"/>
        <v>0</v>
      </c>
      <c r="M5140" s="14">
        <v>500.0</v>
      </c>
      <c r="N5140" s="14">
        <f t="shared" si="3"/>
        <v>500</v>
      </c>
      <c r="O5140" s="9"/>
      <c r="P5140" s="9"/>
      <c r="Q5140" s="9"/>
      <c r="R5140" s="9"/>
      <c r="S5140" s="9"/>
      <c r="T5140" s="9"/>
      <c r="U5140" s="9"/>
      <c r="V5140" s="9"/>
      <c r="W5140" s="9"/>
      <c r="X5140" s="9"/>
      <c r="Y5140" s="9"/>
      <c r="Z5140" s="9"/>
      <c r="AA5140" s="9"/>
      <c r="AB5140" s="9"/>
      <c r="AC5140" s="9"/>
    </row>
    <row r="5141" ht="15.75" customHeight="1">
      <c r="A5141" s="10">
        <v>5140.0</v>
      </c>
      <c r="B5141" s="20" t="s">
        <v>15</v>
      </c>
      <c r="C5141" s="10" t="str">
        <f>VLOOKUP($E5141,'Определяем вид'!$A$2:$B$16,2,0)</f>
        <v>Услуга</v>
      </c>
      <c r="D5141" s="20" t="s">
        <v>16</v>
      </c>
      <c r="E5141" s="10" t="s">
        <v>18</v>
      </c>
      <c r="F5141" s="11">
        <v>45838.0</v>
      </c>
      <c r="G5141" s="12">
        <f t="shared" si="1"/>
        <v>6</v>
      </c>
      <c r="H5141" s="10"/>
      <c r="I5141" s="10" t="str">
        <f>IFNA(VLOOKUP($H5141,'Промокоды'!$A$2:$B$115,2,0),"")</f>
        <v/>
      </c>
      <c r="J5141" s="10" t="str">
        <f>IFNA(VLOOKUP($I5141,'Промокоды'!$E$2:$F$8,2,0),"")</f>
        <v/>
      </c>
      <c r="K5141" s="10" t="str">
        <f>IFNA(VLOOKUP($H5141,'Промокоды'!$A$2:$C$115,3,0),"")</f>
        <v/>
      </c>
      <c r="L5141" s="13">
        <f t="shared" si="2"/>
        <v>0</v>
      </c>
      <c r="M5141" s="14">
        <v>3500.0</v>
      </c>
      <c r="N5141" s="14">
        <f t="shared" si="3"/>
        <v>3500</v>
      </c>
      <c r="O5141" s="9"/>
      <c r="P5141" s="9"/>
      <c r="Q5141" s="9"/>
      <c r="R5141" s="9"/>
      <c r="S5141" s="9"/>
      <c r="T5141" s="9"/>
      <c r="U5141" s="9"/>
      <c r="V5141" s="9"/>
      <c r="W5141" s="9"/>
      <c r="X5141" s="9"/>
      <c r="Y5141" s="9"/>
      <c r="Z5141" s="9"/>
      <c r="AA5141" s="9"/>
      <c r="AB5141" s="9"/>
      <c r="AC5141" s="9"/>
    </row>
    <row r="5142" ht="15.75" customHeight="1">
      <c r="A5142" s="10">
        <v>5141.0</v>
      </c>
      <c r="B5142" s="20" t="s">
        <v>25</v>
      </c>
      <c r="C5142" s="10" t="str">
        <f>VLOOKUP($E5142,'Определяем вид'!$A$2:$B$16,2,0)</f>
        <v>Товар</v>
      </c>
      <c r="D5142" s="20" t="s">
        <v>16</v>
      </c>
      <c r="E5142" s="10" t="s">
        <v>30</v>
      </c>
      <c r="F5142" s="11">
        <v>45838.0</v>
      </c>
      <c r="G5142" s="12">
        <f t="shared" si="1"/>
        <v>6</v>
      </c>
      <c r="H5142" s="10"/>
      <c r="I5142" s="10" t="str">
        <f>IFNA(VLOOKUP($H5142,'Промокоды'!$A$2:$B$115,2,0),"")</f>
        <v/>
      </c>
      <c r="J5142" s="10" t="str">
        <f>IFNA(VLOOKUP($I5142,'Промокоды'!$E$2:$F$8,2,0),"")</f>
        <v/>
      </c>
      <c r="K5142" s="10" t="str">
        <f>IFNA(VLOOKUP($H5142,'Промокоды'!$A$2:$C$115,3,0),"")</f>
        <v/>
      </c>
      <c r="L5142" s="13">
        <f t="shared" si="2"/>
        <v>0</v>
      </c>
      <c r="M5142" s="14">
        <v>300.0</v>
      </c>
      <c r="N5142" s="14">
        <f t="shared" si="3"/>
        <v>300</v>
      </c>
      <c r="O5142" s="9"/>
      <c r="P5142" s="9"/>
      <c r="Q5142" s="9"/>
      <c r="R5142" s="9"/>
      <c r="S5142" s="9"/>
      <c r="T5142" s="9"/>
      <c r="U5142" s="9"/>
      <c r="V5142" s="9"/>
      <c r="W5142" s="9"/>
      <c r="X5142" s="9"/>
      <c r="Y5142" s="9"/>
      <c r="Z5142" s="9"/>
      <c r="AA5142" s="9"/>
      <c r="AB5142" s="9"/>
      <c r="AC5142" s="9"/>
    </row>
    <row r="5143" ht="15.75" customHeight="1">
      <c r="A5143" s="10">
        <v>5142.0</v>
      </c>
      <c r="B5143" s="20" t="s">
        <v>15</v>
      </c>
      <c r="C5143" s="10" t="str">
        <f>VLOOKUP($E5143,'Определяем вид'!$A$2:$B$16,2,0)</f>
        <v>Товар</v>
      </c>
      <c r="D5143" s="20" t="s">
        <v>16</v>
      </c>
      <c r="E5143" s="10" t="s">
        <v>20</v>
      </c>
      <c r="F5143" s="11">
        <v>45838.0</v>
      </c>
      <c r="G5143" s="12">
        <f t="shared" si="1"/>
        <v>6</v>
      </c>
      <c r="H5143" s="10"/>
      <c r="I5143" s="10" t="str">
        <f>IFNA(VLOOKUP($H5143,'Промокоды'!$A$2:$B$115,2,0),"")</f>
        <v/>
      </c>
      <c r="J5143" s="10" t="str">
        <f>IFNA(VLOOKUP($I5143,'Промокоды'!$E$2:$F$8,2,0),"")</f>
        <v/>
      </c>
      <c r="K5143" s="10" t="str">
        <f>IFNA(VLOOKUP($H5143,'Промокоды'!$A$2:$C$115,3,0),"")</f>
        <v/>
      </c>
      <c r="L5143" s="13">
        <f t="shared" si="2"/>
        <v>0</v>
      </c>
      <c r="M5143" s="14">
        <v>500.0</v>
      </c>
      <c r="N5143" s="14">
        <f t="shared" si="3"/>
        <v>500</v>
      </c>
      <c r="O5143" s="9"/>
      <c r="P5143" s="9"/>
      <c r="Q5143" s="9"/>
      <c r="R5143" s="9"/>
      <c r="S5143" s="9"/>
      <c r="T5143" s="9"/>
      <c r="U5143" s="9"/>
      <c r="V5143" s="9"/>
      <c r="W5143" s="9"/>
      <c r="X5143" s="9"/>
      <c r="Y5143" s="9"/>
      <c r="Z5143" s="9"/>
      <c r="AA5143" s="9"/>
      <c r="AB5143" s="9"/>
      <c r="AC5143" s="9"/>
    </row>
    <row r="5144" ht="15.75" customHeight="1">
      <c r="A5144" s="10">
        <v>5143.0</v>
      </c>
      <c r="B5144" s="20" t="s">
        <v>15</v>
      </c>
      <c r="C5144" s="10" t="str">
        <f>VLOOKUP($E5144,'Определяем вид'!$A$2:$B$16,2,0)</f>
        <v>Услуга</v>
      </c>
      <c r="D5144" s="16" t="s">
        <v>16</v>
      </c>
      <c r="E5144" s="10" t="s">
        <v>21</v>
      </c>
      <c r="F5144" s="11">
        <v>45838.0</v>
      </c>
      <c r="G5144" s="12">
        <f t="shared" si="1"/>
        <v>6</v>
      </c>
      <c r="H5144" s="10"/>
      <c r="I5144" s="10" t="str">
        <f>IFNA(VLOOKUP($H5144,'Промокоды'!$A$2:$B$115,2,0),"")</f>
        <v/>
      </c>
      <c r="J5144" s="10" t="str">
        <f>IFNA(VLOOKUP($I5144,'Промокоды'!$E$2:$F$8,2,0),"")</f>
        <v/>
      </c>
      <c r="K5144" s="10" t="str">
        <f>IFNA(VLOOKUP($H5144,'Промокоды'!$A$2:$C$115,3,0),"")</f>
        <v/>
      </c>
      <c r="L5144" s="13">
        <f t="shared" si="2"/>
        <v>0</v>
      </c>
      <c r="M5144" s="14">
        <v>5500.0</v>
      </c>
      <c r="N5144" s="14">
        <f t="shared" si="3"/>
        <v>5500</v>
      </c>
      <c r="O5144" s="9"/>
      <c r="P5144" s="9"/>
      <c r="Q5144" s="9"/>
      <c r="R5144" s="9"/>
      <c r="S5144" s="9"/>
      <c r="T5144" s="9"/>
      <c r="U5144" s="9"/>
      <c r="V5144" s="9"/>
      <c r="W5144" s="9"/>
      <c r="X5144" s="9"/>
      <c r="Y5144" s="9"/>
      <c r="Z5144" s="9"/>
      <c r="AA5144" s="9"/>
      <c r="AB5144" s="9"/>
      <c r="AC5144" s="9"/>
    </row>
    <row r="5145" ht="15.75" customHeight="1">
      <c r="A5145" s="10">
        <v>5144.0</v>
      </c>
      <c r="B5145" s="20" t="s">
        <v>15</v>
      </c>
      <c r="C5145" s="10" t="str">
        <f>VLOOKUP($E5145,'Определяем вид'!$A$2:$B$16,2,0)</f>
        <v>Услуга</v>
      </c>
      <c r="D5145" s="16" t="s">
        <v>16</v>
      </c>
      <c r="E5145" s="10" t="s">
        <v>18</v>
      </c>
      <c r="F5145" s="11">
        <v>45838.0</v>
      </c>
      <c r="G5145" s="12">
        <f t="shared" si="1"/>
        <v>6</v>
      </c>
      <c r="H5145" s="10"/>
      <c r="I5145" s="10" t="str">
        <f>IFNA(VLOOKUP($H5145,'Промокоды'!$A$2:$B$115,2,0),"")</f>
        <v/>
      </c>
      <c r="J5145" s="10" t="str">
        <f>IFNA(VLOOKUP($I5145,'Промокоды'!$E$2:$F$8,2,0),"")</f>
        <v/>
      </c>
      <c r="K5145" s="10" t="str">
        <f>IFNA(VLOOKUP($H5145,'Промокоды'!$A$2:$C$115,3,0),"")</f>
        <v/>
      </c>
      <c r="L5145" s="13">
        <f t="shared" si="2"/>
        <v>0</v>
      </c>
      <c r="M5145" s="14">
        <v>3500.0</v>
      </c>
      <c r="N5145" s="14">
        <f t="shared" si="3"/>
        <v>3500</v>
      </c>
      <c r="O5145" s="9"/>
      <c r="P5145" s="9"/>
      <c r="Q5145" s="9"/>
      <c r="R5145" s="9"/>
      <c r="S5145" s="9"/>
      <c r="T5145" s="9"/>
      <c r="U5145" s="9"/>
      <c r="V5145" s="9"/>
      <c r="W5145" s="9"/>
      <c r="X5145" s="9"/>
      <c r="Y5145" s="9"/>
      <c r="Z5145" s="9"/>
      <c r="AA5145" s="9"/>
      <c r="AB5145" s="9"/>
      <c r="AC5145" s="9"/>
    </row>
    <row r="5146" ht="15.75" customHeight="1">
      <c r="A5146" s="10">
        <v>5145.0</v>
      </c>
      <c r="B5146" s="20" t="s">
        <v>15</v>
      </c>
      <c r="C5146" s="10" t="str">
        <f>VLOOKUP($E5146,'Определяем вид'!$A$2:$B$16,2,0)</f>
        <v>Услуга</v>
      </c>
      <c r="D5146" s="16" t="s">
        <v>16</v>
      </c>
      <c r="E5146" s="10" t="s">
        <v>17</v>
      </c>
      <c r="F5146" s="11">
        <v>45838.0</v>
      </c>
      <c r="G5146" s="12">
        <f t="shared" si="1"/>
        <v>6</v>
      </c>
      <c r="H5146" s="10"/>
      <c r="I5146" s="10" t="str">
        <f>IFNA(VLOOKUP($H5146,'Промокоды'!$A$2:$B$115,2,0),"")</f>
        <v/>
      </c>
      <c r="J5146" s="10" t="str">
        <f>IFNA(VLOOKUP($I5146,'Промокоды'!$E$2:$F$8,2,0),"")</f>
        <v/>
      </c>
      <c r="K5146" s="10" t="str">
        <f>IFNA(VLOOKUP($H5146,'Промокоды'!$A$2:$C$115,3,0),"")</f>
        <v/>
      </c>
      <c r="L5146" s="13">
        <f t="shared" si="2"/>
        <v>0</v>
      </c>
      <c r="M5146" s="14">
        <v>4500.0</v>
      </c>
      <c r="N5146" s="14">
        <f t="shared" si="3"/>
        <v>4500</v>
      </c>
      <c r="O5146" s="9"/>
      <c r="P5146" s="9"/>
      <c r="Q5146" s="9"/>
      <c r="R5146" s="9"/>
      <c r="S5146" s="9"/>
      <c r="T5146" s="9"/>
      <c r="U5146" s="9"/>
      <c r="V5146" s="9"/>
      <c r="W5146" s="9"/>
      <c r="X5146" s="9"/>
      <c r="Y5146" s="9"/>
      <c r="Z5146" s="9"/>
      <c r="AA5146" s="9"/>
      <c r="AB5146" s="9"/>
      <c r="AC5146" s="9"/>
    </row>
    <row r="5147" ht="15.75" customHeight="1">
      <c r="A5147" s="10">
        <v>5146.0</v>
      </c>
      <c r="B5147" s="20" t="s">
        <v>15</v>
      </c>
      <c r="C5147" s="10" t="str">
        <f>VLOOKUP($E5147,'Определяем вид'!$A$2:$B$16,2,0)</f>
        <v>Услуга</v>
      </c>
      <c r="D5147" s="20" t="s">
        <v>16</v>
      </c>
      <c r="E5147" s="10" t="s">
        <v>18</v>
      </c>
      <c r="F5147" s="11">
        <v>45838.0</v>
      </c>
      <c r="G5147" s="12">
        <f t="shared" si="1"/>
        <v>6</v>
      </c>
      <c r="H5147" s="10"/>
      <c r="I5147" s="10" t="str">
        <f>IFNA(VLOOKUP($H5147,'Промокоды'!$A$2:$B$115,2,0),"")</f>
        <v/>
      </c>
      <c r="J5147" s="10" t="str">
        <f>IFNA(VLOOKUP($I5147,'Промокоды'!$E$2:$F$8,2,0),"")</f>
        <v/>
      </c>
      <c r="K5147" s="10" t="str">
        <f>IFNA(VLOOKUP($H5147,'Промокоды'!$A$2:$C$115,3,0),"")</f>
        <v/>
      </c>
      <c r="L5147" s="13">
        <f t="shared" si="2"/>
        <v>0</v>
      </c>
      <c r="M5147" s="14">
        <v>3500.0</v>
      </c>
      <c r="N5147" s="14">
        <f t="shared" si="3"/>
        <v>3500</v>
      </c>
      <c r="O5147" s="9"/>
      <c r="P5147" s="9"/>
      <c r="Q5147" s="9"/>
      <c r="R5147" s="9"/>
      <c r="S5147" s="9"/>
      <c r="T5147" s="9"/>
      <c r="U5147" s="9"/>
      <c r="V5147" s="9"/>
      <c r="W5147" s="9"/>
      <c r="X5147" s="9"/>
      <c r="Y5147" s="9"/>
      <c r="Z5147" s="9"/>
      <c r="AA5147" s="9"/>
      <c r="AB5147" s="9"/>
      <c r="AC5147" s="9"/>
    </row>
    <row r="5148" ht="15.75" customHeight="1">
      <c r="A5148" s="10">
        <v>5147.0</v>
      </c>
      <c r="B5148" s="20" t="s">
        <v>15</v>
      </c>
      <c r="C5148" s="10" t="str">
        <f>VLOOKUP($E5148,'Определяем вид'!$A$2:$B$16,2,0)</f>
        <v>Товар</v>
      </c>
      <c r="D5148" s="20" t="s">
        <v>16</v>
      </c>
      <c r="E5148" s="10" t="s">
        <v>28</v>
      </c>
      <c r="F5148" s="11">
        <v>45838.0</v>
      </c>
      <c r="G5148" s="12">
        <f t="shared" si="1"/>
        <v>6</v>
      </c>
      <c r="H5148" s="10"/>
      <c r="I5148" s="10" t="str">
        <f>IFNA(VLOOKUP($H5148,'Промокоды'!$A$2:$B$115,2,0),"")</f>
        <v/>
      </c>
      <c r="J5148" s="10" t="str">
        <f>IFNA(VLOOKUP($I5148,'Промокоды'!$E$2:$F$8,2,0),"")</f>
        <v/>
      </c>
      <c r="K5148" s="10" t="str">
        <f>IFNA(VLOOKUP($H5148,'Промокоды'!$A$2:$C$115,3,0),"")</f>
        <v/>
      </c>
      <c r="L5148" s="13">
        <f t="shared" si="2"/>
        <v>0</v>
      </c>
      <c r="M5148" s="14">
        <v>300.0</v>
      </c>
      <c r="N5148" s="14">
        <f t="shared" si="3"/>
        <v>300</v>
      </c>
      <c r="O5148" s="9"/>
      <c r="P5148" s="9"/>
      <c r="Q5148" s="9"/>
      <c r="R5148" s="9"/>
      <c r="S5148" s="9"/>
      <c r="T5148" s="9"/>
      <c r="U5148" s="9"/>
      <c r="V5148" s="9"/>
      <c r="W5148" s="9"/>
      <c r="X5148" s="9"/>
      <c r="Y5148" s="9"/>
      <c r="Z5148" s="9"/>
      <c r="AA5148" s="9"/>
      <c r="AB5148" s="9"/>
      <c r="AC5148" s="9"/>
    </row>
    <row r="5149" ht="15.75" customHeight="1">
      <c r="A5149" s="10">
        <v>5148.0</v>
      </c>
      <c r="B5149" s="20" t="s">
        <v>15</v>
      </c>
      <c r="C5149" s="10" t="str">
        <f>VLOOKUP($E5149,'Определяем вид'!$A$2:$B$16,2,0)</f>
        <v>Услуга</v>
      </c>
      <c r="D5149" s="20" t="s">
        <v>16</v>
      </c>
      <c r="E5149" s="10" t="s">
        <v>21</v>
      </c>
      <c r="F5149" s="11">
        <v>45838.0</v>
      </c>
      <c r="G5149" s="12">
        <f t="shared" si="1"/>
        <v>6</v>
      </c>
      <c r="H5149" s="10"/>
      <c r="I5149" s="10" t="str">
        <f>IFNA(VLOOKUP($H5149,'Промокоды'!$A$2:$B$115,2,0),"")</f>
        <v/>
      </c>
      <c r="J5149" s="10" t="str">
        <f>IFNA(VLOOKUP($I5149,'Промокоды'!$E$2:$F$8,2,0),"")</f>
        <v/>
      </c>
      <c r="K5149" s="10" t="str">
        <f>IFNA(VLOOKUP($H5149,'Промокоды'!$A$2:$C$115,3,0),"")</f>
        <v/>
      </c>
      <c r="L5149" s="13">
        <f t="shared" si="2"/>
        <v>0</v>
      </c>
      <c r="M5149" s="14">
        <v>5500.0</v>
      </c>
      <c r="N5149" s="14">
        <f t="shared" si="3"/>
        <v>5500</v>
      </c>
      <c r="O5149" s="9"/>
      <c r="P5149" s="9"/>
      <c r="Q5149" s="9"/>
      <c r="R5149" s="9"/>
      <c r="S5149" s="9"/>
      <c r="T5149" s="9"/>
      <c r="U5149" s="9"/>
      <c r="V5149" s="9"/>
      <c r="W5149" s="9"/>
      <c r="X5149" s="9"/>
      <c r="Y5149" s="9"/>
      <c r="Z5149" s="9"/>
      <c r="AA5149" s="9"/>
      <c r="AB5149" s="9"/>
      <c r="AC5149" s="9"/>
    </row>
    <row r="5150" ht="15.75" customHeight="1">
      <c r="A5150" s="10">
        <v>5149.0</v>
      </c>
      <c r="B5150" s="20" t="s">
        <v>15</v>
      </c>
      <c r="C5150" s="10" t="str">
        <f>VLOOKUP($E5150,'Определяем вид'!$A$2:$B$16,2,0)</f>
        <v>Товар</v>
      </c>
      <c r="D5150" s="20" t="s">
        <v>19</v>
      </c>
      <c r="E5150" s="10" t="s">
        <v>20</v>
      </c>
      <c r="F5150" s="11">
        <v>45838.0</v>
      </c>
      <c r="G5150" s="12">
        <f t="shared" si="1"/>
        <v>6</v>
      </c>
      <c r="H5150" s="10"/>
      <c r="I5150" s="10" t="str">
        <f>IFNA(VLOOKUP($H5150,'Промокоды'!$A$2:$B$115,2,0),"")</f>
        <v/>
      </c>
      <c r="J5150" s="10" t="str">
        <f>IFNA(VLOOKUP($I5150,'Промокоды'!$E$2:$F$8,2,0),"")</f>
        <v/>
      </c>
      <c r="K5150" s="10" t="str">
        <f>IFNA(VLOOKUP($H5150,'Промокоды'!$A$2:$C$115,3,0),"")</f>
        <v/>
      </c>
      <c r="L5150" s="13">
        <f t="shared" si="2"/>
        <v>0</v>
      </c>
      <c r="M5150" s="14">
        <v>500.0</v>
      </c>
      <c r="N5150" s="14">
        <f t="shared" si="3"/>
        <v>500</v>
      </c>
      <c r="O5150" s="9"/>
      <c r="P5150" s="9"/>
      <c r="Q5150" s="9"/>
      <c r="R5150" s="9"/>
      <c r="S5150" s="9"/>
      <c r="T5150" s="9"/>
      <c r="U5150" s="9"/>
      <c r="V5150" s="9"/>
      <c r="W5150" s="9"/>
      <c r="X5150" s="9"/>
      <c r="Y5150" s="9"/>
      <c r="Z5150" s="9"/>
      <c r="AA5150" s="9"/>
      <c r="AB5150" s="9"/>
      <c r="AC5150" s="9"/>
    </row>
    <row r="5151" ht="15.75" customHeight="1">
      <c r="A5151" s="10">
        <v>5150.0</v>
      </c>
      <c r="B5151" s="20" t="s">
        <v>15</v>
      </c>
      <c r="C5151" s="10" t="str">
        <f>VLOOKUP($E5151,'Определяем вид'!$A$2:$B$16,2,0)</f>
        <v>Услуга</v>
      </c>
      <c r="D5151" s="20" t="s">
        <v>16</v>
      </c>
      <c r="E5151" s="10" t="s">
        <v>18</v>
      </c>
      <c r="F5151" s="11">
        <v>45838.0</v>
      </c>
      <c r="G5151" s="12">
        <f t="shared" si="1"/>
        <v>6</v>
      </c>
      <c r="H5151" s="10"/>
      <c r="I5151" s="10" t="str">
        <f>IFNA(VLOOKUP($H5151,'Промокоды'!$A$2:$B$115,2,0),"")</f>
        <v/>
      </c>
      <c r="J5151" s="10" t="str">
        <f>IFNA(VLOOKUP($I5151,'Промокоды'!$E$2:$F$8,2,0),"")</f>
        <v/>
      </c>
      <c r="K5151" s="10" t="str">
        <f>IFNA(VLOOKUP($H5151,'Промокоды'!$A$2:$C$115,3,0),"")</f>
        <v/>
      </c>
      <c r="L5151" s="13">
        <f t="shared" si="2"/>
        <v>0</v>
      </c>
      <c r="M5151" s="14">
        <v>3500.0</v>
      </c>
      <c r="N5151" s="14">
        <f t="shared" si="3"/>
        <v>3500</v>
      </c>
      <c r="O5151" s="9"/>
      <c r="P5151" s="9"/>
      <c r="Q5151" s="9"/>
      <c r="R5151" s="9"/>
      <c r="S5151" s="9"/>
      <c r="T5151" s="9"/>
      <c r="U5151" s="9"/>
      <c r="V5151" s="9"/>
      <c r="W5151" s="9"/>
      <c r="X5151" s="9"/>
      <c r="Y5151" s="9"/>
      <c r="Z5151" s="9"/>
      <c r="AA5151" s="9"/>
      <c r="AB5151" s="9"/>
      <c r="AC5151" s="9"/>
    </row>
    <row r="5152" ht="15.75" customHeight="1">
      <c r="A5152" s="10">
        <v>5151.0</v>
      </c>
      <c r="B5152" s="20" t="s">
        <v>25</v>
      </c>
      <c r="C5152" s="10" t="str">
        <f>VLOOKUP($E5152,'Определяем вид'!$A$2:$B$16,2,0)</f>
        <v>Товар</v>
      </c>
      <c r="D5152" s="20" t="s">
        <v>19</v>
      </c>
      <c r="E5152" s="10" t="s">
        <v>30</v>
      </c>
      <c r="F5152" s="11">
        <v>45838.0</v>
      </c>
      <c r="G5152" s="12">
        <f t="shared" si="1"/>
        <v>6</v>
      </c>
      <c r="H5152" s="10"/>
      <c r="I5152" s="10" t="str">
        <f>IFNA(VLOOKUP($H5152,'Промокоды'!$A$2:$B$115,2,0),"")</f>
        <v/>
      </c>
      <c r="J5152" s="10" t="str">
        <f>IFNA(VLOOKUP($I5152,'Промокоды'!$E$2:$F$8,2,0),"")</f>
        <v/>
      </c>
      <c r="K5152" s="10" t="str">
        <f>IFNA(VLOOKUP($H5152,'Промокоды'!$A$2:$C$115,3,0),"")</f>
        <v/>
      </c>
      <c r="L5152" s="13">
        <f t="shared" si="2"/>
        <v>0</v>
      </c>
      <c r="M5152" s="14">
        <v>300.0</v>
      </c>
      <c r="N5152" s="14">
        <f t="shared" si="3"/>
        <v>300</v>
      </c>
      <c r="O5152" s="9"/>
      <c r="P5152" s="9"/>
      <c r="Q5152" s="9"/>
      <c r="R5152" s="9"/>
      <c r="S5152" s="9"/>
      <c r="T5152" s="9"/>
      <c r="U5152" s="9"/>
      <c r="V5152" s="9"/>
      <c r="W5152" s="9"/>
      <c r="X5152" s="9"/>
      <c r="Y5152" s="9"/>
      <c r="Z5152" s="9"/>
      <c r="AA5152" s="9"/>
      <c r="AB5152" s="9"/>
      <c r="AC5152" s="9"/>
    </row>
    <row r="5153" ht="15.75" customHeight="1">
      <c r="A5153" s="10">
        <v>5152.0</v>
      </c>
      <c r="B5153" s="20" t="s">
        <v>25</v>
      </c>
      <c r="C5153" s="10" t="str">
        <f>VLOOKUP($E5153,'Определяем вид'!$A$2:$B$16,2,0)</f>
        <v>Товар</v>
      </c>
      <c r="D5153" s="20" t="s">
        <v>16</v>
      </c>
      <c r="E5153" s="10" t="s">
        <v>30</v>
      </c>
      <c r="F5153" s="11">
        <v>45838.0</v>
      </c>
      <c r="G5153" s="12">
        <f t="shared" si="1"/>
        <v>6</v>
      </c>
      <c r="H5153" s="10"/>
      <c r="I5153" s="10" t="str">
        <f>IFNA(VLOOKUP($H5153,'Промокоды'!$A$2:$B$115,2,0),"")</f>
        <v/>
      </c>
      <c r="J5153" s="10" t="str">
        <f>IFNA(VLOOKUP($I5153,'Промокоды'!$E$2:$F$8,2,0),"")</f>
        <v/>
      </c>
      <c r="K5153" s="10" t="str">
        <f>IFNA(VLOOKUP($H5153,'Промокоды'!$A$2:$C$115,3,0),"")</f>
        <v/>
      </c>
      <c r="L5153" s="13">
        <f t="shared" si="2"/>
        <v>0</v>
      </c>
      <c r="M5153" s="14">
        <v>300.0</v>
      </c>
      <c r="N5153" s="14">
        <f t="shared" si="3"/>
        <v>300</v>
      </c>
      <c r="O5153" s="9"/>
      <c r="P5153" s="9"/>
      <c r="Q5153" s="9"/>
      <c r="R5153" s="9"/>
      <c r="S5153" s="9"/>
      <c r="T5153" s="9"/>
      <c r="U5153" s="9"/>
      <c r="V5153" s="9"/>
      <c r="W5153" s="9"/>
      <c r="X5153" s="9"/>
      <c r="Y5153" s="9"/>
      <c r="Z5153" s="9"/>
      <c r="AA5153" s="9"/>
      <c r="AB5153" s="9"/>
      <c r="AC5153" s="9"/>
    </row>
    <row r="5154" ht="15.75" customHeight="1">
      <c r="A5154" s="10">
        <v>5153.0</v>
      </c>
      <c r="B5154" s="20" t="s">
        <v>15</v>
      </c>
      <c r="C5154" s="10" t="str">
        <f>VLOOKUP($E5154,'Определяем вид'!$A$2:$B$16,2,0)</f>
        <v>Услуга</v>
      </c>
      <c r="D5154" s="20" t="s">
        <v>19</v>
      </c>
      <c r="E5154" s="10" t="s">
        <v>21</v>
      </c>
      <c r="F5154" s="11">
        <v>45838.0</v>
      </c>
      <c r="G5154" s="12">
        <f t="shared" si="1"/>
        <v>6</v>
      </c>
      <c r="H5154" s="10"/>
      <c r="I5154" s="10" t="str">
        <f>IFNA(VLOOKUP($H5154,'Промокоды'!$A$2:$B$115,2,0),"")</f>
        <v/>
      </c>
      <c r="J5154" s="10" t="str">
        <f>IFNA(VLOOKUP($I5154,'Промокоды'!$E$2:$F$8,2,0),"")</f>
        <v/>
      </c>
      <c r="K5154" s="10" t="str">
        <f>IFNA(VLOOKUP($H5154,'Промокоды'!$A$2:$C$115,3,0),"")</f>
        <v/>
      </c>
      <c r="L5154" s="13">
        <f t="shared" si="2"/>
        <v>0</v>
      </c>
      <c r="M5154" s="14">
        <v>5500.0</v>
      </c>
      <c r="N5154" s="14">
        <f t="shared" si="3"/>
        <v>5500</v>
      </c>
      <c r="O5154" s="9"/>
      <c r="P5154" s="9"/>
      <c r="Q5154" s="9"/>
      <c r="R5154" s="9"/>
      <c r="S5154" s="9"/>
      <c r="T5154" s="9"/>
      <c r="U5154" s="9"/>
      <c r="V5154" s="9"/>
      <c r="W5154" s="9"/>
      <c r="X5154" s="9"/>
      <c r="Y5154" s="9"/>
      <c r="Z5154" s="9"/>
      <c r="AA5154" s="9"/>
      <c r="AB5154" s="9"/>
      <c r="AC5154" s="9"/>
    </row>
    <row r="5155" ht="15.75" customHeight="1">
      <c r="A5155" s="10">
        <v>5154.0</v>
      </c>
      <c r="B5155" s="20" t="s">
        <v>25</v>
      </c>
      <c r="C5155" s="10" t="str">
        <f>VLOOKUP($E5155,'Определяем вид'!$A$2:$B$16,2,0)</f>
        <v>Товар</v>
      </c>
      <c r="D5155" s="20" t="s">
        <v>16</v>
      </c>
      <c r="E5155" s="10" t="s">
        <v>35</v>
      </c>
      <c r="F5155" s="11">
        <v>45838.0</v>
      </c>
      <c r="G5155" s="12">
        <f t="shared" si="1"/>
        <v>6</v>
      </c>
      <c r="H5155" s="10"/>
      <c r="I5155" s="10" t="str">
        <f>IFNA(VLOOKUP($H5155,'Промокоды'!$A$2:$B$115,2,0),"")</f>
        <v/>
      </c>
      <c r="J5155" s="10" t="str">
        <f>IFNA(VLOOKUP($I5155,'Промокоды'!$E$2:$F$8,2,0),"")</f>
        <v/>
      </c>
      <c r="K5155" s="10" t="str">
        <f>IFNA(VLOOKUP($H5155,'Промокоды'!$A$2:$C$115,3,0),"")</f>
        <v/>
      </c>
      <c r="L5155" s="13">
        <f t="shared" si="2"/>
        <v>0</v>
      </c>
      <c r="M5155" s="14">
        <v>500.0</v>
      </c>
      <c r="N5155" s="14">
        <f t="shared" si="3"/>
        <v>500</v>
      </c>
      <c r="O5155" s="9"/>
      <c r="P5155" s="9"/>
      <c r="Q5155" s="9"/>
      <c r="R5155" s="9"/>
      <c r="S5155" s="9"/>
      <c r="T5155" s="9"/>
      <c r="U5155" s="9"/>
      <c r="V5155" s="9"/>
      <c r="W5155" s="9"/>
      <c r="X5155" s="9"/>
      <c r="Y5155" s="9"/>
      <c r="Z5155" s="9"/>
      <c r="AA5155" s="9"/>
      <c r="AB5155" s="9"/>
      <c r="AC5155" s="9"/>
    </row>
    <row r="5156" ht="15.75" customHeight="1">
      <c r="A5156" s="10">
        <v>5155.0</v>
      </c>
      <c r="B5156" s="20" t="s">
        <v>25</v>
      </c>
      <c r="C5156" s="10" t="str">
        <f>VLOOKUP($E5156,'Определяем вид'!$A$2:$B$16,2,0)</f>
        <v>Товар</v>
      </c>
      <c r="D5156" s="20" t="s">
        <v>16</v>
      </c>
      <c r="E5156" s="10" t="s">
        <v>33</v>
      </c>
      <c r="F5156" s="11">
        <v>45838.0</v>
      </c>
      <c r="G5156" s="12">
        <f t="shared" si="1"/>
        <v>6</v>
      </c>
      <c r="H5156" s="10"/>
      <c r="I5156" s="10" t="str">
        <f>IFNA(VLOOKUP($H5156,'Промокоды'!$A$2:$B$115,2,0),"")</f>
        <v/>
      </c>
      <c r="J5156" s="10" t="str">
        <f>IFNA(VLOOKUP($I5156,'Промокоды'!$E$2:$F$8,2,0),"")</f>
        <v/>
      </c>
      <c r="K5156" s="10" t="str">
        <f>IFNA(VLOOKUP($H5156,'Промокоды'!$A$2:$C$115,3,0),"")</f>
        <v/>
      </c>
      <c r="L5156" s="13">
        <f t="shared" si="2"/>
        <v>0</v>
      </c>
      <c r="M5156" s="14">
        <v>1000.0</v>
      </c>
      <c r="N5156" s="14">
        <f t="shared" si="3"/>
        <v>1000</v>
      </c>
      <c r="O5156" s="9"/>
      <c r="P5156" s="9"/>
      <c r="Q5156" s="9"/>
      <c r="R5156" s="9"/>
      <c r="S5156" s="9"/>
      <c r="T5156" s="9"/>
      <c r="U5156" s="9"/>
      <c r="V5156" s="9"/>
      <c r="W5156" s="9"/>
      <c r="X5156" s="9"/>
      <c r="Y5156" s="9"/>
      <c r="Z5156" s="9"/>
      <c r="AA5156" s="9"/>
      <c r="AB5156" s="9"/>
      <c r="AC5156" s="9"/>
    </row>
    <row r="5157" ht="15.75" customHeight="1">
      <c r="A5157" s="10">
        <v>5156.0</v>
      </c>
      <c r="B5157" s="20" t="s">
        <v>15</v>
      </c>
      <c r="C5157" s="10" t="str">
        <f>VLOOKUP($E5157,'Определяем вид'!$A$2:$B$16,2,0)</f>
        <v>Услуга</v>
      </c>
      <c r="D5157" s="20" t="s">
        <v>16</v>
      </c>
      <c r="E5157" s="10" t="s">
        <v>18</v>
      </c>
      <c r="F5157" s="11">
        <v>45838.0</v>
      </c>
      <c r="G5157" s="12">
        <f t="shared" si="1"/>
        <v>6</v>
      </c>
      <c r="H5157" s="10"/>
      <c r="I5157" s="10" t="str">
        <f>IFNA(VLOOKUP($H5157,'Промокоды'!$A$2:$B$115,2,0),"")</f>
        <v/>
      </c>
      <c r="J5157" s="10" t="str">
        <f>IFNA(VLOOKUP($I5157,'Промокоды'!$E$2:$F$8,2,0),"")</f>
        <v/>
      </c>
      <c r="K5157" s="10" t="str">
        <f>IFNA(VLOOKUP($H5157,'Промокоды'!$A$2:$C$115,3,0),"")</f>
        <v/>
      </c>
      <c r="L5157" s="13">
        <f t="shared" si="2"/>
        <v>0</v>
      </c>
      <c r="M5157" s="14">
        <v>3500.0</v>
      </c>
      <c r="N5157" s="14">
        <f t="shared" si="3"/>
        <v>3500</v>
      </c>
      <c r="O5157" s="9"/>
      <c r="P5157" s="9"/>
      <c r="Q5157" s="9"/>
      <c r="R5157" s="9"/>
      <c r="S5157" s="9"/>
      <c r="T5157" s="9"/>
      <c r="U5157" s="9"/>
      <c r="V5157" s="9"/>
      <c r="W5157" s="9"/>
      <c r="X5157" s="9"/>
      <c r="Y5157" s="9"/>
      <c r="Z5157" s="9"/>
      <c r="AA5157" s="9"/>
      <c r="AB5157" s="9"/>
      <c r="AC5157" s="9"/>
    </row>
    <row r="5158" ht="15.75" customHeight="1">
      <c r="A5158" s="10">
        <v>5157.0</v>
      </c>
      <c r="B5158" s="20" t="s">
        <v>15</v>
      </c>
      <c r="C5158" s="10" t="str">
        <f>VLOOKUP($E5158,'Определяем вид'!$A$2:$B$16,2,0)</f>
        <v>Услуга</v>
      </c>
      <c r="D5158" s="20" t="s">
        <v>16</v>
      </c>
      <c r="E5158" s="10" t="s">
        <v>17</v>
      </c>
      <c r="F5158" s="11">
        <v>45838.0</v>
      </c>
      <c r="G5158" s="12">
        <f t="shared" si="1"/>
        <v>6</v>
      </c>
      <c r="H5158" s="10"/>
      <c r="I5158" s="10" t="str">
        <f>IFNA(VLOOKUP($H5158,'Промокоды'!$A$2:$B$115,2,0),"")</f>
        <v/>
      </c>
      <c r="J5158" s="10" t="str">
        <f>IFNA(VLOOKUP($I5158,'Промокоды'!$E$2:$F$8,2,0),"")</f>
        <v/>
      </c>
      <c r="K5158" s="10" t="str">
        <f>IFNA(VLOOKUP($H5158,'Промокоды'!$A$2:$C$115,3,0),"")</f>
        <v/>
      </c>
      <c r="L5158" s="13">
        <f t="shared" si="2"/>
        <v>0</v>
      </c>
      <c r="M5158" s="14">
        <v>4500.0</v>
      </c>
      <c r="N5158" s="14">
        <f t="shared" si="3"/>
        <v>4500</v>
      </c>
      <c r="O5158" s="9"/>
      <c r="P5158" s="9"/>
      <c r="Q5158" s="9"/>
      <c r="R5158" s="9"/>
      <c r="S5158" s="9"/>
      <c r="T5158" s="9"/>
      <c r="U5158" s="9"/>
      <c r="V5158" s="9"/>
      <c r="W5158" s="9"/>
      <c r="X5158" s="9"/>
      <c r="Y5158" s="9"/>
      <c r="Z5158" s="9"/>
      <c r="AA5158" s="9"/>
      <c r="AB5158" s="9"/>
      <c r="AC5158" s="9"/>
    </row>
    <row r="5159" ht="15.75" customHeight="1">
      <c r="A5159" s="10">
        <v>5158.0</v>
      </c>
      <c r="B5159" s="20" t="s">
        <v>15</v>
      </c>
      <c r="C5159" s="10" t="str">
        <f>VLOOKUP($E5159,'Определяем вид'!$A$2:$B$16,2,0)</f>
        <v>Товар</v>
      </c>
      <c r="D5159" s="20" t="s">
        <v>19</v>
      </c>
      <c r="E5159" s="10" t="s">
        <v>20</v>
      </c>
      <c r="F5159" s="11">
        <v>45838.0</v>
      </c>
      <c r="G5159" s="12">
        <f t="shared" si="1"/>
        <v>6</v>
      </c>
      <c r="H5159" s="10"/>
      <c r="I5159" s="10" t="str">
        <f>IFNA(VLOOKUP($H5159,'Промокоды'!$A$2:$B$115,2,0),"")</f>
        <v/>
      </c>
      <c r="J5159" s="10" t="str">
        <f>IFNA(VLOOKUP($I5159,'Промокоды'!$E$2:$F$8,2,0),"")</f>
        <v/>
      </c>
      <c r="K5159" s="10" t="str">
        <f>IFNA(VLOOKUP($H5159,'Промокоды'!$A$2:$C$115,3,0),"")</f>
        <v/>
      </c>
      <c r="L5159" s="13">
        <f t="shared" si="2"/>
        <v>0</v>
      </c>
      <c r="M5159" s="14">
        <v>500.0</v>
      </c>
      <c r="N5159" s="14">
        <f t="shared" si="3"/>
        <v>500</v>
      </c>
      <c r="O5159" s="9"/>
      <c r="P5159" s="9"/>
      <c r="Q5159" s="9"/>
      <c r="R5159" s="9"/>
      <c r="S5159" s="9"/>
      <c r="T5159" s="9"/>
      <c r="U5159" s="9"/>
      <c r="V5159" s="9"/>
      <c r="W5159" s="9"/>
      <c r="X5159" s="9"/>
      <c r="Y5159" s="9"/>
      <c r="Z5159" s="9"/>
      <c r="AA5159" s="9"/>
      <c r="AB5159" s="9"/>
      <c r="AC5159" s="9"/>
    </row>
    <row r="5160" ht="15.75" customHeight="1">
      <c r="A5160" s="10">
        <v>5159.0</v>
      </c>
      <c r="B5160" s="20" t="s">
        <v>15</v>
      </c>
      <c r="C5160" s="10" t="str">
        <f>VLOOKUP($E5160,'Определяем вид'!$A$2:$B$16,2,0)</f>
        <v>Услуга</v>
      </c>
      <c r="D5160" s="20" t="s">
        <v>19</v>
      </c>
      <c r="E5160" s="10" t="s">
        <v>21</v>
      </c>
      <c r="F5160" s="11">
        <v>45838.0</v>
      </c>
      <c r="G5160" s="12">
        <f t="shared" si="1"/>
        <v>6</v>
      </c>
      <c r="H5160" s="10"/>
      <c r="I5160" s="10" t="str">
        <f>IFNA(VLOOKUP($H5160,'Промокоды'!$A$2:$B$115,2,0),"")</f>
        <v/>
      </c>
      <c r="J5160" s="10" t="str">
        <f>IFNA(VLOOKUP($I5160,'Промокоды'!$E$2:$F$8,2,0),"")</f>
        <v/>
      </c>
      <c r="K5160" s="10" t="str">
        <f>IFNA(VLOOKUP($H5160,'Промокоды'!$A$2:$C$115,3,0),"")</f>
        <v/>
      </c>
      <c r="L5160" s="13">
        <f t="shared" si="2"/>
        <v>0</v>
      </c>
      <c r="M5160" s="14">
        <v>5500.0</v>
      </c>
      <c r="N5160" s="14">
        <f t="shared" si="3"/>
        <v>5500</v>
      </c>
      <c r="O5160" s="9"/>
      <c r="P5160" s="9"/>
      <c r="Q5160" s="9"/>
      <c r="R5160" s="9"/>
      <c r="S5160" s="9"/>
      <c r="T5160" s="9"/>
      <c r="U5160" s="9"/>
      <c r="V5160" s="9"/>
      <c r="W5160" s="9"/>
      <c r="X5160" s="9"/>
      <c r="Y5160" s="9"/>
      <c r="Z5160" s="9"/>
      <c r="AA5160" s="9"/>
      <c r="AB5160" s="9"/>
      <c r="AC5160" s="9"/>
    </row>
    <row r="5161" ht="15.75" customHeight="1">
      <c r="A5161" s="10">
        <v>5160.0</v>
      </c>
      <c r="B5161" s="20" t="s">
        <v>15</v>
      </c>
      <c r="C5161" s="10" t="str">
        <f>VLOOKUP($E5161,'Определяем вид'!$A$2:$B$16,2,0)</f>
        <v>Услуга</v>
      </c>
      <c r="D5161" s="20" t="s">
        <v>16</v>
      </c>
      <c r="E5161" s="10" t="s">
        <v>18</v>
      </c>
      <c r="F5161" s="11">
        <v>45838.0</v>
      </c>
      <c r="G5161" s="12">
        <f t="shared" si="1"/>
        <v>6</v>
      </c>
      <c r="H5161" s="10"/>
      <c r="I5161" s="10" t="str">
        <f>IFNA(VLOOKUP($H5161,'Промокоды'!$A$2:$B$115,2,0),"")</f>
        <v/>
      </c>
      <c r="J5161" s="10" t="str">
        <f>IFNA(VLOOKUP($I5161,'Промокоды'!$E$2:$F$8,2,0),"")</f>
        <v/>
      </c>
      <c r="K5161" s="10" t="str">
        <f>IFNA(VLOOKUP($H5161,'Промокоды'!$A$2:$C$115,3,0),"")</f>
        <v/>
      </c>
      <c r="L5161" s="13">
        <f t="shared" si="2"/>
        <v>0</v>
      </c>
      <c r="M5161" s="14">
        <v>3500.0</v>
      </c>
      <c r="N5161" s="14">
        <f t="shared" si="3"/>
        <v>3500</v>
      </c>
      <c r="O5161" s="9"/>
      <c r="P5161" s="9"/>
      <c r="Q5161" s="9"/>
      <c r="R5161" s="9"/>
      <c r="S5161" s="9"/>
      <c r="T5161" s="9"/>
      <c r="U5161" s="9"/>
      <c r="V5161" s="9"/>
      <c r="W5161" s="9"/>
      <c r="X5161" s="9"/>
      <c r="Y5161" s="9"/>
      <c r="Z5161" s="9"/>
      <c r="AA5161" s="9"/>
      <c r="AB5161" s="9"/>
      <c r="AC5161" s="9"/>
    </row>
    <row r="5162" ht="15.75" customHeight="1">
      <c r="A5162" s="10">
        <v>5161.0</v>
      </c>
      <c r="B5162" s="20" t="s">
        <v>15</v>
      </c>
      <c r="C5162" s="10" t="str">
        <f>VLOOKUP($E5162,'Определяем вид'!$A$2:$B$16,2,0)</f>
        <v>Услуга</v>
      </c>
      <c r="D5162" s="20" t="s">
        <v>16</v>
      </c>
      <c r="E5162" s="10" t="s">
        <v>18</v>
      </c>
      <c r="F5162" s="11">
        <v>45838.0</v>
      </c>
      <c r="G5162" s="12">
        <f t="shared" si="1"/>
        <v>6</v>
      </c>
      <c r="H5162" s="10"/>
      <c r="I5162" s="10" t="str">
        <f>IFNA(VLOOKUP($H5162,'Промокоды'!$A$2:$B$115,2,0),"")</f>
        <v/>
      </c>
      <c r="J5162" s="10" t="str">
        <f>IFNA(VLOOKUP($I5162,'Промокоды'!$E$2:$F$8,2,0),"")</f>
        <v/>
      </c>
      <c r="K5162" s="10" t="str">
        <f>IFNA(VLOOKUP($H5162,'Промокоды'!$A$2:$C$115,3,0),"")</f>
        <v/>
      </c>
      <c r="L5162" s="13">
        <f t="shared" si="2"/>
        <v>0</v>
      </c>
      <c r="M5162" s="14">
        <v>3500.0</v>
      </c>
      <c r="N5162" s="14">
        <f t="shared" si="3"/>
        <v>3500</v>
      </c>
      <c r="O5162" s="9"/>
      <c r="P5162" s="9"/>
      <c r="Q5162" s="9"/>
      <c r="R5162" s="9"/>
      <c r="S5162" s="9"/>
      <c r="T5162" s="9"/>
      <c r="U5162" s="9"/>
      <c r="V5162" s="9"/>
      <c r="W5162" s="9"/>
      <c r="X5162" s="9"/>
      <c r="Y5162" s="9"/>
      <c r="Z5162" s="9"/>
      <c r="AA5162" s="9"/>
      <c r="AB5162" s="9"/>
      <c r="AC5162" s="9"/>
    </row>
    <row r="5163" ht="15.75" customHeight="1">
      <c r="A5163" s="10">
        <v>5162.0</v>
      </c>
      <c r="B5163" s="20" t="s">
        <v>15</v>
      </c>
      <c r="C5163" s="10" t="str">
        <f>VLOOKUP($E5163,'Определяем вид'!$A$2:$B$16,2,0)</f>
        <v>Услуга</v>
      </c>
      <c r="D5163" s="20" t="s">
        <v>16</v>
      </c>
      <c r="E5163" s="10" t="s">
        <v>18</v>
      </c>
      <c r="F5163" s="11">
        <v>45838.0</v>
      </c>
      <c r="G5163" s="12">
        <f t="shared" si="1"/>
        <v>6</v>
      </c>
      <c r="H5163" s="10"/>
      <c r="I5163" s="10" t="str">
        <f>IFNA(VLOOKUP($H5163,'Промокоды'!$A$2:$B$115,2,0),"")</f>
        <v/>
      </c>
      <c r="J5163" s="10" t="str">
        <f>IFNA(VLOOKUP($I5163,'Промокоды'!$E$2:$F$8,2,0),"")</f>
        <v/>
      </c>
      <c r="K5163" s="10" t="str">
        <f>IFNA(VLOOKUP($H5163,'Промокоды'!$A$2:$C$115,3,0),"")</f>
        <v/>
      </c>
      <c r="L5163" s="13">
        <f t="shared" si="2"/>
        <v>0</v>
      </c>
      <c r="M5163" s="14">
        <v>3500.0</v>
      </c>
      <c r="N5163" s="14">
        <f t="shared" si="3"/>
        <v>3500</v>
      </c>
      <c r="O5163" s="9"/>
      <c r="P5163" s="9"/>
      <c r="Q5163" s="9"/>
      <c r="R5163" s="9"/>
      <c r="S5163" s="9"/>
      <c r="T5163" s="9"/>
      <c r="U5163" s="9"/>
      <c r="V5163" s="9"/>
      <c r="W5163" s="9"/>
      <c r="X5163" s="9"/>
      <c r="Y5163" s="9"/>
      <c r="Z5163" s="9"/>
      <c r="AA5163" s="9"/>
      <c r="AB5163" s="9"/>
      <c r="AC5163" s="9"/>
    </row>
    <row r="5164" ht="15.75" customHeight="1">
      <c r="A5164" s="10">
        <v>5163.0</v>
      </c>
      <c r="B5164" s="20" t="s">
        <v>25</v>
      </c>
      <c r="C5164" s="10" t="str">
        <f>VLOOKUP($E5164,'Определяем вид'!$A$2:$B$16,2,0)</f>
        <v>Товар</v>
      </c>
      <c r="D5164" s="20" t="s">
        <v>19</v>
      </c>
      <c r="E5164" s="10" t="s">
        <v>30</v>
      </c>
      <c r="F5164" s="11">
        <v>45838.0</v>
      </c>
      <c r="G5164" s="12">
        <f t="shared" si="1"/>
        <v>6</v>
      </c>
      <c r="H5164" s="10"/>
      <c r="I5164" s="10" t="str">
        <f>IFNA(VLOOKUP($H5164,'Промокоды'!$A$2:$B$115,2,0),"")</f>
        <v/>
      </c>
      <c r="J5164" s="10" t="str">
        <f>IFNA(VLOOKUP($I5164,'Промокоды'!$E$2:$F$8,2,0),"")</f>
        <v/>
      </c>
      <c r="K5164" s="10" t="str">
        <f>IFNA(VLOOKUP($H5164,'Промокоды'!$A$2:$C$115,3,0),"")</f>
        <v/>
      </c>
      <c r="L5164" s="13">
        <f t="shared" si="2"/>
        <v>0</v>
      </c>
      <c r="M5164" s="14">
        <v>300.0</v>
      </c>
      <c r="N5164" s="14">
        <f t="shared" si="3"/>
        <v>300</v>
      </c>
      <c r="O5164" s="9"/>
      <c r="P5164" s="9"/>
      <c r="Q5164" s="9"/>
      <c r="R5164" s="9"/>
      <c r="S5164" s="9"/>
      <c r="T5164" s="9"/>
      <c r="U5164" s="9"/>
      <c r="V5164" s="9"/>
      <c r="W5164" s="9"/>
      <c r="X5164" s="9"/>
      <c r="Y5164" s="9"/>
      <c r="Z5164" s="9"/>
      <c r="AA5164" s="9"/>
      <c r="AB5164" s="9"/>
      <c r="AC5164" s="9"/>
    </row>
    <row r="5165" ht="15.75" customHeight="1">
      <c r="A5165" s="10">
        <v>5164.0</v>
      </c>
      <c r="B5165" s="20" t="s">
        <v>15</v>
      </c>
      <c r="C5165" s="10" t="str">
        <f>VLOOKUP($E5165,'Определяем вид'!$A$2:$B$16,2,0)</f>
        <v>Товар</v>
      </c>
      <c r="D5165" s="20" t="s">
        <v>16</v>
      </c>
      <c r="E5165" s="10" t="s">
        <v>23</v>
      </c>
      <c r="F5165" s="11">
        <v>45838.0</v>
      </c>
      <c r="G5165" s="12">
        <f t="shared" si="1"/>
        <v>6</v>
      </c>
      <c r="H5165" s="10"/>
      <c r="I5165" s="10" t="str">
        <f>IFNA(VLOOKUP($H5165,'Промокоды'!$A$2:$B$115,2,0),"")</f>
        <v/>
      </c>
      <c r="J5165" s="10" t="str">
        <f>IFNA(VLOOKUP($I5165,'Промокоды'!$E$2:$F$8,2,0),"")</f>
        <v/>
      </c>
      <c r="K5165" s="10" t="str">
        <f>IFNA(VLOOKUP($H5165,'Промокоды'!$A$2:$C$115,3,0),"")</f>
        <v/>
      </c>
      <c r="L5165" s="13">
        <f t="shared" si="2"/>
        <v>0</v>
      </c>
      <c r="M5165" s="14">
        <v>1000.0</v>
      </c>
      <c r="N5165" s="14">
        <f t="shared" si="3"/>
        <v>1000</v>
      </c>
      <c r="O5165" s="9"/>
      <c r="P5165" s="9"/>
      <c r="Q5165" s="9"/>
      <c r="R5165" s="9"/>
      <c r="S5165" s="9"/>
      <c r="T5165" s="9"/>
      <c r="U5165" s="9"/>
      <c r="V5165" s="9"/>
      <c r="W5165" s="9"/>
      <c r="X5165" s="9"/>
      <c r="Y5165" s="9"/>
      <c r="Z5165" s="9"/>
      <c r="AA5165" s="9"/>
      <c r="AB5165" s="9"/>
      <c r="AC5165" s="9"/>
    </row>
    <row r="5166" ht="15.75" customHeight="1">
      <c r="A5166" s="10">
        <v>5165.0</v>
      </c>
      <c r="B5166" s="20" t="s">
        <v>15</v>
      </c>
      <c r="C5166" s="10" t="str">
        <f>VLOOKUP($E5166,'Определяем вид'!$A$2:$B$16,2,0)</f>
        <v>Услуга</v>
      </c>
      <c r="D5166" s="20" t="s">
        <v>16</v>
      </c>
      <c r="E5166" s="10" t="s">
        <v>18</v>
      </c>
      <c r="F5166" s="11">
        <v>45838.0</v>
      </c>
      <c r="G5166" s="12">
        <f t="shared" si="1"/>
        <v>6</v>
      </c>
      <c r="H5166" s="10"/>
      <c r="I5166" s="10" t="str">
        <f>IFNA(VLOOKUP($H5166,'Промокоды'!$A$2:$B$115,2,0),"")</f>
        <v/>
      </c>
      <c r="J5166" s="10" t="str">
        <f>IFNA(VLOOKUP($I5166,'Промокоды'!$E$2:$F$8,2,0),"")</f>
        <v/>
      </c>
      <c r="K5166" s="10" t="str">
        <f>IFNA(VLOOKUP($H5166,'Промокоды'!$A$2:$C$115,3,0),"")</f>
        <v/>
      </c>
      <c r="L5166" s="13">
        <f t="shared" si="2"/>
        <v>0</v>
      </c>
      <c r="M5166" s="14">
        <v>3500.0</v>
      </c>
      <c r="N5166" s="14">
        <f t="shared" si="3"/>
        <v>3500</v>
      </c>
      <c r="O5166" s="9"/>
      <c r="P5166" s="9"/>
      <c r="Q5166" s="9"/>
      <c r="R5166" s="9"/>
      <c r="S5166" s="9"/>
      <c r="T5166" s="9"/>
      <c r="U5166" s="9"/>
      <c r="V5166" s="9"/>
      <c r="W5166" s="9"/>
      <c r="X5166" s="9"/>
      <c r="Y5166" s="9"/>
      <c r="Z5166" s="9"/>
      <c r="AA5166" s="9"/>
      <c r="AB5166" s="9"/>
      <c r="AC5166" s="9"/>
    </row>
    <row r="5167" ht="15.75" customHeight="1">
      <c r="A5167" s="10">
        <v>5166.0</v>
      </c>
      <c r="B5167" s="20" t="s">
        <v>15</v>
      </c>
      <c r="C5167" s="10" t="str">
        <f>VLOOKUP($E5167,'Определяем вид'!$A$2:$B$16,2,0)</f>
        <v>Услуга</v>
      </c>
      <c r="D5167" s="20" t="s">
        <v>19</v>
      </c>
      <c r="E5167" s="10" t="s">
        <v>21</v>
      </c>
      <c r="F5167" s="11">
        <v>45838.0</v>
      </c>
      <c r="G5167" s="12">
        <f t="shared" si="1"/>
        <v>6</v>
      </c>
      <c r="H5167" s="10"/>
      <c r="I5167" s="10" t="str">
        <f>IFNA(VLOOKUP($H5167,'Промокоды'!$A$2:$B$115,2,0),"")</f>
        <v/>
      </c>
      <c r="J5167" s="10" t="str">
        <f>IFNA(VLOOKUP($I5167,'Промокоды'!$E$2:$F$8,2,0),"")</f>
        <v/>
      </c>
      <c r="K5167" s="10" t="str">
        <f>IFNA(VLOOKUP($H5167,'Промокоды'!$A$2:$C$115,3,0),"")</f>
        <v/>
      </c>
      <c r="L5167" s="13">
        <f t="shared" si="2"/>
        <v>0</v>
      </c>
      <c r="M5167" s="14">
        <v>5500.0</v>
      </c>
      <c r="N5167" s="14">
        <f t="shared" si="3"/>
        <v>5500</v>
      </c>
      <c r="O5167" s="9"/>
      <c r="P5167" s="9"/>
      <c r="Q5167" s="9"/>
      <c r="R5167" s="9"/>
      <c r="S5167" s="9"/>
      <c r="T5167" s="9"/>
      <c r="U5167" s="9"/>
      <c r="V5167" s="9"/>
      <c r="W5167" s="9"/>
      <c r="X5167" s="9"/>
      <c r="Y5167" s="9"/>
      <c r="Z5167" s="9"/>
      <c r="AA5167" s="9"/>
      <c r="AB5167" s="9"/>
      <c r="AC5167" s="9"/>
    </row>
    <row r="5168" ht="15.75" customHeight="1">
      <c r="A5168" s="10">
        <v>5167.0</v>
      </c>
      <c r="B5168" s="20" t="s">
        <v>15</v>
      </c>
      <c r="C5168" s="10" t="str">
        <f>VLOOKUP($E5168,'Определяем вид'!$A$2:$B$16,2,0)</f>
        <v>Услуга</v>
      </c>
      <c r="D5168" s="20" t="s">
        <v>16</v>
      </c>
      <c r="E5168" s="10" t="s">
        <v>18</v>
      </c>
      <c r="F5168" s="11">
        <v>45838.0</v>
      </c>
      <c r="G5168" s="12">
        <f t="shared" si="1"/>
        <v>6</v>
      </c>
      <c r="H5168" s="10"/>
      <c r="I5168" s="10" t="str">
        <f>IFNA(VLOOKUP($H5168,'Промокоды'!$A$2:$B$115,2,0),"")</f>
        <v/>
      </c>
      <c r="J5168" s="10" t="str">
        <f>IFNA(VLOOKUP($I5168,'Промокоды'!$E$2:$F$8,2,0),"")</f>
        <v/>
      </c>
      <c r="K5168" s="10" t="str">
        <f>IFNA(VLOOKUP($H5168,'Промокоды'!$A$2:$C$115,3,0),"")</f>
        <v/>
      </c>
      <c r="L5168" s="13">
        <f t="shared" si="2"/>
        <v>0</v>
      </c>
      <c r="M5168" s="14">
        <v>3500.0</v>
      </c>
      <c r="N5168" s="14">
        <f t="shared" si="3"/>
        <v>3500</v>
      </c>
      <c r="O5168" s="9"/>
      <c r="P5168" s="9"/>
      <c r="Q5168" s="9"/>
      <c r="R5168" s="9"/>
      <c r="S5168" s="9"/>
      <c r="T5168" s="9"/>
      <c r="U5168" s="9"/>
      <c r="V5168" s="9"/>
      <c r="W5168" s="9"/>
      <c r="X5168" s="9"/>
      <c r="Y5168" s="9"/>
      <c r="Z5168" s="9"/>
      <c r="AA5168" s="9"/>
      <c r="AB5168" s="9"/>
      <c r="AC5168" s="9"/>
    </row>
    <row r="5169" ht="15.75" customHeight="1">
      <c r="A5169" s="10">
        <v>5168.0</v>
      </c>
      <c r="B5169" s="20" t="s">
        <v>15</v>
      </c>
      <c r="C5169" s="10" t="str">
        <f>VLOOKUP($E5169,'Определяем вид'!$A$2:$B$16,2,0)</f>
        <v>Услуга</v>
      </c>
      <c r="D5169" s="20" t="s">
        <v>16</v>
      </c>
      <c r="E5169" s="10" t="s">
        <v>17</v>
      </c>
      <c r="F5169" s="11">
        <v>45838.0</v>
      </c>
      <c r="G5169" s="12">
        <f t="shared" si="1"/>
        <v>6</v>
      </c>
      <c r="H5169" s="10"/>
      <c r="I5169" s="10" t="str">
        <f>IFNA(VLOOKUP($H5169,'Промокоды'!$A$2:$B$115,2,0),"")</f>
        <v/>
      </c>
      <c r="J5169" s="10" t="str">
        <f>IFNA(VLOOKUP($I5169,'Промокоды'!$E$2:$F$8,2,0),"")</f>
        <v/>
      </c>
      <c r="K5169" s="10" t="str">
        <f>IFNA(VLOOKUP($H5169,'Промокоды'!$A$2:$C$115,3,0),"")</f>
        <v/>
      </c>
      <c r="L5169" s="13">
        <f t="shared" si="2"/>
        <v>0</v>
      </c>
      <c r="M5169" s="14">
        <v>4500.0</v>
      </c>
      <c r="N5169" s="14">
        <f t="shared" si="3"/>
        <v>4500</v>
      </c>
      <c r="O5169" s="9"/>
      <c r="P5169" s="9"/>
      <c r="Q5169" s="9"/>
      <c r="R5169" s="9"/>
      <c r="S5169" s="9"/>
      <c r="T5169" s="9"/>
      <c r="U5169" s="9"/>
      <c r="V5169" s="9"/>
      <c r="W5169" s="9"/>
      <c r="X5169" s="9"/>
      <c r="Y5169" s="9"/>
      <c r="Z5169" s="9"/>
      <c r="AA5169" s="9"/>
      <c r="AB5169" s="9"/>
      <c r="AC5169" s="9"/>
    </row>
    <row r="5170" ht="15.75" customHeight="1">
      <c r="A5170" s="10">
        <v>5169.0</v>
      </c>
      <c r="B5170" s="20" t="s">
        <v>15</v>
      </c>
      <c r="C5170" s="10" t="str">
        <f>VLOOKUP($E5170,'Определяем вид'!$A$2:$B$16,2,0)</f>
        <v>Товар</v>
      </c>
      <c r="D5170" s="20" t="s">
        <v>19</v>
      </c>
      <c r="E5170" s="10" t="s">
        <v>20</v>
      </c>
      <c r="F5170" s="11">
        <v>45838.0</v>
      </c>
      <c r="G5170" s="12">
        <f t="shared" si="1"/>
        <v>6</v>
      </c>
      <c r="H5170" s="10"/>
      <c r="I5170" s="10" t="str">
        <f>IFNA(VLOOKUP($H5170,'Промокоды'!$A$2:$B$115,2,0),"")</f>
        <v/>
      </c>
      <c r="J5170" s="10" t="str">
        <f>IFNA(VLOOKUP($I5170,'Промокоды'!$E$2:$F$8,2,0),"")</f>
        <v/>
      </c>
      <c r="K5170" s="10" t="str">
        <f>IFNA(VLOOKUP($H5170,'Промокоды'!$A$2:$C$115,3,0),"")</f>
        <v/>
      </c>
      <c r="L5170" s="13">
        <f t="shared" si="2"/>
        <v>0</v>
      </c>
      <c r="M5170" s="14">
        <v>500.0</v>
      </c>
      <c r="N5170" s="14">
        <f t="shared" si="3"/>
        <v>500</v>
      </c>
      <c r="O5170" s="9"/>
      <c r="P5170" s="9"/>
      <c r="Q5170" s="9"/>
      <c r="R5170" s="9"/>
      <c r="S5170" s="9"/>
      <c r="T5170" s="9"/>
      <c r="U5170" s="9"/>
      <c r="V5170" s="9"/>
      <c r="W5170" s="9"/>
      <c r="X5170" s="9"/>
      <c r="Y5170" s="9"/>
      <c r="Z5170" s="9"/>
      <c r="AA5170" s="9"/>
      <c r="AB5170" s="9"/>
      <c r="AC5170" s="9"/>
    </row>
    <row r="5171" ht="15.75" customHeight="1">
      <c r="A5171" s="10">
        <v>5170.0</v>
      </c>
      <c r="B5171" s="20" t="s">
        <v>25</v>
      </c>
      <c r="C5171" s="10" t="str">
        <f>VLOOKUP($E5171,'Определяем вид'!$A$2:$B$16,2,0)</f>
        <v>Услуга</v>
      </c>
      <c r="D5171" s="20" t="s">
        <v>16</v>
      </c>
      <c r="E5171" s="10" t="s">
        <v>42</v>
      </c>
      <c r="F5171" s="11">
        <v>45838.0</v>
      </c>
      <c r="G5171" s="12">
        <f t="shared" si="1"/>
        <v>6</v>
      </c>
      <c r="H5171" s="10"/>
      <c r="I5171" s="10" t="str">
        <f>IFNA(VLOOKUP($H5171,'Промокоды'!$A$2:$B$115,2,0),"")</f>
        <v/>
      </c>
      <c r="J5171" s="10" t="str">
        <f>IFNA(VLOOKUP($I5171,'Промокоды'!$E$2:$F$8,2,0),"")</f>
        <v/>
      </c>
      <c r="K5171" s="10" t="str">
        <f>IFNA(VLOOKUP($H5171,'Промокоды'!$A$2:$C$115,3,0),"")</f>
        <v/>
      </c>
      <c r="L5171" s="13">
        <f t="shared" si="2"/>
        <v>0</v>
      </c>
      <c r="M5171" s="14">
        <v>75350.0</v>
      </c>
      <c r="N5171" s="14">
        <f t="shared" si="3"/>
        <v>75350</v>
      </c>
      <c r="O5171" s="9"/>
      <c r="P5171" s="9"/>
      <c r="Q5171" s="9"/>
      <c r="R5171" s="9"/>
      <c r="S5171" s="9"/>
      <c r="T5171" s="9"/>
      <c r="U5171" s="9"/>
      <c r="V5171" s="9"/>
      <c r="W5171" s="9"/>
      <c r="X5171" s="9"/>
      <c r="Y5171" s="9"/>
      <c r="Z5171" s="9"/>
      <c r="AA5171" s="9"/>
      <c r="AB5171" s="9"/>
      <c r="AC5171" s="9"/>
    </row>
    <row r="5172" ht="15.75" customHeight="1">
      <c r="A5172" s="10">
        <v>5171.0</v>
      </c>
      <c r="B5172" s="20" t="s">
        <v>25</v>
      </c>
      <c r="C5172" s="10" t="str">
        <f>VLOOKUP($E5172,'Определяем вид'!$A$2:$B$16,2,0)</f>
        <v>Услуга</v>
      </c>
      <c r="D5172" s="20" t="s">
        <v>16</v>
      </c>
      <c r="E5172" s="10" t="s">
        <v>42</v>
      </c>
      <c r="F5172" s="11">
        <v>45838.0</v>
      </c>
      <c r="G5172" s="12">
        <f t="shared" si="1"/>
        <v>6</v>
      </c>
      <c r="H5172" s="10"/>
      <c r="I5172" s="10" t="str">
        <f>IFNA(VLOOKUP($H5172,'Промокоды'!$A$2:$B$115,2,0),"")</f>
        <v/>
      </c>
      <c r="J5172" s="10" t="str">
        <f>IFNA(VLOOKUP($I5172,'Промокоды'!$E$2:$F$8,2,0),"")</f>
        <v/>
      </c>
      <c r="K5172" s="10" t="str">
        <f>IFNA(VLOOKUP($H5172,'Промокоды'!$A$2:$C$115,3,0),"")</f>
        <v/>
      </c>
      <c r="L5172" s="13">
        <f t="shared" si="2"/>
        <v>0</v>
      </c>
      <c r="M5172" s="14">
        <v>75350.0</v>
      </c>
      <c r="N5172" s="14">
        <f t="shared" si="3"/>
        <v>75350</v>
      </c>
      <c r="O5172" s="9"/>
      <c r="P5172" s="9"/>
      <c r="Q5172" s="9"/>
      <c r="R5172" s="9"/>
      <c r="S5172" s="9"/>
      <c r="T5172" s="9"/>
      <c r="U5172" s="9"/>
      <c r="V5172" s="9"/>
      <c r="W5172" s="9"/>
      <c r="X5172" s="9"/>
      <c r="Y5172" s="9"/>
      <c r="Z5172" s="9"/>
      <c r="AA5172" s="9"/>
      <c r="AB5172" s="9"/>
      <c r="AC5172" s="9"/>
    </row>
    <row r="5173" ht="15.75" customHeight="1">
      <c r="A5173" s="10">
        <v>5172.0</v>
      </c>
      <c r="B5173" s="20" t="s">
        <v>25</v>
      </c>
      <c r="C5173" s="10" t="str">
        <f>VLOOKUP($E5173,'Определяем вид'!$A$2:$B$16,2,0)</f>
        <v>Услуга</v>
      </c>
      <c r="D5173" s="20" t="s">
        <v>16</v>
      </c>
      <c r="E5173" s="10" t="s">
        <v>42</v>
      </c>
      <c r="F5173" s="11">
        <v>45838.0</v>
      </c>
      <c r="G5173" s="12">
        <f t="shared" si="1"/>
        <v>6</v>
      </c>
      <c r="H5173" s="10"/>
      <c r="I5173" s="10" t="str">
        <f>IFNA(VLOOKUP($H5173,'Промокоды'!$A$2:$B$115,2,0),"")</f>
        <v/>
      </c>
      <c r="J5173" s="10" t="str">
        <f>IFNA(VLOOKUP($I5173,'Промокоды'!$E$2:$F$8,2,0),"")</f>
        <v/>
      </c>
      <c r="K5173" s="10" t="str">
        <f>IFNA(VLOOKUP($H5173,'Промокоды'!$A$2:$C$115,3,0),"")</f>
        <v/>
      </c>
      <c r="L5173" s="13">
        <f t="shared" si="2"/>
        <v>0</v>
      </c>
      <c r="M5173" s="14">
        <v>75350.0</v>
      </c>
      <c r="N5173" s="14">
        <f t="shared" si="3"/>
        <v>75350</v>
      </c>
      <c r="O5173" s="9"/>
      <c r="P5173" s="9"/>
      <c r="Q5173" s="9"/>
      <c r="R5173" s="9"/>
      <c r="S5173" s="9"/>
      <c r="T5173" s="9"/>
      <c r="U5173" s="9"/>
      <c r="V5173" s="9"/>
      <c r="W5173" s="9"/>
      <c r="X5173" s="9"/>
      <c r="Y5173" s="9"/>
      <c r="Z5173" s="9"/>
      <c r="AA5173" s="9"/>
      <c r="AB5173" s="9"/>
      <c r="AC5173" s="9"/>
    </row>
    <row r="5174" ht="15.75" customHeight="1">
      <c r="A5174" s="10">
        <v>5173.0</v>
      </c>
      <c r="B5174" s="20" t="s">
        <v>25</v>
      </c>
      <c r="C5174" s="10" t="str">
        <f>VLOOKUP($E5174,'Определяем вид'!$A$2:$B$16,2,0)</f>
        <v>Услуга</v>
      </c>
      <c r="D5174" s="20" t="s">
        <v>16</v>
      </c>
      <c r="E5174" s="10" t="s">
        <v>42</v>
      </c>
      <c r="F5174" s="11">
        <v>45838.0</v>
      </c>
      <c r="G5174" s="12">
        <f t="shared" si="1"/>
        <v>6</v>
      </c>
      <c r="H5174" s="10"/>
      <c r="I5174" s="10" t="str">
        <f>IFNA(VLOOKUP($H5174,'Промокоды'!$A$2:$B$115,2,0),"")</f>
        <v/>
      </c>
      <c r="J5174" s="10" t="str">
        <f>IFNA(VLOOKUP($I5174,'Промокоды'!$E$2:$F$8,2,0),"")</f>
        <v/>
      </c>
      <c r="K5174" s="10" t="str">
        <f>IFNA(VLOOKUP($H5174,'Промокоды'!$A$2:$C$115,3,0),"")</f>
        <v/>
      </c>
      <c r="L5174" s="13">
        <f t="shared" si="2"/>
        <v>0</v>
      </c>
      <c r="M5174" s="14">
        <v>75350.0</v>
      </c>
      <c r="N5174" s="14">
        <f t="shared" si="3"/>
        <v>75350</v>
      </c>
      <c r="O5174" s="9"/>
      <c r="P5174" s="9"/>
      <c r="Q5174" s="9"/>
      <c r="R5174" s="9"/>
      <c r="S5174" s="9"/>
      <c r="T5174" s="9"/>
      <c r="U5174" s="9"/>
      <c r="V5174" s="9"/>
      <c r="W5174" s="9"/>
      <c r="X5174" s="9"/>
      <c r="Y5174" s="9"/>
      <c r="Z5174" s="9"/>
      <c r="AA5174" s="9"/>
      <c r="AB5174" s="9"/>
      <c r="AC5174" s="9"/>
    </row>
    <row r="5175" ht="15.75" customHeight="1">
      <c r="A5175" s="10">
        <v>5174.0</v>
      </c>
      <c r="B5175" s="20" t="s">
        <v>25</v>
      </c>
      <c r="C5175" s="10" t="str">
        <f>VLOOKUP($E5175,'Определяем вид'!$A$2:$B$16,2,0)</f>
        <v>Услуга</v>
      </c>
      <c r="D5175" s="20" t="s">
        <v>16</v>
      </c>
      <c r="E5175" s="10" t="s">
        <v>42</v>
      </c>
      <c r="F5175" s="11">
        <v>45838.0</v>
      </c>
      <c r="G5175" s="12">
        <f t="shared" si="1"/>
        <v>6</v>
      </c>
      <c r="H5175" s="10"/>
      <c r="I5175" s="10" t="str">
        <f>IFNA(VLOOKUP($H5175,'Промокоды'!$A$2:$B$115,2,0),"")</f>
        <v/>
      </c>
      <c r="J5175" s="10" t="str">
        <f>IFNA(VLOOKUP($I5175,'Промокоды'!$E$2:$F$8,2,0),"")</f>
        <v/>
      </c>
      <c r="K5175" s="10" t="str">
        <f>IFNA(VLOOKUP($H5175,'Промокоды'!$A$2:$C$115,3,0),"")</f>
        <v/>
      </c>
      <c r="L5175" s="13">
        <f t="shared" si="2"/>
        <v>0</v>
      </c>
      <c r="M5175" s="14">
        <v>75350.0</v>
      </c>
      <c r="N5175" s="14">
        <f t="shared" si="3"/>
        <v>75350</v>
      </c>
      <c r="O5175" s="9"/>
      <c r="P5175" s="9"/>
      <c r="Q5175" s="9"/>
      <c r="R5175" s="9"/>
      <c r="S5175" s="9"/>
      <c r="T5175" s="9"/>
      <c r="U5175" s="9"/>
      <c r="V5175" s="9"/>
      <c r="W5175" s="9"/>
      <c r="X5175" s="9"/>
      <c r="Y5175" s="9"/>
      <c r="Z5175" s="9"/>
      <c r="AA5175" s="9"/>
      <c r="AB5175" s="9"/>
      <c r="AC5175" s="9"/>
    </row>
    <row r="5176" ht="15.75" customHeight="1">
      <c r="A5176" s="10">
        <v>5175.0</v>
      </c>
      <c r="B5176" s="20" t="s">
        <v>25</v>
      </c>
      <c r="C5176" s="10" t="str">
        <f>VLOOKUP($E5176,'Определяем вид'!$A$2:$B$16,2,0)</f>
        <v>Услуга</v>
      </c>
      <c r="D5176" s="20" t="s">
        <v>16</v>
      </c>
      <c r="E5176" s="10" t="s">
        <v>42</v>
      </c>
      <c r="F5176" s="11">
        <v>45838.0</v>
      </c>
      <c r="G5176" s="12">
        <f t="shared" si="1"/>
        <v>6</v>
      </c>
      <c r="H5176" s="10"/>
      <c r="I5176" s="10" t="str">
        <f>IFNA(VLOOKUP($H5176,'Промокоды'!$A$2:$B$115,2,0),"")</f>
        <v/>
      </c>
      <c r="J5176" s="10" t="str">
        <f>IFNA(VLOOKUP($I5176,'Промокоды'!$E$2:$F$8,2,0),"")</f>
        <v/>
      </c>
      <c r="K5176" s="10" t="str">
        <f>IFNA(VLOOKUP($H5176,'Промокоды'!$A$2:$C$115,3,0),"")</f>
        <v/>
      </c>
      <c r="L5176" s="13">
        <f t="shared" si="2"/>
        <v>0</v>
      </c>
      <c r="M5176" s="14">
        <v>75350.0</v>
      </c>
      <c r="N5176" s="14">
        <f t="shared" si="3"/>
        <v>75350</v>
      </c>
      <c r="O5176" s="9"/>
      <c r="P5176" s="9"/>
      <c r="Q5176" s="9"/>
      <c r="R5176" s="9"/>
      <c r="S5176" s="9"/>
      <c r="T5176" s="9"/>
      <c r="U5176" s="9"/>
      <c r="V5176" s="9"/>
      <c r="W5176" s="9"/>
      <c r="X5176" s="9"/>
      <c r="Y5176" s="9"/>
      <c r="Z5176" s="9"/>
      <c r="AA5176" s="9"/>
      <c r="AB5176" s="9"/>
      <c r="AC5176" s="9"/>
    </row>
    <row r="5177" ht="15.75" customHeight="1">
      <c r="A5177" s="10">
        <v>5176.0</v>
      </c>
      <c r="B5177" s="20" t="s">
        <v>25</v>
      </c>
      <c r="C5177" s="10" t="str">
        <f>VLOOKUP($E5177,'Определяем вид'!$A$2:$B$16,2,0)</f>
        <v>Услуга</v>
      </c>
      <c r="D5177" s="20" t="s">
        <v>16</v>
      </c>
      <c r="E5177" s="10" t="s">
        <v>42</v>
      </c>
      <c r="F5177" s="11">
        <v>45838.0</v>
      </c>
      <c r="G5177" s="12">
        <f t="shared" si="1"/>
        <v>6</v>
      </c>
      <c r="H5177" s="10"/>
      <c r="I5177" s="10" t="str">
        <f>IFNA(VLOOKUP($H5177,'Промокоды'!$A$2:$B$115,2,0),"")</f>
        <v/>
      </c>
      <c r="J5177" s="10" t="str">
        <f>IFNA(VLOOKUP($I5177,'Промокоды'!$E$2:$F$8,2,0),"")</f>
        <v/>
      </c>
      <c r="K5177" s="10" t="str">
        <f>IFNA(VLOOKUP($H5177,'Промокоды'!$A$2:$C$115,3,0),"")</f>
        <v/>
      </c>
      <c r="L5177" s="13">
        <f t="shared" si="2"/>
        <v>0</v>
      </c>
      <c r="M5177" s="14">
        <v>75350.0</v>
      </c>
      <c r="N5177" s="14">
        <f t="shared" si="3"/>
        <v>75350</v>
      </c>
      <c r="O5177" s="9"/>
      <c r="P5177" s="9"/>
      <c r="Q5177" s="9"/>
      <c r="R5177" s="9"/>
      <c r="S5177" s="9"/>
      <c r="T5177" s="9"/>
      <c r="U5177" s="9"/>
      <c r="V5177" s="9"/>
      <c r="W5177" s="9"/>
      <c r="X5177" s="9"/>
      <c r="Y5177" s="9"/>
      <c r="Z5177" s="9"/>
      <c r="AA5177" s="9"/>
      <c r="AB5177" s="9"/>
      <c r="AC5177" s="9"/>
    </row>
    <row r="5178" ht="15.75" customHeight="1">
      <c r="A5178" s="10">
        <v>5177.0</v>
      </c>
      <c r="B5178" s="20" t="s">
        <v>25</v>
      </c>
      <c r="C5178" s="10" t="str">
        <f>VLOOKUP($E5178,'Определяем вид'!$A$2:$B$16,2,0)</f>
        <v>Услуга</v>
      </c>
      <c r="D5178" s="20" t="s">
        <v>16</v>
      </c>
      <c r="E5178" s="10" t="s">
        <v>42</v>
      </c>
      <c r="F5178" s="11">
        <v>45838.0</v>
      </c>
      <c r="G5178" s="12">
        <f t="shared" si="1"/>
        <v>6</v>
      </c>
      <c r="H5178" s="10"/>
      <c r="I5178" s="10" t="str">
        <f>IFNA(VLOOKUP($H5178,'Промокоды'!$A$2:$B$115,2,0),"")</f>
        <v/>
      </c>
      <c r="J5178" s="10" t="str">
        <f>IFNA(VLOOKUP($I5178,'Промокоды'!$E$2:$F$8,2,0),"")</f>
        <v/>
      </c>
      <c r="K5178" s="10" t="str">
        <f>IFNA(VLOOKUP($H5178,'Промокоды'!$A$2:$C$115,3,0),"")</f>
        <v/>
      </c>
      <c r="L5178" s="13">
        <f t="shared" si="2"/>
        <v>0</v>
      </c>
      <c r="M5178" s="14">
        <v>75350.0</v>
      </c>
      <c r="N5178" s="14">
        <f t="shared" si="3"/>
        <v>75350</v>
      </c>
      <c r="O5178" s="9"/>
      <c r="P5178" s="9"/>
      <c r="Q5178" s="9"/>
      <c r="R5178" s="9"/>
      <c r="S5178" s="9"/>
      <c r="T5178" s="9"/>
      <c r="U5178" s="9"/>
      <c r="V5178" s="9"/>
      <c r="W5178" s="9"/>
      <c r="X5178" s="9"/>
      <c r="Y5178" s="9"/>
      <c r="Z5178" s="9"/>
      <c r="AA5178" s="9"/>
      <c r="AB5178" s="9"/>
      <c r="AC5178" s="9"/>
    </row>
    <row r="5179" ht="15.75" customHeight="1">
      <c r="A5179" s="10">
        <v>5178.0</v>
      </c>
      <c r="B5179" s="20" t="s">
        <v>25</v>
      </c>
      <c r="C5179" s="10" t="str">
        <f>VLOOKUP($E5179,'Определяем вид'!$A$2:$B$16,2,0)</f>
        <v>Услуга</v>
      </c>
      <c r="D5179" s="20" t="s">
        <v>16</v>
      </c>
      <c r="E5179" s="10" t="s">
        <v>84</v>
      </c>
      <c r="F5179" s="11">
        <v>45838.0</v>
      </c>
      <c r="G5179" s="12">
        <f t="shared" si="1"/>
        <v>6</v>
      </c>
      <c r="H5179" s="10"/>
      <c r="I5179" s="10" t="str">
        <f>IFNA(VLOOKUP($H5179,'Промокоды'!$A$2:$B$115,2,0),"")</f>
        <v/>
      </c>
      <c r="J5179" s="10" t="str">
        <f>IFNA(VLOOKUP($I5179,'Промокоды'!$E$2:$F$8,2,0),"")</f>
        <v/>
      </c>
      <c r="K5179" s="10" t="str">
        <f>IFNA(VLOOKUP($H5179,'Промокоды'!$A$2:$C$115,3,0),"")</f>
        <v/>
      </c>
      <c r="L5179" s="13">
        <f t="shared" si="2"/>
        <v>0</v>
      </c>
      <c r="M5179" s="14">
        <v>15000.0</v>
      </c>
      <c r="N5179" s="14">
        <f t="shared" si="3"/>
        <v>15000</v>
      </c>
      <c r="O5179" s="9"/>
      <c r="P5179" s="9"/>
      <c r="Q5179" s="9"/>
      <c r="R5179" s="9"/>
      <c r="S5179" s="9"/>
      <c r="T5179" s="9"/>
      <c r="U5179" s="9"/>
      <c r="V5179" s="9"/>
      <c r="W5179" s="9"/>
      <c r="X5179" s="9"/>
      <c r="Y5179" s="9"/>
      <c r="Z5179" s="9"/>
      <c r="AA5179" s="9"/>
      <c r="AB5179" s="9"/>
      <c r="AC5179" s="9"/>
    </row>
    <row r="5180" ht="15.75" customHeight="1">
      <c r="A5180" s="10">
        <v>5179.0</v>
      </c>
      <c r="B5180" s="20" t="s">
        <v>25</v>
      </c>
      <c r="C5180" s="10" t="str">
        <f>VLOOKUP($E5180,'Определяем вид'!$A$2:$B$16,2,0)</f>
        <v>Услуга</v>
      </c>
      <c r="D5180" s="20" t="s">
        <v>16</v>
      </c>
      <c r="E5180" s="10" t="s">
        <v>85</v>
      </c>
      <c r="F5180" s="11">
        <v>45838.0</v>
      </c>
      <c r="G5180" s="12">
        <f t="shared" si="1"/>
        <v>6</v>
      </c>
      <c r="H5180" s="10"/>
      <c r="I5180" s="10" t="str">
        <f>IFNA(VLOOKUP($H5180,'Промокоды'!$A$2:$B$115,2,0),"")</f>
        <v/>
      </c>
      <c r="J5180" s="10" t="str">
        <f>IFNA(VLOOKUP($I5180,'Промокоды'!$E$2:$F$8,2,0),"")</f>
        <v/>
      </c>
      <c r="K5180" s="10" t="str">
        <f>IFNA(VLOOKUP($H5180,'Промокоды'!$A$2:$C$115,3,0),"")</f>
        <v/>
      </c>
      <c r="L5180" s="13">
        <f t="shared" si="2"/>
        <v>0</v>
      </c>
      <c r="M5180" s="14">
        <v>56700.00000000001</v>
      </c>
      <c r="N5180" s="14">
        <f t="shared" si="3"/>
        <v>56700</v>
      </c>
      <c r="O5180" s="9"/>
      <c r="P5180" s="9"/>
      <c r="Q5180" s="9"/>
      <c r="R5180" s="9"/>
      <c r="S5180" s="9"/>
      <c r="T5180" s="9"/>
      <c r="U5180" s="9"/>
      <c r="V5180" s="9"/>
      <c r="W5180" s="9"/>
      <c r="X5180" s="9"/>
      <c r="Y5180" s="9"/>
      <c r="Z5180" s="9"/>
      <c r="AA5180" s="9"/>
      <c r="AB5180" s="9"/>
      <c r="AC5180" s="9"/>
    </row>
    <row r="5181" ht="15.75" customHeight="1">
      <c r="A5181" s="10">
        <v>5180.0</v>
      </c>
      <c r="B5181" s="10" t="s">
        <v>15</v>
      </c>
      <c r="C5181" s="10" t="str">
        <f>VLOOKUP($E5181,'Определяем вид'!$A$2:$B$16,2,0)</f>
        <v>Услуга</v>
      </c>
      <c r="D5181" s="10" t="s">
        <v>16</v>
      </c>
      <c r="E5181" s="10" t="s">
        <v>17</v>
      </c>
      <c r="F5181" s="11">
        <v>45839.0</v>
      </c>
      <c r="G5181" s="12">
        <f t="shared" si="1"/>
        <v>7</v>
      </c>
      <c r="H5181" s="10"/>
      <c r="I5181" s="10" t="str">
        <f>IFNA(VLOOKUP($H5181,'Промокоды'!$A$2:$B$115,2,0),"")</f>
        <v/>
      </c>
      <c r="J5181" s="10" t="str">
        <f>IFNA(VLOOKUP($I5181,'Промокоды'!$E$2:$F$8,2,0),"")</f>
        <v/>
      </c>
      <c r="K5181" s="10" t="str">
        <f>IFNA(VLOOKUP($H5181,'Промокоды'!$A$2:$C$115,3,0),"")</f>
        <v/>
      </c>
      <c r="L5181" s="13">
        <f t="shared" si="2"/>
        <v>0</v>
      </c>
      <c r="M5181" s="14">
        <v>4500.0</v>
      </c>
      <c r="N5181" s="14">
        <f t="shared" si="3"/>
        <v>4500</v>
      </c>
      <c r="O5181" s="9"/>
      <c r="P5181" s="9"/>
      <c r="Q5181" s="9"/>
      <c r="R5181" s="9"/>
      <c r="S5181" s="9"/>
      <c r="T5181" s="9"/>
      <c r="U5181" s="9"/>
      <c r="V5181" s="9"/>
      <c r="W5181" s="9"/>
      <c r="X5181" s="9"/>
      <c r="Y5181" s="9"/>
      <c r="Z5181" s="9"/>
      <c r="AA5181" s="9"/>
      <c r="AB5181" s="9"/>
      <c r="AC5181" s="9"/>
    </row>
    <row r="5182" ht="15.75" customHeight="1">
      <c r="A5182" s="10">
        <v>5181.0</v>
      </c>
      <c r="B5182" s="10" t="s">
        <v>15</v>
      </c>
      <c r="C5182" s="10" t="str">
        <f>VLOOKUP($E5182,'Определяем вид'!$A$2:$B$16,2,0)</f>
        <v>Услуга</v>
      </c>
      <c r="D5182" s="10" t="s">
        <v>16</v>
      </c>
      <c r="E5182" s="10" t="s">
        <v>18</v>
      </c>
      <c r="F5182" s="11">
        <v>45839.0</v>
      </c>
      <c r="G5182" s="12">
        <f t="shared" si="1"/>
        <v>7</v>
      </c>
      <c r="H5182" s="10"/>
      <c r="I5182" s="10" t="str">
        <f>IFNA(VLOOKUP($H5182,'Промокоды'!$A$2:$B$115,2,0),"")</f>
        <v/>
      </c>
      <c r="J5182" s="10" t="str">
        <f>IFNA(VLOOKUP($I5182,'Промокоды'!$E$2:$F$8,2,0),"")</f>
        <v/>
      </c>
      <c r="K5182" s="10" t="str">
        <f>IFNA(VLOOKUP($H5182,'Промокоды'!$A$2:$C$115,3,0),"")</f>
        <v/>
      </c>
      <c r="L5182" s="13">
        <f t="shared" si="2"/>
        <v>0</v>
      </c>
      <c r="M5182" s="14">
        <v>3500.0</v>
      </c>
      <c r="N5182" s="14">
        <f t="shared" si="3"/>
        <v>3500</v>
      </c>
      <c r="O5182" s="9"/>
      <c r="P5182" s="9"/>
      <c r="Q5182" s="9"/>
      <c r="R5182" s="9"/>
      <c r="S5182" s="9"/>
      <c r="T5182" s="9"/>
      <c r="U5182" s="9"/>
      <c r="V5182" s="9"/>
      <c r="W5182" s="9"/>
      <c r="X5182" s="9"/>
      <c r="Y5182" s="9"/>
      <c r="Z5182" s="9"/>
      <c r="AA5182" s="9"/>
      <c r="AB5182" s="9"/>
      <c r="AC5182" s="9"/>
    </row>
    <row r="5183" ht="15.75" customHeight="1">
      <c r="A5183" s="10">
        <v>5182.0</v>
      </c>
      <c r="B5183" s="10" t="s">
        <v>15</v>
      </c>
      <c r="C5183" s="10" t="str">
        <f>VLOOKUP($E5183,'Определяем вид'!$A$2:$B$16,2,0)</f>
        <v>Товар</v>
      </c>
      <c r="D5183" s="10" t="s">
        <v>19</v>
      </c>
      <c r="E5183" s="10" t="s">
        <v>20</v>
      </c>
      <c r="F5183" s="11">
        <v>45839.0</v>
      </c>
      <c r="G5183" s="12">
        <f t="shared" si="1"/>
        <v>7</v>
      </c>
      <c r="H5183" s="10"/>
      <c r="I5183" s="10" t="str">
        <f>IFNA(VLOOKUP($H5183,'Промокоды'!$A$2:$B$115,2,0),"")</f>
        <v/>
      </c>
      <c r="J5183" s="10" t="str">
        <f>IFNA(VLOOKUP($I5183,'Промокоды'!$E$2:$F$8,2,0),"")</f>
        <v/>
      </c>
      <c r="K5183" s="10" t="str">
        <f>IFNA(VLOOKUP($H5183,'Промокоды'!$A$2:$C$115,3,0),"")</f>
        <v/>
      </c>
      <c r="L5183" s="13">
        <f t="shared" si="2"/>
        <v>0</v>
      </c>
      <c r="M5183" s="14">
        <v>500.0</v>
      </c>
      <c r="N5183" s="14">
        <f t="shared" si="3"/>
        <v>500</v>
      </c>
      <c r="O5183" s="9"/>
      <c r="P5183" s="9"/>
      <c r="Q5183" s="9"/>
      <c r="R5183" s="9"/>
      <c r="S5183" s="9"/>
      <c r="T5183" s="9"/>
      <c r="U5183" s="9"/>
      <c r="V5183" s="9"/>
      <c r="W5183" s="9"/>
      <c r="X5183" s="9"/>
      <c r="Y5183" s="9"/>
      <c r="Z5183" s="9"/>
      <c r="AA5183" s="9"/>
      <c r="AB5183" s="9"/>
      <c r="AC5183" s="9"/>
    </row>
    <row r="5184" ht="15.75" customHeight="1">
      <c r="A5184" s="10">
        <v>5183.0</v>
      </c>
      <c r="B5184" s="10" t="s">
        <v>15</v>
      </c>
      <c r="C5184" s="10" t="str">
        <f>VLOOKUP($E5184,'Определяем вид'!$A$2:$B$16,2,0)</f>
        <v>Услуга</v>
      </c>
      <c r="D5184" s="10" t="s">
        <v>16</v>
      </c>
      <c r="E5184" s="10" t="s">
        <v>17</v>
      </c>
      <c r="F5184" s="11">
        <v>45839.0</v>
      </c>
      <c r="G5184" s="12">
        <f t="shared" si="1"/>
        <v>7</v>
      </c>
      <c r="H5184" s="10"/>
      <c r="I5184" s="10" t="str">
        <f>IFNA(VLOOKUP($H5184,'Промокоды'!$A$2:$B$115,2,0),"")</f>
        <v/>
      </c>
      <c r="J5184" s="10" t="str">
        <f>IFNA(VLOOKUP($I5184,'Промокоды'!$E$2:$F$8,2,0),"")</f>
        <v/>
      </c>
      <c r="K5184" s="10" t="str">
        <f>IFNA(VLOOKUP($H5184,'Промокоды'!$A$2:$C$115,3,0),"")</f>
        <v/>
      </c>
      <c r="L5184" s="13">
        <f t="shared" si="2"/>
        <v>0</v>
      </c>
      <c r="M5184" s="14">
        <v>4500.0</v>
      </c>
      <c r="N5184" s="14">
        <f t="shared" si="3"/>
        <v>4500</v>
      </c>
      <c r="O5184" s="9"/>
      <c r="P5184" s="9"/>
      <c r="Q5184" s="9"/>
      <c r="R5184" s="9"/>
      <c r="S5184" s="9"/>
      <c r="T5184" s="9"/>
      <c r="U5184" s="9"/>
      <c r="V5184" s="9"/>
      <c r="W5184" s="9"/>
      <c r="X5184" s="9"/>
      <c r="Y5184" s="9"/>
      <c r="Z5184" s="9"/>
      <c r="AA5184" s="9"/>
      <c r="AB5184" s="9"/>
      <c r="AC5184" s="9"/>
    </row>
    <row r="5185" ht="15.75" customHeight="1">
      <c r="A5185" s="10">
        <v>5184.0</v>
      </c>
      <c r="B5185" s="10" t="s">
        <v>15</v>
      </c>
      <c r="C5185" s="10" t="str">
        <f>VLOOKUP($E5185,'Определяем вид'!$A$2:$B$16,2,0)</f>
        <v>Услуга</v>
      </c>
      <c r="D5185" s="10" t="s">
        <v>16</v>
      </c>
      <c r="E5185" s="10" t="s">
        <v>21</v>
      </c>
      <c r="F5185" s="11">
        <v>45839.0</v>
      </c>
      <c r="G5185" s="12">
        <f t="shared" si="1"/>
        <v>7</v>
      </c>
      <c r="H5185" s="10" t="s">
        <v>22</v>
      </c>
      <c r="I5185" s="10">
        <f>IFNA(VLOOKUP($H5185,'Промокоды'!$A$2:$B$115,2,0),"")</f>
        <v>5</v>
      </c>
      <c r="J5185" s="10" t="str">
        <f>IFNA(VLOOKUP($I5185,'Промокоды'!$E$2:$F$8,2,0),"")</f>
        <v>Посты в VK</v>
      </c>
      <c r="K5185" s="10">
        <f>IFNA(VLOOKUP($H5185,'Промокоды'!$A$2:$C$115,3,0),"")</f>
        <v>0.15</v>
      </c>
      <c r="L5185" s="13">
        <f t="shared" si="2"/>
        <v>825</v>
      </c>
      <c r="M5185" s="14">
        <v>5500.0</v>
      </c>
      <c r="N5185" s="14">
        <f t="shared" si="3"/>
        <v>4675</v>
      </c>
      <c r="O5185" s="9"/>
      <c r="P5185" s="9"/>
      <c r="Q5185" s="9"/>
      <c r="R5185" s="9"/>
      <c r="S5185" s="9"/>
      <c r="T5185" s="9"/>
      <c r="U5185" s="9"/>
      <c r="V5185" s="9"/>
      <c r="W5185" s="9"/>
      <c r="X5185" s="9"/>
      <c r="Y5185" s="9"/>
      <c r="Z5185" s="9"/>
      <c r="AA5185" s="9"/>
      <c r="AB5185" s="9"/>
      <c r="AC5185" s="9"/>
    </row>
    <row r="5186" ht="15.75" customHeight="1">
      <c r="A5186" s="10">
        <v>5185.0</v>
      </c>
      <c r="B5186" s="10" t="s">
        <v>15</v>
      </c>
      <c r="C5186" s="10" t="str">
        <f>VLOOKUP($E5186,'Определяем вид'!$A$2:$B$16,2,0)</f>
        <v>Товар</v>
      </c>
      <c r="D5186" s="10" t="s">
        <v>16</v>
      </c>
      <c r="E5186" s="10" t="s">
        <v>20</v>
      </c>
      <c r="F5186" s="11">
        <v>45839.0</v>
      </c>
      <c r="G5186" s="12">
        <f t="shared" si="1"/>
        <v>7</v>
      </c>
      <c r="H5186" s="10"/>
      <c r="I5186" s="10" t="str">
        <f>IFNA(VLOOKUP($H5186,'Промокоды'!$A$2:$B$115,2,0),"")</f>
        <v/>
      </c>
      <c r="J5186" s="10" t="str">
        <f>IFNA(VLOOKUP($I5186,'Промокоды'!$E$2:$F$8,2,0),"")</f>
        <v/>
      </c>
      <c r="K5186" s="10" t="str">
        <f>IFNA(VLOOKUP($H5186,'Промокоды'!$A$2:$C$115,3,0),"")</f>
        <v/>
      </c>
      <c r="L5186" s="13">
        <f t="shared" si="2"/>
        <v>0</v>
      </c>
      <c r="M5186" s="14">
        <v>500.0</v>
      </c>
      <c r="N5186" s="14">
        <f t="shared" si="3"/>
        <v>500</v>
      </c>
      <c r="O5186" s="9"/>
      <c r="P5186" s="9"/>
      <c r="Q5186" s="9"/>
      <c r="R5186" s="9"/>
      <c r="S5186" s="9"/>
      <c r="T5186" s="9"/>
      <c r="U5186" s="9"/>
      <c r="V5186" s="9"/>
      <c r="W5186" s="9"/>
      <c r="X5186" s="9"/>
      <c r="Y5186" s="9"/>
      <c r="Z5186" s="9"/>
      <c r="AA5186" s="9"/>
      <c r="AB5186" s="9"/>
      <c r="AC5186" s="9"/>
    </row>
    <row r="5187" ht="15.75" customHeight="1">
      <c r="A5187" s="10">
        <v>5186.0</v>
      </c>
      <c r="B5187" s="10" t="s">
        <v>15</v>
      </c>
      <c r="C5187" s="10" t="str">
        <f>VLOOKUP($E5187,'Определяем вид'!$A$2:$B$16,2,0)</f>
        <v>Услуга</v>
      </c>
      <c r="D5187" s="10" t="s">
        <v>16</v>
      </c>
      <c r="E5187" s="10" t="s">
        <v>21</v>
      </c>
      <c r="F5187" s="11">
        <v>45839.0</v>
      </c>
      <c r="G5187" s="12">
        <f t="shared" si="1"/>
        <v>7</v>
      </c>
      <c r="H5187" s="10"/>
      <c r="I5187" s="10" t="str">
        <f>IFNA(VLOOKUP($H5187,'Промокоды'!$A$2:$B$115,2,0),"")</f>
        <v/>
      </c>
      <c r="J5187" s="10" t="str">
        <f>IFNA(VLOOKUP($I5187,'Промокоды'!$E$2:$F$8,2,0),"")</f>
        <v/>
      </c>
      <c r="K5187" s="10" t="str">
        <f>IFNA(VLOOKUP($H5187,'Промокоды'!$A$2:$C$115,3,0),"")</f>
        <v/>
      </c>
      <c r="L5187" s="13">
        <f t="shared" si="2"/>
        <v>0</v>
      </c>
      <c r="M5187" s="14">
        <v>5500.0</v>
      </c>
      <c r="N5187" s="14">
        <f t="shared" si="3"/>
        <v>5500</v>
      </c>
      <c r="O5187" s="9"/>
      <c r="P5187" s="9"/>
      <c r="Q5187" s="9"/>
      <c r="R5187" s="9"/>
      <c r="S5187" s="9"/>
      <c r="T5187" s="9"/>
      <c r="U5187" s="9"/>
      <c r="V5187" s="9"/>
      <c r="W5187" s="9"/>
      <c r="X5187" s="9"/>
      <c r="Y5187" s="9"/>
      <c r="Z5187" s="9"/>
      <c r="AA5187" s="9"/>
      <c r="AB5187" s="9"/>
      <c r="AC5187" s="9"/>
    </row>
    <row r="5188" ht="15.75" customHeight="1">
      <c r="A5188" s="10">
        <v>5187.0</v>
      </c>
      <c r="B5188" s="10" t="s">
        <v>15</v>
      </c>
      <c r="C5188" s="10" t="str">
        <f>VLOOKUP($E5188,'Определяем вид'!$A$2:$B$16,2,0)</f>
        <v>Товар</v>
      </c>
      <c r="D5188" s="10" t="s">
        <v>16</v>
      </c>
      <c r="E5188" s="10" t="s">
        <v>23</v>
      </c>
      <c r="F5188" s="11">
        <v>45839.0</v>
      </c>
      <c r="G5188" s="12">
        <f t="shared" si="1"/>
        <v>7</v>
      </c>
      <c r="H5188" s="10"/>
      <c r="I5188" s="10" t="str">
        <f>IFNA(VLOOKUP($H5188,'Промокоды'!$A$2:$B$115,2,0),"")</f>
        <v/>
      </c>
      <c r="J5188" s="10" t="str">
        <f>IFNA(VLOOKUP($I5188,'Промокоды'!$E$2:$F$8,2,0),"")</f>
        <v/>
      </c>
      <c r="K5188" s="10" t="str">
        <f>IFNA(VLOOKUP($H5188,'Промокоды'!$A$2:$C$115,3,0),"")</f>
        <v/>
      </c>
      <c r="L5188" s="13">
        <f t="shared" si="2"/>
        <v>0</v>
      </c>
      <c r="M5188" s="14">
        <v>1000.0</v>
      </c>
      <c r="N5188" s="14">
        <f t="shared" si="3"/>
        <v>1000</v>
      </c>
      <c r="O5188" s="9"/>
      <c r="P5188" s="9"/>
      <c r="Q5188" s="9"/>
      <c r="R5188" s="9"/>
      <c r="S5188" s="9"/>
      <c r="T5188" s="9"/>
      <c r="U5188" s="9"/>
      <c r="V5188" s="9"/>
      <c r="W5188" s="9"/>
      <c r="X5188" s="9"/>
      <c r="Y5188" s="9"/>
      <c r="Z5188" s="9"/>
      <c r="AA5188" s="9"/>
      <c r="AB5188" s="9"/>
      <c r="AC5188" s="9"/>
    </row>
    <row r="5189" ht="15.75" customHeight="1">
      <c r="A5189" s="10">
        <v>5188.0</v>
      </c>
      <c r="B5189" s="10" t="s">
        <v>15</v>
      </c>
      <c r="C5189" s="10" t="str">
        <f>VLOOKUP($E5189,'Определяем вид'!$A$2:$B$16,2,0)</f>
        <v>Услуга</v>
      </c>
      <c r="D5189" s="10" t="s">
        <v>16</v>
      </c>
      <c r="E5189" s="10" t="s">
        <v>21</v>
      </c>
      <c r="F5189" s="11">
        <v>45839.0</v>
      </c>
      <c r="G5189" s="12">
        <f t="shared" si="1"/>
        <v>7</v>
      </c>
      <c r="H5189" s="10" t="s">
        <v>24</v>
      </c>
      <c r="I5189" s="10">
        <f>IFNA(VLOOKUP($H5189,'Промокоды'!$A$2:$B$115,2,0),"")</f>
        <v>4</v>
      </c>
      <c r="J5189" s="10" t="str">
        <f>IFNA(VLOOKUP($I5189,'Промокоды'!$E$2:$F$8,2,0),"")</f>
        <v>Посты в Telegram</v>
      </c>
      <c r="K5189" s="10">
        <f>IFNA(VLOOKUP($H5189,'Промокоды'!$A$2:$C$115,3,0),"")</f>
        <v>0.5</v>
      </c>
      <c r="L5189" s="13">
        <f t="shared" si="2"/>
        <v>2750</v>
      </c>
      <c r="M5189" s="14">
        <v>5500.0</v>
      </c>
      <c r="N5189" s="14">
        <f t="shared" si="3"/>
        <v>2750</v>
      </c>
      <c r="O5189" s="9"/>
      <c r="P5189" s="9"/>
      <c r="Q5189" s="9"/>
      <c r="R5189" s="9"/>
      <c r="S5189" s="9"/>
      <c r="T5189" s="9"/>
      <c r="U5189" s="9"/>
      <c r="V5189" s="9"/>
      <c r="W5189" s="9"/>
      <c r="X5189" s="9"/>
      <c r="Y5189" s="9"/>
      <c r="Z5189" s="9"/>
      <c r="AA5189" s="9"/>
      <c r="AB5189" s="9"/>
      <c r="AC5189" s="9"/>
    </row>
    <row r="5190" ht="15.75" customHeight="1">
      <c r="A5190" s="10">
        <v>5189.0</v>
      </c>
      <c r="B5190" s="10" t="s">
        <v>15</v>
      </c>
      <c r="C5190" s="10" t="str">
        <f>VLOOKUP($E5190,'Определяем вид'!$A$2:$B$16,2,0)</f>
        <v>Услуга</v>
      </c>
      <c r="D5190" s="10" t="s">
        <v>16</v>
      </c>
      <c r="E5190" s="10" t="s">
        <v>17</v>
      </c>
      <c r="F5190" s="11">
        <v>45839.0</v>
      </c>
      <c r="G5190" s="12">
        <f t="shared" si="1"/>
        <v>7</v>
      </c>
      <c r="H5190" s="10"/>
      <c r="I5190" s="10" t="str">
        <f>IFNA(VLOOKUP($H5190,'Промокоды'!$A$2:$B$115,2,0),"")</f>
        <v/>
      </c>
      <c r="J5190" s="10" t="str">
        <f>IFNA(VLOOKUP($I5190,'Промокоды'!$E$2:$F$8,2,0),"")</f>
        <v/>
      </c>
      <c r="K5190" s="10" t="str">
        <f>IFNA(VLOOKUP($H5190,'Промокоды'!$A$2:$C$115,3,0),"")</f>
        <v/>
      </c>
      <c r="L5190" s="13">
        <f t="shared" si="2"/>
        <v>0</v>
      </c>
      <c r="M5190" s="14">
        <v>4500.0</v>
      </c>
      <c r="N5190" s="14">
        <f t="shared" si="3"/>
        <v>4500</v>
      </c>
      <c r="O5190" s="9"/>
      <c r="P5190" s="9"/>
      <c r="Q5190" s="9"/>
      <c r="R5190" s="9"/>
      <c r="S5190" s="9"/>
      <c r="T5190" s="9"/>
      <c r="U5190" s="9"/>
      <c r="V5190" s="9"/>
      <c r="W5190" s="9"/>
      <c r="X5190" s="9"/>
      <c r="Y5190" s="9"/>
      <c r="Z5190" s="9"/>
      <c r="AA5190" s="9"/>
      <c r="AB5190" s="9"/>
      <c r="AC5190" s="9"/>
    </row>
    <row r="5191" ht="15.75" customHeight="1">
      <c r="A5191" s="10">
        <v>5190.0</v>
      </c>
      <c r="B5191" s="10" t="s">
        <v>15</v>
      </c>
      <c r="C5191" s="10" t="str">
        <f>VLOOKUP($E5191,'Определяем вид'!$A$2:$B$16,2,0)</f>
        <v>Услуга</v>
      </c>
      <c r="D5191" s="10" t="s">
        <v>16</v>
      </c>
      <c r="E5191" s="10" t="s">
        <v>18</v>
      </c>
      <c r="F5191" s="11">
        <v>45839.0</v>
      </c>
      <c r="G5191" s="12">
        <f t="shared" si="1"/>
        <v>7</v>
      </c>
      <c r="H5191" s="10"/>
      <c r="I5191" s="10" t="str">
        <f>IFNA(VLOOKUP($H5191,'Промокоды'!$A$2:$B$115,2,0),"")</f>
        <v/>
      </c>
      <c r="J5191" s="10" t="str">
        <f>IFNA(VLOOKUP($I5191,'Промокоды'!$E$2:$F$8,2,0),"")</f>
        <v/>
      </c>
      <c r="K5191" s="10" t="str">
        <f>IFNA(VLOOKUP($H5191,'Промокоды'!$A$2:$C$115,3,0),"")</f>
        <v/>
      </c>
      <c r="L5191" s="13">
        <f t="shared" si="2"/>
        <v>0</v>
      </c>
      <c r="M5191" s="14">
        <v>3500.0</v>
      </c>
      <c r="N5191" s="14">
        <f t="shared" si="3"/>
        <v>3500</v>
      </c>
      <c r="O5191" s="9"/>
      <c r="P5191" s="9"/>
      <c r="Q5191" s="9"/>
      <c r="R5191" s="9"/>
      <c r="S5191" s="9"/>
      <c r="T5191" s="9"/>
      <c r="U5191" s="9"/>
      <c r="V5191" s="9"/>
      <c r="W5191" s="9"/>
      <c r="X5191" s="9"/>
      <c r="Y5191" s="9"/>
      <c r="Z5191" s="9"/>
      <c r="AA5191" s="9"/>
      <c r="AB5191" s="9"/>
      <c r="AC5191" s="9"/>
    </row>
    <row r="5192" ht="15.75" customHeight="1">
      <c r="A5192" s="10">
        <v>5191.0</v>
      </c>
      <c r="B5192" s="10" t="s">
        <v>15</v>
      </c>
      <c r="C5192" s="10" t="str">
        <f>VLOOKUP($E5192,'Определяем вид'!$A$2:$B$16,2,0)</f>
        <v>Услуга</v>
      </c>
      <c r="D5192" s="10" t="s">
        <v>16</v>
      </c>
      <c r="E5192" s="10" t="s">
        <v>21</v>
      </c>
      <c r="F5192" s="11">
        <v>45839.0</v>
      </c>
      <c r="G5192" s="12">
        <f t="shared" si="1"/>
        <v>7</v>
      </c>
      <c r="H5192" s="10"/>
      <c r="I5192" s="10" t="str">
        <f>IFNA(VLOOKUP($H5192,'Промокоды'!$A$2:$B$115,2,0),"")</f>
        <v/>
      </c>
      <c r="J5192" s="10" t="str">
        <f>IFNA(VLOOKUP($I5192,'Промокоды'!$E$2:$F$8,2,0),"")</f>
        <v/>
      </c>
      <c r="K5192" s="10" t="str">
        <f>IFNA(VLOOKUP($H5192,'Промокоды'!$A$2:$C$115,3,0),"")</f>
        <v/>
      </c>
      <c r="L5192" s="13">
        <f t="shared" si="2"/>
        <v>0</v>
      </c>
      <c r="M5192" s="14">
        <v>5500.0</v>
      </c>
      <c r="N5192" s="14">
        <f t="shared" si="3"/>
        <v>5500</v>
      </c>
      <c r="O5192" s="9"/>
      <c r="P5192" s="9"/>
      <c r="Q5192" s="9"/>
      <c r="R5192" s="9"/>
      <c r="S5192" s="9"/>
      <c r="T5192" s="9"/>
      <c r="U5192" s="9"/>
      <c r="V5192" s="9"/>
      <c r="W5192" s="9"/>
      <c r="X5192" s="9"/>
      <c r="Y5192" s="9"/>
      <c r="Z5192" s="9"/>
      <c r="AA5192" s="9"/>
      <c r="AB5192" s="9"/>
      <c r="AC5192" s="9"/>
    </row>
    <row r="5193" ht="15.75" customHeight="1">
      <c r="A5193" s="10">
        <v>5192.0</v>
      </c>
      <c r="B5193" s="10" t="s">
        <v>15</v>
      </c>
      <c r="C5193" s="10" t="str">
        <f>VLOOKUP($E5193,'Определяем вид'!$A$2:$B$16,2,0)</f>
        <v>Услуга</v>
      </c>
      <c r="D5193" s="10" t="s">
        <v>16</v>
      </c>
      <c r="E5193" s="10" t="s">
        <v>17</v>
      </c>
      <c r="F5193" s="11">
        <v>45839.0</v>
      </c>
      <c r="G5193" s="12">
        <f t="shared" si="1"/>
        <v>7</v>
      </c>
      <c r="H5193" s="10"/>
      <c r="I5193" s="10" t="str">
        <f>IFNA(VLOOKUP($H5193,'Промокоды'!$A$2:$B$115,2,0),"")</f>
        <v/>
      </c>
      <c r="J5193" s="10" t="str">
        <f>IFNA(VLOOKUP($I5193,'Промокоды'!$E$2:$F$8,2,0),"")</f>
        <v/>
      </c>
      <c r="K5193" s="10" t="str">
        <f>IFNA(VLOOKUP($H5193,'Промокоды'!$A$2:$C$115,3,0),"")</f>
        <v/>
      </c>
      <c r="L5193" s="13">
        <f t="shared" si="2"/>
        <v>0</v>
      </c>
      <c r="M5193" s="14">
        <v>4500.0</v>
      </c>
      <c r="N5193" s="14">
        <f t="shared" si="3"/>
        <v>4500</v>
      </c>
      <c r="O5193" s="9"/>
      <c r="P5193" s="9"/>
      <c r="Q5193" s="9"/>
      <c r="R5193" s="9"/>
      <c r="S5193" s="9"/>
      <c r="T5193" s="9"/>
      <c r="U5193" s="9"/>
      <c r="V5193" s="9"/>
      <c r="W5193" s="9"/>
      <c r="X5193" s="9"/>
      <c r="Y5193" s="9"/>
      <c r="Z5193" s="9"/>
      <c r="AA5193" s="9"/>
      <c r="AB5193" s="9"/>
      <c r="AC5193" s="9"/>
    </row>
    <row r="5194" ht="15.75" customHeight="1">
      <c r="A5194" s="10">
        <v>5193.0</v>
      </c>
      <c r="B5194" s="10" t="s">
        <v>15</v>
      </c>
      <c r="C5194" s="10" t="str">
        <f>VLOOKUP($E5194,'Определяем вид'!$A$2:$B$16,2,0)</f>
        <v>Услуга</v>
      </c>
      <c r="D5194" s="10" t="s">
        <v>16</v>
      </c>
      <c r="E5194" s="10" t="s">
        <v>21</v>
      </c>
      <c r="F5194" s="11">
        <v>45839.0</v>
      </c>
      <c r="G5194" s="12">
        <f t="shared" si="1"/>
        <v>7</v>
      </c>
      <c r="H5194" s="10"/>
      <c r="I5194" s="10" t="str">
        <f>IFNA(VLOOKUP($H5194,'Промокоды'!$A$2:$B$115,2,0),"")</f>
        <v/>
      </c>
      <c r="J5194" s="10" t="str">
        <f>IFNA(VLOOKUP($I5194,'Промокоды'!$E$2:$F$8,2,0),"")</f>
        <v/>
      </c>
      <c r="K5194" s="10" t="str">
        <f>IFNA(VLOOKUP($H5194,'Промокоды'!$A$2:$C$115,3,0),"")</f>
        <v/>
      </c>
      <c r="L5194" s="13">
        <f t="shared" si="2"/>
        <v>0</v>
      </c>
      <c r="M5194" s="14">
        <v>5500.0</v>
      </c>
      <c r="N5194" s="14">
        <f t="shared" si="3"/>
        <v>5500</v>
      </c>
      <c r="O5194" s="9"/>
      <c r="P5194" s="9"/>
      <c r="Q5194" s="9"/>
      <c r="R5194" s="9"/>
      <c r="S5194" s="9"/>
      <c r="T5194" s="9"/>
      <c r="U5194" s="9"/>
      <c r="V5194" s="9"/>
      <c r="W5194" s="9"/>
      <c r="X5194" s="9"/>
      <c r="Y5194" s="9"/>
      <c r="Z5194" s="9"/>
      <c r="AA5194" s="9"/>
      <c r="AB5194" s="9"/>
      <c r="AC5194" s="9"/>
    </row>
    <row r="5195" ht="15.75" customHeight="1">
      <c r="A5195" s="10">
        <v>5194.0</v>
      </c>
      <c r="B5195" s="10" t="s">
        <v>15</v>
      </c>
      <c r="C5195" s="10" t="str">
        <f>VLOOKUP($E5195,'Определяем вид'!$A$2:$B$16,2,0)</f>
        <v>Товар</v>
      </c>
      <c r="D5195" s="10" t="s">
        <v>16</v>
      </c>
      <c r="E5195" s="10" t="s">
        <v>20</v>
      </c>
      <c r="F5195" s="11">
        <v>45839.0</v>
      </c>
      <c r="G5195" s="12">
        <f t="shared" si="1"/>
        <v>7</v>
      </c>
      <c r="H5195" s="10"/>
      <c r="I5195" s="10" t="str">
        <f>IFNA(VLOOKUP($H5195,'Промокоды'!$A$2:$B$115,2,0),"")</f>
        <v/>
      </c>
      <c r="J5195" s="10" t="str">
        <f>IFNA(VLOOKUP($I5195,'Промокоды'!$E$2:$F$8,2,0),"")</f>
        <v/>
      </c>
      <c r="K5195" s="10" t="str">
        <f>IFNA(VLOOKUP($H5195,'Промокоды'!$A$2:$C$115,3,0),"")</f>
        <v/>
      </c>
      <c r="L5195" s="13">
        <f t="shared" si="2"/>
        <v>0</v>
      </c>
      <c r="M5195" s="14">
        <v>500.0</v>
      </c>
      <c r="N5195" s="14">
        <f t="shared" si="3"/>
        <v>500</v>
      </c>
      <c r="O5195" s="9"/>
      <c r="P5195" s="9"/>
      <c r="Q5195" s="9"/>
      <c r="R5195" s="9"/>
      <c r="S5195" s="9"/>
      <c r="T5195" s="9"/>
      <c r="U5195" s="9"/>
      <c r="V5195" s="9"/>
      <c r="W5195" s="9"/>
      <c r="X5195" s="9"/>
      <c r="Y5195" s="9"/>
      <c r="Z5195" s="9"/>
      <c r="AA5195" s="9"/>
      <c r="AB5195" s="9"/>
      <c r="AC5195" s="9"/>
    </row>
    <row r="5196" ht="15.75" customHeight="1">
      <c r="A5196" s="10">
        <v>5195.0</v>
      </c>
      <c r="B5196" s="10" t="s">
        <v>15</v>
      </c>
      <c r="C5196" s="10" t="str">
        <f>VLOOKUP($E5196,'Определяем вид'!$A$2:$B$16,2,0)</f>
        <v>Услуга</v>
      </c>
      <c r="D5196" s="10" t="s">
        <v>16</v>
      </c>
      <c r="E5196" s="10" t="s">
        <v>18</v>
      </c>
      <c r="F5196" s="11">
        <v>45839.0</v>
      </c>
      <c r="G5196" s="12">
        <f t="shared" si="1"/>
        <v>7</v>
      </c>
      <c r="H5196" s="10"/>
      <c r="I5196" s="10" t="str">
        <f>IFNA(VLOOKUP($H5196,'Промокоды'!$A$2:$B$115,2,0),"")</f>
        <v/>
      </c>
      <c r="J5196" s="10" t="str">
        <f>IFNA(VLOOKUP($I5196,'Промокоды'!$E$2:$F$8,2,0),"")</f>
        <v/>
      </c>
      <c r="K5196" s="10" t="str">
        <f>IFNA(VLOOKUP($H5196,'Промокоды'!$A$2:$C$115,3,0),"")</f>
        <v/>
      </c>
      <c r="L5196" s="13">
        <f t="shared" si="2"/>
        <v>0</v>
      </c>
      <c r="M5196" s="14">
        <v>3500.0</v>
      </c>
      <c r="N5196" s="14">
        <f t="shared" si="3"/>
        <v>3500</v>
      </c>
      <c r="O5196" s="9"/>
      <c r="P5196" s="9"/>
      <c r="Q5196" s="9"/>
      <c r="R5196" s="9"/>
      <c r="S5196" s="9"/>
      <c r="T5196" s="9"/>
      <c r="U5196" s="9"/>
      <c r="V5196" s="9"/>
      <c r="W5196" s="9"/>
      <c r="X5196" s="9"/>
      <c r="Y5196" s="9"/>
      <c r="Z5196" s="9"/>
      <c r="AA5196" s="9"/>
      <c r="AB5196" s="9"/>
      <c r="AC5196" s="9"/>
    </row>
    <row r="5197" ht="15.75" customHeight="1">
      <c r="A5197" s="10">
        <v>5196.0</v>
      </c>
      <c r="B5197" s="10" t="s">
        <v>15</v>
      </c>
      <c r="C5197" s="10" t="str">
        <f>VLOOKUP($E5197,'Определяем вид'!$A$2:$B$16,2,0)</f>
        <v>Услуга</v>
      </c>
      <c r="D5197" s="10" t="s">
        <v>16</v>
      </c>
      <c r="E5197" s="10" t="s">
        <v>21</v>
      </c>
      <c r="F5197" s="11">
        <v>45839.0</v>
      </c>
      <c r="G5197" s="12">
        <f t="shared" si="1"/>
        <v>7</v>
      </c>
      <c r="H5197" s="10"/>
      <c r="I5197" s="10" t="str">
        <f>IFNA(VLOOKUP($H5197,'Промокоды'!$A$2:$B$115,2,0),"")</f>
        <v/>
      </c>
      <c r="J5197" s="10" t="str">
        <f>IFNA(VLOOKUP($I5197,'Промокоды'!$E$2:$F$8,2,0),"")</f>
        <v/>
      </c>
      <c r="K5197" s="10" t="str">
        <f>IFNA(VLOOKUP($H5197,'Промокоды'!$A$2:$C$115,3,0),"")</f>
        <v/>
      </c>
      <c r="L5197" s="13">
        <f t="shared" si="2"/>
        <v>0</v>
      </c>
      <c r="M5197" s="14">
        <v>5500.0</v>
      </c>
      <c r="N5197" s="14">
        <f t="shared" si="3"/>
        <v>5500</v>
      </c>
      <c r="O5197" s="9"/>
      <c r="P5197" s="9"/>
      <c r="Q5197" s="9"/>
      <c r="R5197" s="9"/>
      <c r="S5197" s="9"/>
      <c r="T5197" s="9"/>
      <c r="U5197" s="9"/>
      <c r="V5197" s="9"/>
      <c r="W5197" s="9"/>
      <c r="X5197" s="9"/>
      <c r="Y5197" s="9"/>
      <c r="Z5197" s="9"/>
      <c r="AA5197" s="9"/>
      <c r="AB5197" s="9"/>
      <c r="AC5197" s="9"/>
    </row>
    <row r="5198" ht="15.75" customHeight="1">
      <c r="A5198" s="10">
        <v>5197.0</v>
      </c>
      <c r="B5198" s="10" t="s">
        <v>25</v>
      </c>
      <c r="C5198" s="10" t="str">
        <f>VLOOKUP($E5198,'Определяем вид'!$A$2:$B$16,2,0)</f>
        <v>Услуга</v>
      </c>
      <c r="D5198" s="10" t="s">
        <v>16</v>
      </c>
      <c r="E5198" s="10" t="s">
        <v>26</v>
      </c>
      <c r="F5198" s="11">
        <v>45839.0</v>
      </c>
      <c r="G5198" s="12">
        <f t="shared" si="1"/>
        <v>7</v>
      </c>
      <c r="H5198" s="10"/>
      <c r="I5198" s="10" t="str">
        <f>IFNA(VLOOKUP($H5198,'Промокоды'!$A$2:$B$115,2,0),"")</f>
        <v/>
      </c>
      <c r="J5198" s="10" t="str">
        <f>IFNA(VLOOKUP($I5198,'Промокоды'!$E$2:$F$8,2,0),"")</f>
        <v/>
      </c>
      <c r="K5198" s="10" t="str">
        <f>IFNA(VLOOKUP($H5198,'Промокоды'!$A$2:$C$115,3,0),"")</f>
        <v/>
      </c>
      <c r="L5198" s="13">
        <f t="shared" si="2"/>
        <v>0</v>
      </c>
      <c r="M5198" s="14">
        <v>50000.0</v>
      </c>
      <c r="N5198" s="14">
        <f t="shared" si="3"/>
        <v>50000</v>
      </c>
      <c r="O5198" s="9"/>
      <c r="P5198" s="9"/>
      <c r="Q5198" s="9"/>
      <c r="R5198" s="9"/>
      <c r="S5198" s="9"/>
      <c r="T5198" s="9"/>
      <c r="U5198" s="9"/>
      <c r="V5198" s="9"/>
      <c r="W5198" s="9"/>
      <c r="X5198" s="9"/>
      <c r="Y5198" s="9"/>
      <c r="Z5198" s="9"/>
      <c r="AA5198" s="9"/>
      <c r="AB5198" s="9"/>
      <c r="AC5198" s="9"/>
    </row>
    <row r="5199" ht="15.75" customHeight="1">
      <c r="A5199" s="10">
        <v>5198.0</v>
      </c>
      <c r="B5199" s="10" t="s">
        <v>15</v>
      </c>
      <c r="C5199" s="10" t="str">
        <f>VLOOKUP($E5199,'Определяем вид'!$A$2:$B$16,2,0)</f>
        <v>Услуга</v>
      </c>
      <c r="D5199" s="10" t="s">
        <v>16</v>
      </c>
      <c r="E5199" s="10" t="s">
        <v>18</v>
      </c>
      <c r="F5199" s="11">
        <v>45839.0</v>
      </c>
      <c r="G5199" s="12">
        <f t="shared" si="1"/>
        <v>7</v>
      </c>
      <c r="H5199" s="10"/>
      <c r="I5199" s="10" t="str">
        <f>IFNA(VLOOKUP($H5199,'Промокоды'!$A$2:$B$115,2,0),"")</f>
        <v/>
      </c>
      <c r="J5199" s="10" t="str">
        <f>IFNA(VLOOKUP($I5199,'Промокоды'!$E$2:$F$8,2,0),"")</f>
        <v/>
      </c>
      <c r="K5199" s="10" t="str">
        <f>IFNA(VLOOKUP($H5199,'Промокоды'!$A$2:$C$115,3,0),"")</f>
        <v/>
      </c>
      <c r="L5199" s="13">
        <f t="shared" si="2"/>
        <v>0</v>
      </c>
      <c r="M5199" s="14">
        <v>3500.0</v>
      </c>
      <c r="N5199" s="14">
        <f t="shared" si="3"/>
        <v>3500</v>
      </c>
      <c r="O5199" s="9"/>
      <c r="P5199" s="9"/>
      <c r="Q5199" s="9"/>
      <c r="R5199" s="9"/>
      <c r="S5199" s="9"/>
      <c r="T5199" s="9"/>
      <c r="U5199" s="9"/>
      <c r="V5199" s="9"/>
      <c r="W5199" s="9"/>
      <c r="X5199" s="9"/>
      <c r="Y5199" s="9"/>
      <c r="Z5199" s="9"/>
      <c r="AA5199" s="9"/>
      <c r="AB5199" s="9"/>
      <c r="AC5199" s="9"/>
    </row>
    <row r="5200" ht="15.75" customHeight="1">
      <c r="A5200" s="10">
        <v>5199.0</v>
      </c>
      <c r="B5200" s="10" t="s">
        <v>15</v>
      </c>
      <c r="C5200" s="10" t="str">
        <f>VLOOKUP($E5200,'Определяем вид'!$A$2:$B$16,2,0)</f>
        <v>Услуга</v>
      </c>
      <c r="D5200" s="10" t="s">
        <v>16</v>
      </c>
      <c r="E5200" s="10" t="s">
        <v>21</v>
      </c>
      <c r="F5200" s="11">
        <v>45839.0</v>
      </c>
      <c r="G5200" s="12">
        <f t="shared" si="1"/>
        <v>7</v>
      </c>
      <c r="H5200" s="10"/>
      <c r="I5200" s="10" t="str">
        <f>IFNA(VLOOKUP($H5200,'Промокоды'!$A$2:$B$115,2,0),"")</f>
        <v/>
      </c>
      <c r="J5200" s="10" t="str">
        <f>IFNA(VLOOKUP($I5200,'Промокоды'!$E$2:$F$8,2,0),"")</f>
        <v/>
      </c>
      <c r="K5200" s="10" t="str">
        <f>IFNA(VLOOKUP($H5200,'Промокоды'!$A$2:$C$115,3,0),"")</f>
        <v/>
      </c>
      <c r="L5200" s="13">
        <f t="shared" si="2"/>
        <v>0</v>
      </c>
      <c r="M5200" s="14">
        <v>5500.0</v>
      </c>
      <c r="N5200" s="14">
        <f t="shared" si="3"/>
        <v>5500</v>
      </c>
      <c r="O5200" s="9"/>
      <c r="P5200" s="9"/>
      <c r="Q5200" s="9"/>
      <c r="R5200" s="9"/>
      <c r="S5200" s="9"/>
      <c r="T5200" s="9"/>
      <c r="U5200" s="9"/>
      <c r="V5200" s="9"/>
      <c r="W5200" s="9"/>
      <c r="X5200" s="9"/>
      <c r="Y5200" s="9"/>
      <c r="Z5200" s="9"/>
      <c r="AA5200" s="9"/>
      <c r="AB5200" s="9"/>
      <c r="AC5200" s="9"/>
    </row>
    <row r="5201" ht="15.75" customHeight="1">
      <c r="A5201" s="10">
        <v>5200.0</v>
      </c>
      <c r="B5201" s="10" t="s">
        <v>15</v>
      </c>
      <c r="C5201" s="10" t="str">
        <f>VLOOKUP($E5201,'Определяем вид'!$A$2:$B$16,2,0)</f>
        <v>Услуга</v>
      </c>
      <c r="D5201" s="10" t="s">
        <v>16</v>
      </c>
      <c r="E5201" s="10" t="s">
        <v>18</v>
      </c>
      <c r="F5201" s="11">
        <v>45839.0</v>
      </c>
      <c r="G5201" s="12">
        <f t="shared" si="1"/>
        <v>7</v>
      </c>
      <c r="H5201" s="10"/>
      <c r="I5201" s="10" t="str">
        <f>IFNA(VLOOKUP($H5201,'Промокоды'!$A$2:$B$115,2,0),"")</f>
        <v/>
      </c>
      <c r="J5201" s="10" t="str">
        <f>IFNA(VLOOKUP($I5201,'Промокоды'!$E$2:$F$8,2,0),"")</f>
        <v/>
      </c>
      <c r="K5201" s="10" t="str">
        <f>IFNA(VLOOKUP($H5201,'Промокоды'!$A$2:$C$115,3,0),"")</f>
        <v/>
      </c>
      <c r="L5201" s="13">
        <f t="shared" si="2"/>
        <v>0</v>
      </c>
      <c r="M5201" s="14">
        <v>3500.0</v>
      </c>
      <c r="N5201" s="14">
        <f t="shared" si="3"/>
        <v>3500</v>
      </c>
      <c r="O5201" s="9"/>
      <c r="P5201" s="9"/>
      <c r="Q5201" s="9"/>
      <c r="R5201" s="9"/>
      <c r="S5201" s="9"/>
      <c r="T5201" s="9"/>
      <c r="U5201" s="9"/>
      <c r="V5201" s="9"/>
      <c r="W5201" s="9"/>
      <c r="X5201" s="9"/>
      <c r="Y5201" s="9"/>
      <c r="Z5201" s="9"/>
      <c r="AA5201" s="9"/>
      <c r="AB5201" s="9"/>
      <c r="AC5201" s="9"/>
    </row>
    <row r="5202" ht="15.75" customHeight="1">
      <c r="A5202" s="10">
        <v>5201.0</v>
      </c>
      <c r="B5202" s="10" t="s">
        <v>15</v>
      </c>
      <c r="C5202" s="10" t="str">
        <f>VLOOKUP($E5202,'Определяем вид'!$A$2:$B$16,2,0)</f>
        <v>Услуга</v>
      </c>
      <c r="D5202" s="10" t="s">
        <v>19</v>
      </c>
      <c r="E5202" s="10" t="s">
        <v>21</v>
      </c>
      <c r="F5202" s="11">
        <v>45839.0</v>
      </c>
      <c r="G5202" s="12">
        <f t="shared" si="1"/>
        <v>7</v>
      </c>
      <c r="H5202" s="10"/>
      <c r="I5202" s="10" t="str">
        <f>IFNA(VLOOKUP($H5202,'Промокоды'!$A$2:$B$115,2,0),"")</f>
        <v/>
      </c>
      <c r="J5202" s="10" t="str">
        <f>IFNA(VLOOKUP($I5202,'Промокоды'!$E$2:$F$8,2,0),"")</f>
        <v/>
      </c>
      <c r="K5202" s="10" t="str">
        <f>IFNA(VLOOKUP($H5202,'Промокоды'!$A$2:$C$115,3,0),"")</f>
        <v/>
      </c>
      <c r="L5202" s="13">
        <f t="shared" si="2"/>
        <v>0</v>
      </c>
      <c r="M5202" s="14">
        <v>5500.0</v>
      </c>
      <c r="N5202" s="14">
        <f t="shared" si="3"/>
        <v>5500</v>
      </c>
      <c r="O5202" s="9"/>
      <c r="P5202" s="9"/>
      <c r="Q5202" s="9"/>
      <c r="R5202" s="9"/>
      <c r="S5202" s="9"/>
      <c r="T5202" s="9"/>
      <c r="U5202" s="9"/>
      <c r="V5202" s="9"/>
      <c r="W5202" s="9"/>
      <c r="X5202" s="9"/>
      <c r="Y5202" s="9"/>
      <c r="Z5202" s="9"/>
      <c r="AA5202" s="9"/>
      <c r="AB5202" s="9"/>
      <c r="AC5202" s="9"/>
    </row>
    <row r="5203" ht="15.75" customHeight="1">
      <c r="A5203" s="10">
        <v>5202.0</v>
      </c>
      <c r="B5203" s="10" t="s">
        <v>15</v>
      </c>
      <c r="C5203" s="10" t="str">
        <f>VLOOKUP($E5203,'Определяем вид'!$A$2:$B$16,2,0)</f>
        <v>Товар</v>
      </c>
      <c r="D5203" s="10" t="s">
        <v>16</v>
      </c>
      <c r="E5203" s="10" t="s">
        <v>20</v>
      </c>
      <c r="F5203" s="11">
        <v>45839.0</v>
      </c>
      <c r="G5203" s="12">
        <f t="shared" si="1"/>
        <v>7</v>
      </c>
      <c r="H5203" s="10"/>
      <c r="I5203" s="10" t="str">
        <f>IFNA(VLOOKUP($H5203,'Промокоды'!$A$2:$B$115,2,0),"")</f>
        <v/>
      </c>
      <c r="J5203" s="10" t="str">
        <f>IFNA(VLOOKUP($I5203,'Промокоды'!$E$2:$F$8,2,0),"")</f>
        <v/>
      </c>
      <c r="K5203" s="10" t="str">
        <f>IFNA(VLOOKUP($H5203,'Промокоды'!$A$2:$C$115,3,0),"")</f>
        <v/>
      </c>
      <c r="L5203" s="13">
        <f t="shared" si="2"/>
        <v>0</v>
      </c>
      <c r="M5203" s="14">
        <v>500.0</v>
      </c>
      <c r="N5203" s="14">
        <f t="shared" si="3"/>
        <v>500</v>
      </c>
      <c r="O5203" s="9"/>
      <c r="P5203" s="9"/>
      <c r="Q5203" s="9"/>
      <c r="R5203" s="9"/>
      <c r="S5203" s="9"/>
      <c r="T5203" s="9"/>
      <c r="U5203" s="9"/>
      <c r="V5203" s="9"/>
      <c r="W5203" s="9"/>
      <c r="X5203" s="9"/>
      <c r="Y5203" s="9"/>
      <c r="Z5203" s="9"/>
      <c r="AA5203" s="9"/>
      <c r="AB5203" s="9"/>
      <c r="AC5203" s="9"/>
    </row>
    <row r="5204" ht="15.75" customHeight="1">
      <c r="A5204" s="10">
        <v>5203.0</v>
      </c>
      <c r="B5204" s="10" t="s">
        <v>15</v>
      </c>
      <c r="C5204" s="10" t="str">
        <f>VLOOKUP($E5204,'Определяем вид'!$A$2:$B$16,2,0)</f>
        <v>Услуга</v>
      </c>
      <c r="D5204" s="10" t="s">
        <v>16</v>
      </c>
      <c r="E5204" s="10" t="s">
        <v>17</v>
      </c>
      <c r="F5204" s="11">
        <v>45839.0</v>
      </c>
      <c r="G5204" s="12">
        <f t="shared" si="1"/>
        <v>7</v>
      </c>
      <c r="H5204" s="10"/>
      <c r="I5204" s="10" t="str">
        <f>IFNA(VLOOKUP($H5204,'Промокоды'!$A$2:$B$115,2,0),"")</f>
        <v/>
      </c>
      <c r="J5204" s="10" t="str">
        <f>IFNA(VLOOKUP($I5204,'Промокоды'!$E$2:$F$8,2,0),"")</f>
        <v/>
      </c>
      <c r="K5204" s="10" t="str">
        <f>IFNA(VLOOKUP($H5204,'Промокоды'!$A$2:$C$115,3,0),"")</f>
        <v/>
      </c>
      <c r="L5204" s="13">
        <f t="shared" si="2"/>
        <v>0</v>
      </c>
      <c r="M5204" s="14">
        <v>4500.0</v>
      </c>
      <c r="N5204" s="14">
        <f t="shared" si="3"/>
        <v>4500</v>
      </c>
      <c r="O5204" s="9"/>
      <c r="P5204" s="9"/>
      <c r="Q5204" s="9"/>
      <c r="R5204" s="9"/>
      <c r="S5204" s="9"/>
      <c r="T5204" s="9"/>
      <c r="U5204" s="9"/>
      <c r="V5204" s="9"/>
      <c r="W5204" s="9"/>
      <c r="X5204" s="9"/>
      <c r="Y5204" s="9"/>
      <c r="Z5204" s="9"/>
      <c r="AA5204" s="9"/>
      <c r="AB5204" s="9"/>
      <c r="AC5204" s="9"/>
    </row>
    <row r="5205" ht="15.75" customHeight="1">
      <c r="A5205" s="10">
        <v>5204.0</v>
      </c>
      <c r="B5205" s="10" t="s">
        <v>15</v>
      </c>
      <c r="C5205" s="10" t="str">
        <f>VLOOKUP($E5205,'Определяем вид'!$A$2:$B$16,2,0)</f>
        <v>Услуга</v>
      </c>
      <c r="D5205" s="10" t="s">
        <v>16</v>
      </c>
      <c r="E5205" s="10" t="s">
        <v>21</v>
      </c>
      <c r="F5205" s="11">
        <v>45839.0</v>
      </c>
      <c r="G5205" s="12">
        <f t="shared" si="1"/>
        <v>7</v>
      </c>
      <c r="H5205" s="10"/>
      <c r="I5205" s="10" t="str">
        <f>IFNA(VLOOKUP($H5205,'Промокоды'!$A$2:$B$115,2,0),"")</f>
        <v/>
      </c>
      <c r="J5205" s="10" t="str">
        <f>IFNA(VLOOKUP($I5205,'Промокоды'!$E$2:$F$8,2,0),"")</f>
        <v/>
      </c>
      <c r="K5205" s="10" t="str">
        <f>IFNA(VLOOKUP($H5205,'Промокоды'!$A$2:$C$115,3,0),"")</f>
        <v/>
      </c>
      <c r="L5205" s="13">
        <f t="shared" si="2"/>
        <v>0</v>
      </c>
      <c r="M5205" s="14">
        <v>5500.0</v>
      </c>
      <c r="N5205" s="14">
        <f t="shared" si="3"/>
        <v>5500</v>
      </c>
      <c r="O5205" s="9"/>
      <c r="P5205" s="9"/>
      <c r="Q5205" s="9"/>
      <c r="R5205" s="9"/>
      <c r="S5205" s="9"/>
      <c r="T5205" s="9"/>
      <c r="U5205" s="9"/>
      <c r="V5205" s="9"/>
      <c r="W5205" s="9"/>
      <c r="X5205" s="9"/>
      <c r="Y5205" s="9"/>
      <c r="Z5205" s="9"/>
      <c r="AA5205" s="9"/>
      <c r="AB5205" s="9"/>
      <c r="AC5205" s="9"/>
    </row>
    <row r="5206" ht="15.75" customHeight="1">
      <c r="A5206" s="10">
        <v>5205.0</v>
      </c>
      <c r="B5206" s="10" t="s">
        <v>15</v>
      </c>
      <c r="C5206" s="10" t="str">
        <f>VLOOKUP($E5206,'Определяем вид'!$A$2:$B$16,2,0)</f>
        <v>Услуга</v>
      </c>
      <c r="D5206" s="10" t="s">
        <v>16</v>
      </c>
      <c r="E5206" s="10" t="s">
        <v>21</v>
      </c>
      <c r="F5206" s="11">
        <v>45839.0</v>
      </c>
      <c r="G5206" s="12">
        <f t="shared" si="1"/>
        <v>7</v>
      </c>
      <c r="H5206" s="10"/>
      <c r="I5206" s="10" t="str">
        <f>IFNA(VLOOKUP($H5206,'Промокоды'!$A$2:$B$115,2,0),"")</f>
        <v/>
      </c>
      <c r="J5206" s="10" t="str">
        <f>IFNA(VLOOKUP($I5206,'Промокоды'!$E$2:$F$8,2,0),"")</f>
        <v/>
      </c>
      <c r="K5206" s="10" t="str">
        <f>IFNA(VLOOKUP($H5206,'Промокоды'!$A$2:$C$115,3,0),"")</f>
        <v/>
      </c>
      <c r="L5206" s="13">
        <f t="shared" si="2"/>
        <v>0</v>
      </c>
      <c r="M5206" s="14">
        <v>5500.0</v>
      </c>
      <c r="N5206" s="14">
        <f t="shared" si="3"/>
        <v>5500</v>
      </c>
      <c r="O5206" s="9"/>
      <c r="P5206" s="9"/>
      <c r="Q5206" s="9"/>
      <c r="R5206" s="9"/>
      <c r="S5206" s="9"/>
      <c r="T5206" s="9"/>
      <c r="U5206" s="9"/>
      <c r="V5206" s="9"/>
      <c r="W5206" s="9"/>
      <c r="X5206" s="9"/>
      <c r="Y5206" s="9"/>
      <c r="Z5206" s="9"/>
      <c r="AA5206" s="9"/>
      <c r="AB5206" s="9"/>
      <c r="AC5206" s="9"/>
    </row>
    <row r="5207" ht="15.75" customHeight="1">
      <c r="A5207" s="10">
        <v>5206.0</v>
      </c>
      <c r="B5207" s="10" t="s">
        <v>15</v>
      </c>
      <c r="C5207" s="10" t="str">
        <f>VLOOKUP($E5207,'Определяем вид'!$A$2:$B$16,2,0)</f>
        <v>Услуга</v>
      </c>
      <c r="D5207" s="10" t="s">
        <v>16</v>
      </c>
      <c r="E5207" s="10" t="s">
        <v>18</v>
      </c>
      <c r="F5207" s="11">
        <v>45839.0</v>
      </c>
      <c r="G5207" s="12">
        <f t="shared" si="1"/>
        <v>7</v>
      </c>
      <c r="H5207" s="10" t="s">
        <v>27</v>
      </c>
      <c r="I5207" s="10">
        <f>IFNA(VLOOKUP($H5207,'Промокоды'!$A$2:$B$115,2,0),"")</f>
        <v>6</v>
      </c>
      <c r="J5207" s="10" t="str">
        <f>IFNA(VLOOKUP($I5207,'Промокоды'!$E$2:$F$8,2,0),"")</f>
        <v>Реклама в VK</v>
      </c>
      <c r="K5207" s="10">
        <f>IFNA(VLOOKUP($H5207,'Промокоды'!$A$2:$C$115,3,0),"")</f>
        <v>0.2</v>
      </c>
      <c r="L5207" s="13">
        <f t="shared" si="2"/>
        <v>700</v>
      </c>
      <c r="M5207" s="14">
        <v>3500.0</v>
      </c>
      <c r="N5207" s="14">
        <f t="shared" si="3"/>
        <v>2800</v>
      </c>
      <c r="O5207" s="9"/>
      <c r="P5207" s="9"/>
      <c r="Q5207" s="9"/>
      <c r="R5207" s="9"/>
      <c r="S5207" s="9"/>
      <c r="T5207" s="9"/>
      <c r="U5207" s="9"/>
      <c r="V5207" s="9"/>
      <c r="W5207" s="9"/>
      <c r="X5207" s="9"/>
      <c r="Y5207" s="9"/>
      <c r="Z5207" s="9"/>
      <c r="AA5207" s="9"/>
      <c r="AB5207" s="9"/>
      <c r="AC5207" s="9"/>
    </row>
    <row r="5208" ht="15.75" customHeight="1">
      <c r="A5208" s="10">
        <v>5207.0</v>
      </c>
      <c r="B5208" s="10" t="s">
        <v>15</v>
      </c>
      <c r="C5208" s="10" t="str">
        <f>VLOOKUP($E5208,'Определяем вид'!$A$2:$B$16,2,0)</f>
        <v>Услуга</v>
      </c>
      <c r="D5208" s="10" t="s">
        <v>16</v>
      </c>
      <c r="E5208" s="10" t="s">
        <v>21</v>
      </c>
      <c r="F5208" s="11">
        <v>45839.0</v>
      </c>
      <c r="G5208" s="12">
        <f t="shared" si="1"/>
        <v>7</v>
      </c>
      <c r="H5208" s="10"/>
      <c r="I5208" s="10" t="str">
        <f>IFNA(VLOOKUP($H5208,'Промокоды'!$A$2:$B$115,2,0),"")</f>
        <v/>
      </c>
      <c r="J5208" s="10" t="str">
        <f>IFNA(VLOOKUP($I5208,'Промокоды'!$E$2:$F$8,2,0),"")</f>
        <v/>
      </c>
      <c r="K5208" s="10" t="str">
        <f>IFNA(VLOOKUP($H5208,'Промокоды'!$A$2:$C$115,3,0),"")</f>
        <v/>
      </c>
      <c r="L5208" s="13">
        <f t="shared" si="2"/>
        <v>0</v>
      </c>
      <c r="M5208" s="14">
        <v>5500.0</v>
      </c>
      <c r="N5208" s="14">
        <f t="shared" si="3"/>
        <v>5500</v>
      </c>
      <c r="O5208" s="9"/>
      <c r="P5208" s="9"/>
      <c r="Q5208" s="9"/>
      <c r="R5208" s="9"/>
      <c r="S5208" s="9"/>
      <c r="T5208" s="9"/>
      <c r="U5208" s="9"/>
      <c r="V5208" s="9"/>
      <c r="W5208" s="9"/>
      <c r="X5208" s="9"/>
      <c r="Y5208" s="9"/>
      <c r="Z5208" s="9"/>
      <c r="AA5208" s="9"/>
      <c r="AB5208" s="9"/>
      <c r="AC5208" s="9"/>
    </row>
    <row r="5209" ht="15.75" customHeight="1">
      <c r="A5209" s="10">
        <v>5208.0</v>
      </c>
      <c r="B5209" s="10" t="s">
        <v>15</v>
      </c>
      <c r="C5209" s="10" t="str">
        <f>VLOOKUP($E5209,'Определяем вид'!$A$2:$B$16,2,0)</f>
        <v>Товар</v>
      </c>
      <c r="D5209" s="10" t="s">
        <v>16</v>
      </c>
      <c r="E5209" s="10" t="s">
        <v>28</v>
      </c>
      <c r="F5209" s="11">
        <v>45840.0</v>
      </c>
      <c r="G5209" s="12">
        <f t="shared" si="1"/>
        <v>7</v>
      </c>
      <c r="H5209" s="10"/>
      <c r="I5209" s="10" t="str">
        <f>IFNA(VLOOKUP($H5209,'Промокоды'!$A$2:$B$115,2,0),"")</f>
        <v/>
      </c>
      <c r="J5209" s="10" t="str">
        <f>IFNA(VLOOKUP($I5209,'Промокоды'!$E$2:$F$8,2,0),"")</f>
        <v/>
      </c>
      <c r="K5209" s="10" t="str">
        <f>IFNA(VLOOKUP($H5209,'Промокоды'!$A$2:$C$115,3,0),"")</f>
        <v/>
      </c>
      <c r="L5209" s="13">
        <f t="shared" si="2"/>
        <v>0</v>
      </c>
      <c r="M5209" s="14">
        <v>300.0</v>
      </c>
      <c r="N5209" s="14">
        <f t="shared" si="3"/>
        <v>300</v>
      </c>
      <c r="O5209" s="9"/>
      <c r="P5209" s="9"/>
      <c r="Q5209" s="9"/>
      <c r="R5209" s="9"/>
      <c r="S5209" s="9"/>
      <c r="T5209" s="9"/>
      <c r="U5209" s="9"/>
      <c r="V5209" s="9"/>
      <c r="W5209" s="9"/>
      <c r="X5209" s="9"/>
      <c r="Y5209" s="9"/>
      <c r="Z5209" s="9"/>
      <c r="AA5209" s="9"/>
      <c r="AB5209" s="9"/>
      <c r="AC5209" s="9"/>
    </row>
    <row r="5210" ht="15.75" customHeight="1">
      <c r="A5210" s="10">
        <v>5209.0</v>
      </c>
      <c r="B5210" s="10" t="s">
        <v>15</v>
      </c>
      <c r="C5210" s="10" t="str">
        <f>VLOOKUP($E5210,'Определяем вид'!$A$2:$B$16,2,0)</f>
        <v>Услуга</v>
      </c>
      <c r="D5210" s="10" t="s">
        <v>16</v>
      </c>
      <c r="E5210" s="10" t="s">
        <v>17</v>
      </c>
      <c r="F5210" s="11">
        <v>45840.0</v>
      </c>
      <c r="G5210" s="12">
        <f t="shared" si="1"/>
        <v>7</v>
      </c>
      <c r="H5210" s="10" t="s">
        <v>29</v>
      </c>
      <c r="I5210" s="10">
        <f>IFNA(VLOOKUP($H5210,'Промокоды'!$A$2:$B$115,2,0),"")</f>
        <v>3</v>
      </c>
      <c r="J5210" s="10" t="str">
        <f>IFNA(VLOOKUP($I5210,'Промокоды'!$E$2:$F$8,2,0),"")</f>
        <v>Поисковые запросы в Яндексе</v>
      </c>
      <c r="K5210" s="10">
        <f>IFNA(VLOOKUP($H5210,'Промокоды'!$A$2:$C$115,3,0),"")</f>
        <v>0.05</v>
      </c>
      <c r="L5210" s="13">
        <f t="shared" si="2"/>
        <v>225</v>
      </c>
      <c r="M5210" s="14">
        <v>4500.0</v>
      </c>
      <c r="N5210" s="14">
        <f t="shared" si="3"/>
        <v>4275</v>
      </c>
      <c r="O5210" s="9"/>
      <c r="P5210" s="9"/>
      <c r="Q5210" s="9"/>
      <c r="R5210" s="9"/>
      <c r="S5210" s="9"/>
      <c r="T5210" s="9"/>
      <c r="U5210" s="9"/>
      <c r="V5210" s="9"/>
      <c r="W5210" s="9"/>
      <c r="X5210" s="9"/>
      <c r="Y5210" s="9"/>
      <c r="Z5210" s="9"/>
      <c r="AA5210" s="9"/>
      <c r="AB5210" s="9"/>
      <c r="AC5210" s="9"/>
    </row>
    <row r="5211" ht="15.75" customHeight="1">
      <c r="A5211" s="10">
        <v>5210.0</v>
      </c>
      <c r="B5211" s="10" t="s">
        <v>25</v>
      </c>
      <c r="C5211" s="10" t="str">
        <f>VLOOKUP($E5211,'Определяем вид'!$A$2:$B$16,2,0)</f>
        <v>Товар</v>
      </c>
      <c r="D5211" s="10" t="s">
        <v>16</v>
      </c>
      <c r="E5211" s="10" t="s">
        <v>30</v>
      </c>
      <c r="F5211" s="11">
        <v>45840.0</v>
      </c>
      <c r="G5211" s="12">
        <f t="shared" si="1"/>
        <v>7</v>
      </c>
      <c r="H5211" s="10"/>
      <c r="I5211" s="10" t="str">
        <f>IFNA(VLOOKUP($H5211,'Промокоды'!$A$2:$B$115,2,0),"")</f>
        <v/>
      </c>
      <c r="J5211" s="10" t="str">
        <f>IFNA(VLOOKUP($I5211,'Промокоды'!$E$2:$F$8,2,0),"")</f>
        <v/>
      </c>
      <c r="K5211" s="10" t="str">
        <f>IFNA(VLOOKUP($H5211,'Промокоды'!$A$2:$C$115,3,0),"")</f>
        <v/>
      </c>
      <c r="L5211" s="13">
        <f t="shared" si="2"/>
        <v>0</v>
      </c>
      <c r="M5211" s="14">
        <v>300.0</v>
      </c>
      <c r="N5211" s="14">
        <f t="shared" si="3"/>
        <v>300</v>
      </c>
      <c r="O5211" s="9"/>
      <c r="P5211" s="9"/>
      <c r="Q5211" s="9"/>
      <c r="R5211" s="9"/>
      <c r="S5211" s="9"/>
      <c r="T5211" s="9"/>
      <c r="U5211" s="9"/>
      <c r="V5211" s="9"/>
      <c r="W5211" s="9"/>
      <c r="X5211" s="9"/>
      <c r="Y5211" s="9"/>
      <c r="Z5211" s="9"/>
      <c r="AA5211" s="9"/>
      <c r="AB5211" s="9"/>
      <c r="AC5211" s="9"/>
    </row>
    <row r="5212" ht="15.75" customHeight="1">
      <c r="A5212" s="10">
        <v>5211.0</v>
      </c>
      <c r="B5212" s="10" t="s">
        <v>15</v>
      </c>
      <c r="C5212" s="10" t="str">
        <f>VLOOKUP($E5212,'Определяем вид'!$A$2:$B$16,2,0)</f>
        <v>Услуга</v>
      </c>
      <c r="D5212" s="10" t="s">
        <v>16</v>
      </c>
      <c r="E5212" s="10" t="s">
        <v>21</v>
      </c>
      <c r="F5212" s="11">
        <v>45840.0</v>
      </c>
      <c r="G5212" s="12">
        <f t="shared" si="1"/>
        <v>7</v>
      </c>
      <c r="H5212" s="10"/>
      <c r="I5212" s="10" t="str">
        <f>IFNA(VLOOKUP($H5212,'Промокоды'!$A$2:$B$115,2,0),"")</f>
        <v/>
      </c>
      <c r="J5212" s="10" t="str">
        <f>IFNA(VLOOKUP($I5212,'Промокоды'!$E$2:$F$8,2,0),"")</f>
        <v/>
      </c>
      <c r="K5212" s="10" t="str">
        <f>IFNA(VLOOKUP($H5212,'Промокоды'!$A$2:$C$115,3,0),"")</f>
        <v/>
      </c>
      <c r="L5212" s="13">
        <f t="shared" si="2"/>
        <v>0</v>
      </c>
      <c r="M5212" s="14">
        <v>5500.0</v>
      </c>
      <c r="N5212" s="14">
        <f t="shared" si="3"/>
        <v>5500</v>
      </c>
      <c r="O5212" s="9"/>
      <c r="P5212" s="9"/>
      <c r="Q5212" s="9"/>
      <c r="R5212" s="9"/>
      <c r="S5212" s="9"/>
      <c r="T5212" s="9"/>
      <c r="U5212" s="9"/>
      <c r="V5212" s="9"/>
      <c r="W5212" s="9"/>
      <c r="X5212" s="9"/>
      <c r="Y5212" s="9"/>
      <c r="Z5212" s="9"/>
      <c r="AA5212" s="9"/>
      <c r="AB5212" s="9"/>
      <c r="AC5212" s="9"/>
    </row>
    <row r="5213" ht="15.75" customHeight="1">
      <c r="A5213" s="10">
        <v>5212.0</v>
      </c>
      <c r="B5213" s="10" t="s">
        <v>15</v>
      </c>
      <c r="C5213" s="10" t="str">
        <f>VLOOKUP($E5213,'Определяем вид'!$A$2:$B$16,2,0)</f>
        <v>Услуга</v>
      </c>
      <c r="D5213" s="10" t="s">
        <v>16</v>
      </c>
      <c r="E5213" s="10" t="s">
        <v>18</v>
      </c>
      <c r="F5213" s="11">
        <v>45840.0</v>
      </c>
      <c r="G5213" s="12">
        <f t="shared" si="1"/>
        <v>7</v>
      </c>
      <c r="H5213" s="10"/>
      <c r="I5213" s="10" t="str">
        <f>IFNA(VLOOKUP($H5213,'Промокоды'!$A$2:$B$115,2,0),"")</f>
        <v/>
      </c>
      <c r="J5213" s="10" t="str">
        <f>IFNA(VLOOKUP($I5213,'Промокоды'!$E$2:$F$8,2,0),"")</f>
        <v/>
      </c>
      <c r="K5213" s="10" t="str">
        <f>IFNA(VLOOKUP($H5213,'Промокоды'!$A$2:$C$115,3,0),"")</f>
        <v/>
      </c>
      <c r="L5213" s="13">
        <f t="shared" si="2"/>
        <v>0</v>
      </c>
      <c r="M5213" s="14">
        <v>3500.0</v>
      </c>
      <c r="N5213" s="14">
        <f t="shared" si="3"/>
        <v>3500</v>
      </c>
      <c r="O5213" s="9"/>
      <c r="P5213" s="9"/>
      <c r="Q5213" s="9"/>
      <c r="R5213" s="9"/>
      <c r="S5213" s="9"/>
      <c r="T5213" s="9"/>
      <c r="U5213" s="9"/>
      <c r="V5213" s="9"/>
      <c r="W5213" s="9"/>
      <c r="X5213" s="9"/>
      <c r="Y5213" s="9"/>
      <c r="Z5213" s="9"/>
      <c r="AA5213" s="9"/>
      <c r="AB5213" s="9"/>
      <c r="AC5213" s="9"/>
    </row>
    <row r="5214" ht="15.75" customHeight="1">
      <c r="A5214" s="10">
        <v>5213.0</v>
      </c>
      <c r="B5214" s="10" t="s">
        <v>15</v>
      </c>
      <c r="C5214" s="10" t="str">
        <f>VLOOKUP($E5214,'Определяем вид'!$A$2:$B$16,2,0)</f>
        <v>Услуга</v>
      </c>
      <c r="D5214" s="10" t="s">
        <v>19</v>
      </c>
      <c r="E5214" s="10" t="s">
        <v>18</v>
      </c>
      <c r="F5214" s="11">
        <v>45840.0</v>
      </c>
      <c r="G5214" s="12">
        <f t="shared" si="1"/>
        <v>7</v>
      </c>
      <c r="H5214" s="10" t="s">
        <v>31</v>
      </c>
      <c r="I5214" s="10">
        <f>IFNA(VLOOKUP($H5214,'Промокоды'!$A$2:$B$115,2,0),"")</f>
        <v>2</v>
      </c>
      <c r="J5214" s="10" t="str">
        <f>IFNA(VLOOKUP($I5214,'Промокоды'!$E$2:$F$8,2,0),"")</f>
        <v>Поисковые запросы в Гугле</v>
      </c>
      <c r="K5214" s="10">
        <f>IFNA(VLOOKUP($H5214,'Промокоды'!$A$2:$C$115,3,0),"")</f>
        <v>0.1</v>
      </c>
      <c r="L5214" s="13">
        <f t="shared" si="2"/>
        <v>350</v>
      </c>
      <c r="M5214" s="14">
        <v>3500.0</v>
      </c>
      <c r="N5214" s="14">
        <f t="shared" si="3"/>
        <v>3150</v>
      </c>
      <c r="O5214" s="9"/>
      <c r="P5214" s="9"/>
      <c r="Q5214" s="9"/>
      <c r="R5214" s="9"/>
      <c r="S5214" s="9"/>
      <c r="T5214" s="9"/>
      <c r="U5214" s="9"/>
      <c r="V5214" s="9"/>
      <c r="W5214" s="9"/>
      <c r="X5214" s="9"/>
      <c r="Y5214" s="9"/>
      <c r="Z5214" s="9"/>
      <c r="AA5214" s="9"/>
      <c r="AB5214" s="9"/>
      <c r="AC5214" s="9"/>
    </row>
    <row r="5215" ht="15.75" customHeight="1">
      <c r="A5215" s="10">
        <v>5214.0</v>
      </c>
      <c r="B5215" s="10" t="s">
        <v>25</v>
      </c>
      <c r="C5215" s="10" t="str">
        <f>VLOOKUP($E5215,'Определяем вид'!$A$2:$B$16,2,0)</f>
        <v>Товар</v>
      </c>
      <c r="D5215" s="10" t="s">
        <v>16</v>
      </c>
      <c r="E5215" s="10" t="s">
        <v>30</v>
      </c>
      <c r="F5215" s="11">
        <v>45840.0</v>
      </c>
      <c r="G5215" s="12">
        <f t="shared" si="1"/>
        <v>7</v>
      </c>
      <c r="H5215" s="10"/>
      <c r="I5215" s="10" t="str">
        <f>IFNA(VLOOKUP($H5215,'Промокоды'!$A$2:$B$115,2,0),"")</f>
        <v/>
      </c>
      <c r="J5215" s="10" t="str">
        <f>IFNA(VLOOKUP($I5215,'Промокоды'!$E$2:$F$8,2,0),"")</f>
        <v/>
      </c>
      <c r="K5215" s="10" t="str">
        <f>IFNA(VLOOKUP($H5215,'Промокоды'!$A$2:$C$115,3,0),"")</f>
        <v/>
      </c>
      <c r="L5215" s="13">
        <f t="shared" si="2"/>
        <v>0</v>
      </c>
      <c r="M5215" s="14">
        <v>300.0</v>
      </c>
      <c r="N5215" s="14">
        <f t="shared" si="3"/>
        <v>300</v>
      </c>
      <c r="O5215" s="9"/>
      <c r="P5215" s="9"/>
      <c r="Q5215" s="9"/>
      <c r="R5215" s="9"/>
      <c r="S5215" s="9"/>
      <c r="T5215" s="9"/>
      <c r="U5215" s="9"/>
      <c r="V5215" s="9"/>
      <c r="W5215" s="9"/>
      <c r="X5215" s="9"/>
      <c r="Y5215" s="9"/>
      <c r="Z5215" s="9"/>
      <c r="AA5215" s="9"/>
      <c r="AB5215" s="9"/>
      <c r="AC5215" s="9"/>
    </row>
    <row r="5216" ht="15.75" customHeight="1">
      <c r="A5216" s="10">
        <v>5215.0</v>
      </c>
      <c r="B5216" s="10" t="s">
        <v>15</v>
      </c>
      <c r="C5216" s="10" t="str">
        <f>VLOOKUP($E5216,'Определяем вид'!$A$2:$B$16,2,0)</f>
        <v>Услуга</v>
      </c>
      <c r="D5216" s="10" t="s">
        <v>16</v>
      </c>
      <c r="E5216" s="10" t="s">
        <v>18</v>
      </c>
      <c r="F5216" s="11">
        <v>45840.0</v>
      </c>
      <c r="G5216" s="12">
        <f t="shared" si="1"/>
        <v>7</v>
      </c>
      <c r="H5216" s="10"/>
      <c r="I5216" s="10" t="str">
        <f>IFNA(VLOOKUP($H5216,'Промокоды'!$A$2:$B$115,2,0),"")</f>
        <v/>
      </c>
      <c r="J5216" s="10" t="str">
        <f>IFNA(VLOOKUP($I5216,'Промокоды'!$E$2:$F$8,2,0),"")</f>
        <v/>
      </c>
      <c r="K5216" s="10" t="str">
        <f>IFNA(VLOOKUP($H5216,'Промокоды'!$A$2:$C$115,3,0),"")</f>
        <v/>
      </c>
      <c r="L5216" s="13">
        <f t="shared" si="2"/>
        <v>0</v>
      </c>
      <c r="M5216" s="14">
        <v>3500.0</v>
      </c>
      <c r="N5216" s="14">
        <f t="shared" si="3"/>
        <v>3500</v>
      </c>
      <c r="O5216" s="9"/>
      <c r="P5216" s="9"/>
      <c r="Q5216" s="9"/>
      <c r="R5216" s="9"/>
      <c r="S5216" s="9"/>
      <c r="T5216" s="9"/>
      <c r="U5216" s="9"/>
      <c r="V5216" s="9"/>
      <c r="W5216" s="9"/>
      <c r="X5216" s="9"/>
      <c r="Y5216" s="9"/>
      <c r="Z5216" s="9"/>
      <c r="AA5216" s="9"/>
      <c r="AB5216" s="9"/>
      <c r="AC5216" s="9"/>
    </row>
    <row r="5217" ht="15.75" customHeight="1">
      <c r="A5217" s="10">
        <v>5216.0</v>
      </c>
      <c r="B5217" s="10" t="s">
        <v>15</v>
      </c>
      <c r="C5217" s="10" t="str">
        <f>VLOOKUP($E5217,'Определяем вид'!$A$2:$B$16,2,0)</f>
        <v>Услуга</v>
      </c>
      <c r="D5217" s="10" t="s">
        <v>16</v>
      </c>
      <c r="E5217" s="10" t="s">
        <v>17</v>
      </c>
      <c r="F5217" s="11">
        <v>45840.0</v>
      </c>
      <c r="G5217" s="12">
        <f t="shared" si="1"/>
        <v>7</v>
      </c>
      <c r="H5217" s="10"/>
      <c r="I5217" s="10" t="str">
        <f>IFNA(VLOOKUP($H5217,'Промокоды'!$A$2:$B$115,2,0),"")</f>
        <v/>
      </c>
      <c r="J5217" s="10" t="str">
        <f>IFNA(VLOOKUP($I5217,'Промокоды'!$E$2:$F$8,2,0),"")</f>
        <v/>
      </c>
      <c r="K5217" s="10" t="str">
        <f>IFNA(VLOOKUP($H5217,'Промокоды'!$A$2:$C$115,3,0),"")</f>
        <v/>
      </c>
      <c r="L5217" s="13">
        <f t="shared" si="2"/>
        <v>0</v>
      </c>
      <c r="M5217" s="14">
        <v>4500.0</v>
      </c>
      <c r="N5217" s="14">
        <f t="shared" si="3"/>
        <v>4500</v>
      </c>
      <c r="O5217" s="9"/>
      <c r="P5217" s="9"/>
      <c r="Q5217" s="9"/>
      <c r="R5217" s="9"/>
      <c r="S5217" s="9"/>
      <c r="T5217" s="9"/>
      <c r="U5217" s="9"/>
      <c r="V5217" s="9"/>
      <c r="W5217" s="9"/>
      <c r="X5217" s="9"/>
      <c r="Y5217" s="9"/>
      <c r="Z5217" s="9"/>
      <c r="AA5217" s="9"/>
      <c r="AB5217" s="9"/>
      <c r="AC5217" s="9"/>
    </row>
    <row r="5218" ht="15.75" customHeight="1">
      <c r="A5218" s="10">
        <v>5217.0</v>
      </c>
      <c r="B5218" s="10" t="s">
        <v>15</v>
      </c>
      <c r="C5218" s="10" t="str">
        <f>VLOOKUP($E5218,'Определяем вид'!$A$2:$B$16,2,0)</f>
        <v>Услуга</v>
      </c>
      <c r="D5218" s="10" t="s">
        <v>16</v>
      </c>
      <c r="E5218" s="10" t="s">
        <v>17</v>
      </c>
      <c r="F5218" s="11">
        <v>45840.0</v>
      </c>
      <c r="G5218" s="12">
        <f t="shared" si="1"/>
        <v>7</v>
      </c>
      <c r="H5218" s="10"/>
      <c r="I5218" s="10" t="str">
        <f>IFNA(VLOOKUP($H5218,'Промокоды'!$A$2:$B$115,2,0),"")</f>
        <v/>
      </c>
      <c r="J5218" s="10" t="str">
        <f>IFNA(VLOOKUP($I5218,'Промокоды'!$E$2:$F$8,2,0),"")</f>
        <v/>
      </c>
      <c r="K5218" s="10" t="str">
        <f>IFNA(VLOOKUP($H5218,'Промокоды'!$A$2:$C$115,3,0),"")</f>
        <v/>
      </c>
      <c r="L5218" s="13">
        <f t="shared" si="2"/>
        <v>0</v>
      </c>
      <c r="M5218" s="14">
        <v>4500.0</v>
      </c>
      <c r="N5218" s="14">
        <f t="shared" si="3"/>
        <v>4500</v>
      </c>
      <c r="O5218" s="9"/>
      <c r="P5218" s="9"/>
      <c r="Q5218" s="9"/>
      <c r="R5218" s="9"/>
      <c r="S5218" s="9"/>
      <c r="T5218" s="9"/>
      <c r="U5218" s="9"/>
      <c r="V5218" s="9"/>
      <c r="W5218" s="9"/>
      <c r="X5218" s="9"/>
      <c r="Y5218" s="9"/>
      <c r="Z5218" s="9"/>
      <c r="AA5218" s="9"/>
      <c r="AB5218" s="9"/>
      <c r="AC5218" s="9"/>
    </row>
    <row r="5219" ht="15.75" customHeight="1">
      <c r="A5219" s="10">
        <v>5218.0</v>
      </c>
      <c r="B5219" s="10" t="s">
        <v>15</v>
      </c>
      <c r="C5219" s="10" t="str">
        <f>VLOOKUP($E5219,'Определяем вид'!$A$2:$B$16,2,0)</f>
        <v>Услуга</v>
      </c>
      <c r="D5219" s="10" t="s">
        <v>16</v>
      </c>
      <c r="E5219" s="10" t="s">
        <v>17</v>
      </c>
      <c r="F5219" s="11">
        <v>45840.0</v>
      </c>
      <c r="G5219" s="12">
        <f t="shared" si="1"/>
        <v>7</v>
      </c>
      <c r="H5219" s="10" t="s">
        <v>32</v>
      </c>
      <c r="I5219" s="10">
        <f>IFNA(VLOOKUP($H5219,'Промокоды'!$A$2:$B$115,2,0),"")</f>
        <v>3</v>
      </c>
      <c r="J5219" s="10" t="str">
        <f>IFNA(VLOOKUP($I5219,'Промокоды'!$E$2:$F$8,2,0),"")</f>
        <v>Поисковые запросы в Яндексе</v>
      </c>
      <c r="K5219" s="10">
        <f>IFNA(VLOOKUP($H5219,'Промокоды'!$A$2:$C$115,3,0),"")</f>
        <v>0.05</v>
      </c>
      <c r="L5219" s="13">
        <f t="shared" si="2"/>
        <v>225</v>
      </c>
      <c r="M5219" s="14">
        <v>4500.0</v>
      </c>
      <c r="N5219" s="14">
        <f t="shared" si="3"/>
        <v>4275</v>
      </c>
      <c r="O5219" s="9"/>
      <c r="P5219" s="9"/>
      <c r="Q5219" s="9"/>
      <c r="R5219" s="9"/>
      <c r="S5219" s="9"/>
      <c r="T5219" s="9"/>
      <c r="U5219" s="9"/>
      <c r="V5219" s="9"/>
      <c r="W5219" s="9"/>
      <c r="X5219" s="9"/>
      <c r="Y5219" s="9"/>
      <c r="Z5219" s="9"/>
      <c r="AA5219" s="9"/>
      <c r="AB5219" s="9"/>
      <c r="AC5219" s="9"/>
    </row>
    <row r="5220" ht="15.75" customHeight="1">
      <c r="A5220" s="10">
        <v>5219.0</v>
      </c>
      <c r="B5220" s="10" t="s">
        <v>15</v>
      </c>
      <c r="C5220" s="10" t="str">
        <f>VLOOKUP($E5220,'Определяем вид'!$A$2:$B$16,2,0)</f>
        <v>Услуга</v>
      </c>
      <c r="D5220" s="10" t="s">
        <v>16</v>
      </c>
      <c r="E5220" s="10" t="s">
        <v>18</v>
      </c>
      <c r="F5220" s="11">
        <v>45840.0</v>
      </c>
      <c r="G5220" s="12">
        <f t="shared" si="1"/>
        <v>7</v>
      </c>
      <c r="H5220" s="10"/>
      <c r="I5220" s="10" t="str">
        <f>IFNA(VLOOKUP($H5220,'Промокоды'!$A$2:$B$115,2,0),"")</f>
        <v/>
      </c>
      <c r="J5220" s="10" t="str">
        <f>IFNA(VLOOKUP($I5220,'Промокоды'!$E$2:$F$8,2,0),"")</f>
        <v/>
      </c>
      <c r="K5220" s="10" t="str">
        <f>IFNA(VLOOKUP($H5220,'Промокоды'!$A$2:$C$115,3,0),"")</f>
        <v/>
      </c>
      <c r="L5220" s="13">
        <f t="shared" si="2"/>
        <v>0</v>
      </c>
      <c r="M5220" s="14">
        <v>3500.0</v>
      </c>
      <c r="N5220" s="14">
        <f t="shared" si="3"/>
        <v>3500</v>
      </c>
      <c r="O5220" s="9"/>
      <c r="P5220" s="9"/>
      <c r="Q5220" s="9"/>
      <c r="R5220" s="9"/>
      <c r="S5220" s="9"/>
      <c r="T5220" s="9"/>
      <c r="U5220" s="9"/>
      <c r="V5220" s="9"/>
      <c r="W5220" s="9"/>
      <c r="X5220" s="9"/>
      <c r="Y5220" s="9"/>
      <c r="Z5220" s="9"/>
      <c r="AA5220" s="9"/>
      <c r="AB5220" s="9"/>
      <c r="AC5220" s="9"/>
    </row>
    <row r="5221" ht="15.75" customHeight="1">
      <c r="A5221" s="10">
        <v>5220.0</v>
      </c>
      <c r="B5221" s="10" t="s">
        <v>15</v>
      </c>
      <c r="C5221" s="10" t="str">
        <f>VLOOKUP($E5221,'Определяем вид'!$A$2:$B$16,2,0)</f>
        <v>Услуга</v>
      </c>
      <c r="D5221" s="10" t="s">
        <v>19</v>
      </c>
      <c r="E5221" s="10" t="s">
        <v>17</v>
      </c>
      <c r="F5221" s="11">
        <v>45840.0</v>
      </c>
      <c r="G5221" s="12">
        <f t="shared" si="1"/>
        <v>7</v>
      </c>
      <c r="H5221" s="10"/>
      <c r="I5221" s="10" t="str">
        <f>IFNA(VLOOKUP($H5221,'Промокоды'!$A$2:$B$115,2,0),"")</f>
        <v/>
      </c>
      <c r="J5221" s="10" t="str">
        <f>IFNA(VLOOKUP($I5221,'Промокоды'!$E$2:$F$8,2,0),"")</f>
        <v/>
      </c>
      <c r="K5221" s="10" t="str">
        <f>IFNA(VLOOKUP($H5221,'Промокоды'!$A$2:$C$115,3,0),"")</f>
        <v/>
      </c>
      <c r="L5221" s="13">
        <f t="shared" si="2"/>
        <v>0</v>
      </c>
      <c r="M5221" s="14">
        <v>4500.0</v>
      </c>
      <c r="N5221" s="14">
        <f t="shared" si="3"/>
        <v>4500</v>
      </c>
      <c r="O5221" s="9"/>
      <c r="P5221" s="9"/>
      <c r="Q5221" s="9"/>
      <c r="R5221" s="9"/>
      <c r="S5221" s="9"/>
      <c r="T5221" s="9"/>
      <c r="U5221" s="9"/>
      <c r="V5221" s="9"/>
      <c r="W5221" s="9"/>
      <c r="X5221" s="9"/>
      <c r="Y5221" s="9"/>
      <c r="Z5221" s="9"/>
      <c r="AA5221" s="9"/>
      <c r="AB5221" s="9"/>
      <c r="AC5221" s="9"/>
    </row>
    <row r="5222" ht="15.75" customHeight="1">
      <c r="A5222" s="10">
        <v>5221.0</v>
      </c>
      <c r="B5222" s="10" t="s">
        <v>15</v>
      </c>
      <c r="C5222" s="10" t="str">
        <f>VLOOKUP($E5222,'Определяем вид'!$A$2:$B$16,2,0)</f>
        <v>Услуга</v>
      </c>
      <c r="D5222" s="10" t="s">
        <v>19</v>
      </c>
      <c r="E5222" s="10" t="s">
        <v>18</v>
      </c>
      <c r="F5222" s="11">
        <v>45840.0</v>
      </c>
      <c r="G5222" s="12">
        <f t="shared" si="1"/>
        <v>7</v>
      </c>
      <c r="H5222" s="10"/>
      <c r="I5222" s="10" t="str">
        <f>IFNA(VLOOKUP($H5222,'Промокоды'!$A$2:$B$115,2,0),"")</f>
        <v/>
      </c>
      <c r="J5222" s="10" t="str">
        <f>IFNA(VLOOKUP($I5222,'Промокоды'!$E$2:$F$8,2,0),"")</f>
        <v/>
      </c>
      <c r="K5222" s="10" t="str">
        <f>IFNA(VLOOKUP($H5222,'Промокоды'!$A$2:$C$115,3,0),"")</f>
        <v/>
      </c>
      <c r="L5222" s="13">
        <f t="shared" si="2"/>
        <v>0</v>
      </c>
      <c r="M5222" s="14">
        <v>3500.0</v>
      </c>
      <c r="N5222" s="14">
        <f t="shared" si="3"/>
        <v>3500</v>
      </c>
      <c r="O5222" s="9"/>
      <c r="P5222" s="9"/>
      <c r="Q5222" s="9"/>
      <c r="R5222" s="9"/>
      <c r="S5222" s="9"/>
      <c r="T5222" s="9"/>
      <c r="U5222" s="9"/>
      <c r="V5222" s="9"/>
      <c r="W5222" s="9"/>
      <c r="X5222" s="9"/>
      <c r="Y5222" s="9"/>
      <c r="Z5222" s="9"/>
      <c r="AA5222" s="9"/>
      <c r="AB5222" s="9"/>
      <c r="AC5222" s="9"/>
    </row>
    <row r="5223" ht="15.75" customHeight="1">
      <c r="A5223" s="10">
        <v>5222.0</v>
      </c>
      <c r="B5223" s="10" t="s">
        <v>15</v>
      </c>
      <c r="C5223" s="10" t="str">
        <f>VLOOKUP($E5223,'Определяем вид'!$A$2:$B$16,2,0)</f>
        <v>Услуга</v>
      </c>
      <c r="D5223" s="10" t="s">
        <v>16</v>
      </c>
      <c r="E5223" s="10" t="s">
        <v>17</v>
      </c>
      <c r="F5223" s="11">
        <v>45840.0</v>
      </c>
      <c r="G5223" s="12">
        <f t="shared" si="1"/>
        <v>7</v>
      </c>
      <c r="H5223" s="10"/>
      <c r="I5223" s="10" t="str">
        <f>IFNA(VLOOKUP($H5223,'Промокоды'!$A$2:$B$115,2,0),"")</f>
        <v/>
      </c>
      <c r="J5223" s="10" t="str">
        <f>IFNA(VLOOKUP($I5223,'Промокоды'!$E$2:$F$8,2,0),"")</f>
        <v/>
      </c>
      <c r="K5223" s="10" t="str">
        <f>IFNA(VLOOKUP($H5223,'Промокоды'!$A$2:$C$115,3,0),"")</f>
        <v/>
      </c>
      <c r="L5223" s="13">
        <f t="shared" si="2"/>
        <v>0</v>
      </c>
      <c r="M5223" s="14">
        <v>4500.0</v>
      </c>
      <c r="N5223" s="14">
        <f t="shared" si="3"/>
        <v>4500</v>
      </c>
      <c r="O5223" s="9"/>
      <c r="P5223" s="9"/>
      <c r="Q5223" s="9"/>
      <c r="R5223" s="9"/>
      <c r="S5223" s="9"/>
      <c r="T5223" s="9"/>
      <c r="U5223" s="9"/>
      <c r="V5223" s="9"/>
      <c r="W5223" s="9"/>
      <c r="X5223" s="9"/>
      <c r="Y5223" s="9"/>
      <c r="Z5223" s="9"/>
      <c r="AA5223" s="9"/>
      <c r="AB5223" s="9"/>
      <c r="AC5223" s="9"/>
    </row>
    <row r="5224" ht="15.75" customHeight="1">
      <c r="A5224" s="10">
        <v>5223.0</v>
      </c>
      <c r="B5224" s="10" t="s">
        <v>15</v>
      </c>
      <c r="C5224" s="10" t="str">
        <f>VLOOKUP($E5224,'Определяем вид'!$A$2:$B$16,2,0)</f>
        <v>Услуга</v>
      </c>
      <c r="D5224" s="10" t="s">
        <v>16</v>
      </c>
      <c r="E5224" s="10" t="s">
        <v>17</v>
      </c>
      <c r="F5224" s="11">
        <v>45840.0</v>
      </c>
      <c r="G5224" s="12">
        <f t="shared" si="1"/>
        <v>7</v>
      </c>
      <c r="H5224" s="10"/>
      <c r="I5224" s="10" t="str">
        <f>IFNA(VLOOKUP($H5224,'Промокоды'!$A$2:$B$115,2,0),"")</f>
        <v/>
      </c>
      <c r="J5224" s="10" t="str">
        <f>IFNA(VLOOKUP($I5224,'Промокоды'!$E$2:$F$8,2,0),"")</f>
        <v/>
      </c>
      <c r="K5224" s="10" t="str">
        <f>IFNA(VLOOKUP($H5224,'Промокоды'!$A$2:$C$115,3,0),"")</f>
        <v/>
      </c>
      <c r="L5224" s="13">
        <f t="shared" si="2"/>
        <v>0</v>
      </c>
      <c r="M5224" s="14">
        <v>4500.0</v>
      </c>
      <c r="N5224" s="14">
        <f t="shared" si="3"/>
        <v>4500</v>
      </c>
      <c r="O5224" s="9"/>
      <c r="P5224" s="9"/>
      <c r="Q5224" s="9"/>
      <c r="R5224" s="9"/>
      <c r="S5224" s="9"/>
      <c r="T5224" s="9"/>
      <c r="U5224" s="9"/>
      <c r="V5224" s="9"/>
      <c r="W5224" s="9"/>
      <c r="X5224" s="9"/>
      <c r="Y5224" s="9"/>
      <c r="Z5224" s="9"/>
      <c r="AA5224" s="9"/>
      <c r="AB5224" s="9"/>
      <c r="AC5224" s="9"/>
    </row>
    <row r="5225" ht="15.75" customHeight="1">
      <c r="A5225" s="10">
        <v>5224.0</v>
      </c>
      <c r="B5225" s="10" t="s">
        <v>15</v>
      </c>
      <c r="C5225" s="10" t="str">
        <f>VLOOKUP($E5225,'Определяем вид'!$A$2:$B$16,2,0)</f>
        <v>Услуга</v>
      </c>
      <c r="D5225" s="10" t="s">
        <v>19</v>
      </c>
      <c r="E5225" s="10" t="s">
        <v>18</v>
      </c>
      <c r="F5225" s="11">
        <v>45840.0</v>
      </c>
      <c r="G5225" s="12">
        <f t="shared" si="1"/>
        <v>7</v>
      </c>
      <c r="H5225" s="10"/>
      <c r="I5225" s="10" t="str">
        <f>IFNA(VLOOKUP($H5225,'Промокоды'!$A$2:$B$115,2,0),"")</f>
        <v/>
      </c>
      <c r="J5225" s="10" t="str">
        <f>IFNA(VLOOKUP($I5225,'Промокоды'!$E$2:$F$8,2,0),"")</f>
        <v/>
      </c>
      <c r="K5225" s="10" t="str">
        <f>IFNA(VLOOKUP($H5225,'Промокоды'!$A$2:$C$115,3,0),"")</f>
        <v/>
      </c>
      <c r="L5225" s="13">
        <f t="shared" si="2"/>
        <v>0</v>
      </c>
      <c r="M5225" s="14">
        <v>3500.0</v>
      </c>
      <c r="N5225" s="14">
        <f t="shared" si="3"/>
        <v>3500</v>
      </c>
      <c r="O5225" s="9"/>
      <c r="P5225" s="9"/>
      <c r="Q5225" s="9"/>
      <c r="R5225" s="9"/>
      <c r="S5225" s="9"/>
      <c r="T5225" s="9"/>
      <c r="U5225" s="9"/>
      <c r="V5225" s="9"/>
      <c r="W5225" s="9"/>
      <c r="X5225" s="9"/>
      <c r="Y5225" s="9"/>
      <c r="Z5225" s="9"/>
      <c r="AA5225" s="9"/>
      <c r="AB5225" s="9"/>
      <c r="AC5225" s="9"/>
    </row>
    <row r="5226" ht="15.75" customHeight="1">
      <c r="A5226" s="10">
        <v>5225.0</v>
      </c>
      <c r="B5226" s="10" t="s">
        <v>15</v>
      </c>
      <c r="C5226" s="10" t="str">
        <f>VLOOKUP($E5226,'Определяем вид'!$A$2:$B$16,2,0)</f>
        <v>Товар</v>
      </c>
      <c r="D5226" s="10" t="s">
        <v>19</v>
      </c>
      <c r="E5226" s="10" t="s">
        <v>28</v>
      </c>
      <c r="F5226" s="11">
        <v>45840.0</v>
      </c>
      <c r="G5226" s="12">
        <f t="shared" si="1"/>
        <v>7</v>
      </c>
      <c r="H5226" s="10"/>
      <c r="I5226" s="10" t="str">
        <f>IFNA(VLOOKUP($H5226,'Промокоды'!$A$2:$B$115,2,0),"")</f>
        <v/>
      </c>
      <c r="J5226" s="10" t="str">
        <f>IFNA(VLOOKUP($I5226,'Промокоды'!$E$2:$F$8,2,0),"")</f>
        <v/>
      </c>
      <c r="K5226" s="10" t="str">
        <f>IFNA(VLOOKUP($H5226,'Промокоды'!$A$2:$C$115,3,0),"")</f>
        <v/>
      </c>
      <c r="L5226" s="13">
        <f t="shared" si="2"/>
        <v>0</v>
      </c>
      <c r="M5226" s="14">
        <v>300.0</v>
      </c>
      <c r="N5226" s="14">
        <f t="shared" si="3"/>
        <v>300</v>
      </c>
      <c r="O5226" s="9"/>
      <c r="P5226" s="9"/>
      <c r="Q5226" s="9"/>
      <c r="R5226" s="9"/>
      <c r="S5226" s="9"/>
      <c r="T5226" s="9"/>
      <c r="U5226" s="9"/>
      <c r="V5226" s="9"/>
      <c r="W5226" s="9"/>
      <c r="X5226" s="9"/>
      <c r="Y5226" s="9"/>
      <c r="Z5226" s="9"/>
      <c r="AA5226" s="9"/>
      <c r="AB5226" s="9"/>
      <c r="AC5226" s="9"/>
    </row>
    <row r="5227" ht="15.75" customHeight="1">
      <c r="A5227" s="10">
        <v>5226.0</v>
      </c>
      <c r="B5227" s="10" t="s">
        <v>15</v>
      </c>
      <c r="C5227" s="10" t="str">
        <f>VLOOKUP($E5227,'Определяем вид'!$A$2:$B$16,2,0)</f>
        <v>Услуга</v>
      </c>
      <c r="D5227" s="10" t="s">
        <v>16</v>
      </c>
      <c r="E5227" s="10" t="s">
        <v>18</v>
      </c>
      <c r="F5227" s="11">
        <v>45840.0</v>
      </c>
      <c r="G5227" s="12">
        <f t="shared" si="1"/>
        <v>7</v>
      </c>
      <c r="H5227" s="10"/>
      <c r="I5227" s="10" t="str">
        <f>IFNA(VLOOKUP($H5227,'Промокоды'!$A$2:$B$115,2,0),"")</f>
        <v/>
      </c>
      <c r="J5227" s="10" t="str">
        <f>IFNA(VLOOKUP($I5227,'Промокоды'!$E$2:$F$8,2,0),"")</f>
        <v/>
      </c>
      <c r="K5227" s="10" t="str">
        <f>IFNA(VLOOKUP($H5227,'Промокоды'!$A$2:$C$115,3,0),"")</f>
        <v/>
      </c>
      <c r="L5227" s="13">
        <f t="shared" si="2"/>
        <v>0</v>
      </c>
      <c r="M5227" s="14">
        <v>3500.0</v>
      </c>
      <c r="N5227" s="14">
        <f t="shared" si="3"/>
        <v>3500</v>
      </c>
      <c r="O5227" s="9"/>
      <c r="P5227" s="9"/>
      <c r="Q5227" s="9"/>
      <c r="R5227" s="9"/>
      <c r="S5227" s="9"/>
      <c r="T5227" s="9"/>
      <c r="U5227" s="9"/>
      <c r="V5227" s="9"/>
      <c r="W5227" s="9"/>
      <c r="X5227" s="9"/>
      <c r="Y5227" s="9"/>
      <c r="Z5227" s="9"/>
      <c r="AA5227" s="9"/>
      <c r="AB5227" s="9"/>
      <c r="AC5227" s="9"/>
    </row>
    <row r="5228" ht="15.75" customHeight="1">
      <c r="A5228" s="10">
        <v>5227.0</v>
      </c>
      <c r="B5228" s="10" t="s">
        <v>25</v>
      </c>
      <c r="C5228" s="10" t="str">
        <f>VLOOKUP($E5228,'Определяем вид'!$A$2:$B$16,2,0)</f>
        <v>Товар</v>
      </c>
      <c r="D5228" s="10" t="s">
        <v>16</v>
      </c>
      <c r="E5228" s="10" t="s">
        <v>33</v>
      </c>
      <c r="F5228" s="11">
        <v>45840.0</v>
      </c>
      <c r="G5228" s="12">
        <f t="shared" si="1"/>
        <v>7</v>
      </c>
      <c r="H5228" s="10"/>
      <c r="I5228" s="10" t="str">
        <f>IFNA(VLOOKUP($H5228,'Промокоды'!$A$2:$B$115,2,0),"")</f>
        <v/>
      </c>
      <c r="J5228" s="10" t="str">
        <f>IFNA(VLOOKUP($I5228,'Промокоды'!$E$2:$F$8,2,0),"")</f>
        <v/>
      </c>
      <c r="K5228" s="10" t="str">
        <f>IFNA(VLOOKUP($H5228,'Промокоды'!$A$2:$C$115,3,0),"")</f>
        <v/>
      </c>
      <c r="L5228" s="13">
        <f t="shared" si="2"/>
        <v>0</v>
      </c>
      <c r="M5228" s="14">
        <v>1000.0</v>
      </c>
      <c r="N5228" s="14">
        <f t="shared" si="3"/>
        <v>1000</v>
      </c>
      <c r="O5228" s="9"/>
      <c r="P5228" s="9"/>
      <c r="Q5228" s="9"/>
      <c r="R5228" s="9"/>
      <c r="S5228" s="9"/>
      <c r="T5228" s="9"/>
      <c r="U5228" s="9"/>
      <c r="V5228" s="9"/>
      <c r="W5228" s="9"/>
      <c r="X5228" s="9"/>
      <c r="Y5228" s="9"/>
      <c r="Z5228" s="9"/>
      <c r="AA5228" s="9"/>
      <c r="AB5228" s="9"/>
      <c r="AC5228" s="9"/>
    </row>
    <row r="5229" ht="15.75" customHeight="1">
      <c r="A5229" s="10">
        <v>5228.0</v>
      </c>
      <c r="B5229" s="10" t="s">
        <v>15</v>
      </c>
      <c r="C5229" s="10" t="str">
        <f>VLOOKUP($E5229,'Определяем вид'!$A$2:$B$16,2,0)</f>
        <v>Товар</v>
      </c>
      <c r="D5229" s="10" t="s">
        <v>19</v>
      </c>
      <c r="E5229" s="10" t="s">
        <v>28</v>
      </c>
      <c r="F5229" s="11">
        <v>45840.0</v>
      </c>
      <c r="G5229" s="12">
        <f t="shared" si="1"/>
        <v>7</v>
      </c>
      <c r="H5229" s="10"/>
      <c r="I5229" s="10" t="str">
        <f>IFNA(VLOOKUP($H5229,'Промокоды'!$A$2:$B$115,2,0),"")</f>
        <v/>
      </c>
      <c r="J5229" s="10" t="str">
        <f>IFNA(VLOOKUP($I5229,'Промокоды'!$E$2:$F$8,2,0),"")</f>
        <v/>
      </c>
      <c r="K5229" s="10" t="str">
        <f>IFNA(VLOOKUP($H5229,'Промокоды'!$A$2:$C$115,3,0),"")</f>
        <v/>
      </c>
      <c r="L5229" s="13">
        <f t="shared" si="2"/>
        <v>0</v>
      </c>
      <c r="M5229" s="14">
        <v>300.0</v>
      </c>
      <c r="N5229" s="14">
        <f t="shared" si="3"/>
        <v>300</v>
      </c>
      <c r="O5229" s="9"/>
      <c r="P5229" s="9"/>
      <c r="Q5229" s="9"/>
      <c r="R5229" s="9"/>
      <c r="S5229" s="9"/>
      <c r="T5229" s="9"/>
      <c r="U5229" s="9"/>
      <c r="V5229" s="9"/>
      <c r="W5229" s="9"/>
      <c r="X5229" s="9"/>
      <c r="Y5229" s="9"/>
      <c r="Z5229" s="9"/>
      <c r="AA5229" s="9"/>
      <c r="AB5229" s="9"/>
      <c r="AC5229" s="9"/>
    </row>
    <row r="5230" ht="15.75" customHeight="1">
      <c r="A5230" s="10">
        <v>5229.0</v>
      </c>
      <c r="B5230" s="10" t="s">
        <v>25</v>
      </c>
      <c r="C5230" s="10" t="str">
        <f>VLOOKUP($E5230,'Определяем вид'!$A$2:$B$16,2,0)</f>
        <v>Товар</v>
      </c>
      <c r="D5230" s="10" t="s">
        <v>16</v>
      </c>
      <c r="E5230" s="10" t="s">
        <v>30</v>
      </c>
      <c r="F5230" s="11">
        <v>45840.0</v>
      </c>
      <c r="G5230" s="12">
        <f t="shared" si="1"/>
        <v>7</v>
      </c>
      <c r="H5230" s="10"/>
      <c r="I5230" s="10" t="str">
        <f>IFNA(VLOOKUP($H5230,'Промокоды'!$A$2:$B$115,2,0),"")</f>
        <v/>
      </c>
      <c r="J5230" s="10" t="str">
        <f>IFNA(VLOOKUP($I5230,'Промокоды'!$E$2:$F$8,2,0),"")</f>
        <v/>
      </c>
      <c r="K5230" s="10" t="str">
        <f>IFNA(VLOOKUP($H5230,'Промокоды'!$A$2:$C$115,3,0),"")</f>
        <v/>
      </c>
      <c r="L5230" s="13">
        <f t="shared" si="2"/>
        <v>0</v>
      </c>
      <c r="M5230" s="14">
        <v>300.0</v>
      </c>
      <c r="N5230" s="14">
        <f t="shared" si="3"/>
        <v>300</v>
      </c>
      <c r="O5230" s="9"/>
      <c r="P5230" s="9"/>
      <c r="Q5230" s="9"/>
      <c r="R5230" s="9"/>
      <c r="S5230" s="9"/>
      <c r="T5230" s="9"/>
      <c r="U5230" s="9"/>
      <c r="V5230" s="9"/>
      <c r="W5230" s="9"/>
      <c r="X5230" s="9"/>
      <c r="Y5230" s="9"/>
      <c r="Z5230" s="9"/>
      <c r="AA5230" s="9"/>
      <c r="AB5230" s="9"/>
      <c r="AC5230" s="9"/>
    </row>
    <row r="5231" ht="15.75" customHeight="1">
      <c r="A5231" s="10">
        <v>5230.0</v>
      </c>
      <c r="B5231" s="10" t="s">
        <v>15</v>
      </c>
      <c r="C5231" s="10" t="str">
        <f>VLOOKUP($E5231,'Определяем вид'!$A$2:$B$16,2,0)</f>
        <v>Услуга</v>
      </c>
      <c r="D5231" s="10" t="s">
        <v>19</v>
      </c>
      <c r="E5231" s="10" t="s">
        <v>18</v>
      </c>
      <c r="F5231" s="11">
        <v>45840.0</v>
      </c>
      <c r="G5231" s="12">
        <f t="shared" si="1"/>
        <v>7</v>
      </c>
      <c r="H5231" s="10"/>
      <c r="I5231" s="10" t="str">
        <f>IFNA(VLOOKUP($H5231,'Промокоды'!$A$2:$B$115,2,0),"")</f>
        <v/>
      </c>
      <c r="J5231" s="10" t="str">
        <f>IFNA(VLOOKUP($I5231,'Промокоды'!$E$2:$F$8,2,0),"")</f>
        <v/>
      </c>
      <c r="K5231" s="10" t="str">
        <f>IFNA(VLOOKUP($H5231,'Промокоды'!$A$2:$C$115,3,0),"")</f>
        <v/>
      </c>
      <c r="L5231" s="13">
        <f t="shared" si="2"/>
        <v>0</v>
      </c>
      <c r="M5231" s="14">
        <v>3500.0</v>
      </c>
      <c r="N5231" s="14">
        <f t="shared" si="3"/>
        <v>3500</v>
      </c>
      <c r="O5231" s="9"/>
      <c r="P5231" s="9"/>
      <c r="Q5231" s="9"/>
      <c r="R5231" s="9"/>
      <c r="S5231" s="9"/>
      <c r="T5231" s="9"/>
      <c r="U5231" s="9"/>
      <c r="V5231" s="9"/>
      <c r="W5231" s="9"/>
      <c r="X5231" s="9"/>
      <c r="Y5231" s="9"/>
      <c r="Z5231" s="9"/>
      <c r="AA5231" s="9"/>
      <c r="AB5231" s="9"/>
      <c r="AC5231" s="9"/>
    </row>
    <row r="5232" ht="15.75" customHeight="1">
      <c r="A5232" s="10">
        <v>5231.0</v>
      </c>
      <c r="B5232" s="10" t="s">
        <v>15</v>
      </c>
      <c r="C5232" s="10" t="str">
        <f>VLOOKUP($E5232,'Определяем вид'!$A$2:$B$16,2,0)</f>
        <v>Товар</v>
      </c>
      <c r="D5232" s="10" t="s">
        <v>16</v>
      </c>
      <c r="E5232" s="10" t="s">
        <v>23</v>
      </c>
      <c r="F5232" s="11">
        <v>45840.0</v>
      </c>
      <c r="G5232" s="12">
        <f t="shared" si="1"/>
        <v>7</v>
      </c>
      <c r="H5232" s="10"/>
      <c r="I5232" s="10" t="str">
        <f>IFNA(VLOOKUP($H5232,'Промокоды'!$A$2:$B$115,2,0),"")</f>
        <v/>
      </c>
      <c r="J5232" s="10" t="str">
        <f>IFNA(VLOOKUP($I5232,'Промокоды'!$E$2:$F$8,2,0),"")</f>
        <v/>
      </c>
      <c r="K5232" s="10" t="str">
        <f>IFNA(VLOOKUP($H5232,'Промокоды'!$A$2:$C$115,3,0),"")</f>
        <v/>
      </c>
      <c r="L5232" s="13">
        <f t="shared" si="2"/>
        <v>0</v>
      </c>
      <c r="M5232" s="14">
        <v>1000.0</v>
      </c>
      <c r="N5232" s="14">
        <f t="shared" si="3"/>
        <v>1000</v>
      </c>
      <c r="O5232" s="9"/>
      <c r="P5232" s="9"/>
      <c r="Q5232" s="9"/>
      <c r="R5232" s="9"/>
      <c r="S5232" s="9"/>
      <c r="T5232" s="9"/>
      <c r="U5232" s="9"/>
      <c r="V5232" s="9"/>
      <c r="W5232" s="9"/>
      <c r="X5232" s="9"/>
      <c r="Y5232" s="9"/>
      <c r="Z5232" s="9"/>
      <c r="AA5232" s="9"/>
      <c r="AB5232" s="9"/>
      <c r="AC5232" s="9"/>
    </row>
    <row r="5233" ht="15.75" customHeight="1">
      <c r="A5233" s="10">
        <v>5232.0</v>
      </c>
      <c r="B5233" s="10" t="s">
        <v>25</v>
      </c>
      <c r="C5233" s="10" t="str">
        <f>VLOOKUP($E5233,'Определяем вид'!$A$2:$B$16,2,0)</f>
        <v>Товар</v>
      </c>
      <c r="D5233" s="10" t="s">
        <v>16</v>
      </c>
      <c r="E5233" s="10" t="s">
        <v>30</v>
      </c>
      <c r="F5233" s="11">
        <v>45840.0</v>
      </c>
      <c r="G5233" s="12">
        <f t="shared" si="1"/>
        <v>7</v>
      </c>
      <c r="H5233" s="10"/>
      <c r="I5233" s="10" t="str">
        <f>IFNA(VLOOKUP($H5233,'Промокоды'!$A$2:$B$115,2,0),"")</f>
        <v/>
      </c>
      <c r="J5233" s="10" t="str">
        <f>IFNA(VLOOKUP($I5233,'Промокоды'!$E$2:$F$8,2,0),"")</f>
        <v/>
      </c>
      <c r="K5233" s="10" t="str">
        <f>IFNA(VLOOKUP($H5233,'Промокоды'!$A$2:$C$115,3,0),"")</f>
        <v/>
      </c>
      <c r="L5233" s="13">
        <f t="shared" si="2"/>
        <v>0</v>
      </c>
      <c r="M5233" s="14">
        <v>300.0</v>
      </c>
      <c r="N5233" s="14">
        <f t="shared" si="3"/>
        <v>300</v>
      </c>
      <c r="O5233" s="9"/>
      <c r="P5233" s="9"/>
      <c r="Q5233" s="9"/>
      <c r="R5233" s="9"/>
      <c r="S5233" s="9"/>
      <c r="T5233" s="9"/>
      <c r="U5233" s="9"/>
      <c r="V5233" s="9"/>
      <c r="W5233" s="9"/>
      <c r="X5233" s="9"/>
      <c r="Y5233" s="9"/>
      <c r="Z5233" s="9"/>
      <c r="AA5233" s="9"/>
      <c r="AB5233" s="9"/>
      <c r="AC5233" s="9"/>
    </row>
    <row r="5234" ht="15.75" customHeight="1">
      <c r="A5234" s="10">
        <v>5233.0</v>
      </c>
      <c r="B5234" s="10" t="s">
        <v>15</v>
      </c>
      <c r="C5234" s="10" t="str">
        <f>VLOOKUP($E5234,'Определяем вид'!$A$2:$B$16,2,0)</f>
        <v>Товар</v>
      </c>
      <c r="D5234" s="10" t="s">
        <v>16</v>
      </c>
      <c r="E5234" s="10" t="s">
        <v>23</v>
      </c>
      <c r="F5234" s="11">
        <v>45840.0</v>
      </c>
      <c r="G5234" s="12">
        <f t="shared" si="1"/>
        <v>7</v>
      </c>
      <c r="H5234" s="10" t="s">
        <v>34</v>
      </c>
      <c r="I5234" s="10">
        <f>IFNA(VLOOKUP($H5234,'Промокоды'!$A$2:$B$115,2,0),"")</f>
        <v>7</v>
      </c>
      <c r="J5234" s="10" t="str">
        <f>IFNA(VLOOKUP($I5234,'Промокоды'!$E$2:$F$8,2,0),"")</f>
        <v>Сторис в VK</v>
      </c>
      <c r="K5234" s="10">
        <f>IFNA(VLOOKUP($H5234,'Промокоды'!$A$2:$C$115,3,0),"")</f>
        <v>0.15</v>
      </c>
      <c r="L5234" s="13">
        <f t="shared" si="2"/>
        <v>150</v>
      </c>
      <c r="M5234" s="14">
        <v>1000.0</v>
      </c>
      <c r="N5234" s="14">
        <f t="shared" si="3"/>
        <v>850</v>
      </c>
      <c r="O5234" s="9"/>
      <c r="P5234" s="9"/>
      <c r="Q5234" s="9"/>
      <c r="R5234" s="9"/>
      <c r="S5234" s="9"/>
      <c r="T5234" s="9"/>
      <c r="U5234" s="9"/>
      <c r="V5234" s="9"/>
      <c r="W5234" s="9"/>
      <c r="X5234" s="9"/>
      <c r="Y5234" s="9"/>
      <c r="Z5234" s="9"/>
      <c r="AA5234" s="9"/>
      <c r="AB5234" s="9"/>
      <c r="AC5234" s="9"/>
    </row>
    <row r="5235" ht="15.75" customHeight="1">
      <c r="A5235" s="10">
        <v>5234.0</v>
      </c>
      <c r="B5235" s="10" t="s">
        <v>25</v>
      </c>
      <c r="C5235" s="10" t="str">
        <f>VLOOKUP($E5235,'Определяем вид'!$A$2:$B$16,2,0)</f>
        <v>Товар</v>
      </c>
      <c r="D5235" s="10" t="s">
        <v>16</v>
      </c>
      <c r="E5235" s="10" t="s">
        <v>35</v>
      </c>
      <c r="F5235" s="11">
        <v>45840.0</v>
      </c>
      <c r="G5235" s="12">
        <f t="shared" si="1"/>
        <v>7</v>
      </c>
      <c r="H5235" s="10"/>
      <c r="I5235" s="10" t="str">
        <f>IFNA(VLOOKUP($H5235,'Промокоды'!$A$2:$B$115,2,0),"")</f>
        <v/>
      </c>
      <c r="J5235" s="10" t="str">
        <f>IFNA(VLOOKUP($I5235,'Промокоды'!$E$2:$F$8,2,0),"")</f>
        <v/>
      </c>
      <c r="K5235" s="10" t="str">
        <f>IFNA(VLOOKUP($H5235,'Промокоды'!$A$2:$C$115,3,0),"")</f>
        <v/>
      </c>
      <c r="L5235" s="13">
        <f t="shared" si="2"/>
        <v>0</v>
      </c>
      <c r="M5235" s="14">
        <v>500.0</v>
      </c>
      <c r="N5235" s="14">
        <f t="shared" si="3"/>
        <v>500</v>
      </c>
      <c r="O5235" s="9"/>
      <c r="P5235" s="9"/>
      <c r="Q5235" s="9"/>
      <c r="R5235" s="9"/>
      <c r="S5235" s="9"/>
      <c r="T5235" s="9"/>
      <c r="U5235" s="9"/>
      <c r="V5235" s="9"/>
      <c r="W5235" s="9"/>
      <c r="X5235" s="9"/>
      <c r="Y5235" s="9"/>
      <c r="Z5235" s="9"/>
      <c r="AA5235" s="9"/>
      <c r="AB5235" s="9"/>
      <c r="AC5235" s="9"/>
    </row>
    <row r="5236" ht="15.75" customHeight="1">
      <c r="A5236" s="10">
        <v>5235.0</v>
      </c>
      <c r="B5236" s="10" t="s">
        <v>15</v>
      </c>
      <c r="C5236" s="10" t="str">
        <f>VLOOKUP($E5236,'Определяем вид'!$A$2:$B$16,2,0)</f>
        <v>Услуга</v>
      </c>
      <c r="D5236" s="10" t="s">
        <v>16</v>
      </c>
      <c r="E5236" s="10" t="s">
        <v>21</v>
      </c>
      <c r="F5236" s="11">
        <v>45840.0</v>
      </c>
      <c r="G5236" s="12">
        <f t="shared" si="1"/>
        <v>7</v>
      </c>
      <c r="H5236" s="10"/>
      <c r="I5236" s="10" t="str">
        <f>IFNA(VLOOKUP($H5236,'Промокоды'!$A$2:$B$115,2,0),"")</f>
        <v/>
      </c>
      <c r="J5236" s="10" t="str">
        <f>IFNA(VLOOKUP($I5236,'Промокоды'!$E$2:$F$8,2,0),"")</f>
        <v/>
      </c>
      <c r="K5236" s="10" t="str">
        <f>IFNA(VLOOKUP($H5236,'Промокоды'!$A$2:$C$115,3,0),"")</f>
        <v/>
      </c>
      <c r="L5236" s="13">
        <f t="shared" si="2"/>
        <v>0</v>
      </c>
      <c r="M5236" s="14">
        <v>5500.0</v>
      </c>
      <c r="N5236" s="14">
        <f t="shared" si="3"/>
        <v>5500</v>
      </c>
      <c r="O5236" s="9"/>
      <c r="P5236" s="9"/>
      <c r="Q5236" s="9"/>
      <c r="R5236" s="9"/>
      <c r="S5236" s="9"/>
      <c r="T5236" s="9"/>
      <c r="U5236" s="9"/>
      <c r="V5236" s="9"/>
      <c r="W5236" s="9"/>
      <c r="X5236" s="9"/>
      <c r="Y5236" s="9"/>
      <c r="Z5236" s="9"/>
      <c r="AA5236" s="9"/>
      <c r="AB5236" s="9"/>
      <c r="AC5236" s="9"/>
    </row>
    <row r="5237" ht="15.75" customHeight="1">
      <c r="A5237" s="10">
        <v>5236.0</v>
      </c>
      <c r="B5237" s="10" t="s">
        <v>15</v>
      </c>
      <c r="C5237" s="10" t="str">
        <f>VLOOKUP($E5237,'Определяем вид'!$A$2:$B$16,2,0)</f>
        <v>Услуга</v>
      </c>
      <c r="D5237" s="10" t="s">
        <v>16</v>
      </c>
      <c r="E5237" s="10" t="s">
        <v>21</v>
      </c>
      <c r="F5237" s="11">
        <v>45841.0</v>
      </c>
      <c r="G5237" s="12">
        <f t="shared" si="1"/>
        <v>7</v>
      </c>
      <c r="H5237" s="10" t="s">
        <v>36</v>
      </c>
      <c r="I5237" s="10">
        <f>IFNA(VLOOKUP($H5237,'Промокоды'!$A$2:$B$115,2,0),"")</f>
        <v>7</v>
      </c>
      <c r="J5237" s="10" t="str">
        <f>IFNA(VLOOKUP($I5237,'Промокоды'!$E$2:$F$8,2,0),"")</f>
        <v>Сторис в VK</v>
      </c>
      <c r="K5237" s="10">
        <f>IFNA(VLOOKUP($H5237,'Промокоды'!$A$2:$C$115,3,0),"")</f>
        <v>0.15</v>
      </c>
      <c r="L5237" s="13">
        <f t="shared" si="2"/>
        <v>825</v>
      </c>
      <c r="M5237" s="14">
        <v>5500.0</v>
      </c>
      <c r="N5237" s="14">
        <f t="shared" si="3"/>
        <v>4675</v>
      </c>
      <c r="O5237" s="9"/>
      <c r="P5237" s="9"/>
      <c r="Q5237" s="9"/>
      <c r="R5237" s="9"/>
      <c r="S5237" s="9"/>
      <c r="T5237" s="9"/>
      <c r="U5237" s="9"/>
      <c r="V5237" s="9"/>
      <c r="W5237" s="9"/>
      <c r="X5237" s="9"/>
      <c r="Y5237" s="9"/>
      <c r="Z5237" s="9"/>
      <c r="AA5237" s="9"/>
      <c r="AB5237" s="9"/>
      <c r="AC5237" s="9"/>
    </row>
    <row r="5238" ht="15.75" customHeight="1">
      <c r="A5238" s="10">
        <v>5237.0</v>
      </c>
      <c r="B5238" s="10" t="s">
        <v>15</v>
      </c>
      <c r="C5238" s="10" t="str">
        <f>VLOOKUP($E5238,'Определяем вид'!$A$2:$B$16,2,0)</f>
        <v>Услуга</v>
      </c>
      <c r="D5238" s="10" t="s">
        <v>16</v>
      </c>
      <c r="E5238" s="10" t="s">
        <v>21</v>
      </c>
      <c r="F5238" s="11">
        <v>45841.0</v>
      </c>
      <c r="G5238" s="12">
        <f t="shared" si="1"/>
        <v>7</v>
      </c>
      <c r="H5238" s="10"/>
      <c r="I5238" s="10" t="str">
        <f>IFNA(VLOOKUP($H5238,'Промокоды'!$A$2:$B$115,2,0),"")</f>
        <v/>
      </c>
      <c r="J5238" s="10" t="str">
        <f>IFNA(VLOOKUP($I5238,'Промокоды'!$E$2:$F$8,2,0),"")</f>
        <v/>
      </c>
      <c r="K5238" s="10" t="str">
        <f>IFNA(VLOOKUP($H5238,'Промокоды'!$A$2:$C$115,3,0),"")</f>
        <v/>
      </c>
      <c r="L5238" s="13">
        <f t="shared" si="2"/>
        <v>0</v>
      </c>
      <c r="M5238" s="14">
        <v>5500.0</v>
      </c>
      <c r="N5238" s="14">
        <f t="shared" si="3"/>
        <v>5500</v>
      </c>
      <c r="O5238" s="9"/>
      <c r="P5238" s="9"/>
      <c r="Q5238" s="9"/>
      <c r="R5238" s="9"/>
      <c r="S5238" s="9"/>
      <c r="T5238" s="9"/>
      <c r="U5238" s="9"/>
      <c r="V5238" s="9"/>
      <c r="W5238" s="9"/>
      <c r="X5238" s="9"/>
      <c r="Y5238" s="9"/>
      <c r="Z5238" s="9"/>
      <c r="AA5238" s="9"/>
      <c r="AB5238" s="9"/>
      <c r="AC5238" s="9"/>
    </row>
    <row r="5239" ht="15.75" customHeight="1">
      <c r="A5239" s="10">
        <v>5238.0</v>
      </c>
      <c r="B5239" s="10" t="s">
        <v>15</v>
      </c>
      <c r="C5239" s="10" t="str">
        <f>VLOOKUP($E5239,'Определяем вид'!$A$2:$B$16,2,0)</f>
        <v>Товар</v>
      </c>
      <c r="D5239" s="10" t="s">
        <v>16</v>
      </c>
      <c r="E5239" s="10" t="s">
        <v>28</v>
      </c>
      <c r="F5239" s="11">
        <v>45841.0</v>
      </c>
      <c r="G5239" s="12">
        <f t="shared" si="1"/>
        <v>7</v>
      </c>
      <c r="H5239" s="10"/>
      <c r="I5239" s="10" t="str">
        <f>IFNA(VLOOKUP($H5239,'Промокоды'!$A$2:$B$115,2,0),"")</f>
        <v/>
      </c>
      <c r="J5239" s="10" t="str">
        <f>IFNA(VLOOKUP($I5239,'Промокоды'!$E$2:$F$8,2,0),"")</f>
        <v/>
      </c>
      <c r="K5239" s="10" t="str">
        <f>IFNA(VLOOKUP($H5239,'Промокоды'!$A$2:$C$115,3,0),"")</f>
        <v/>
      </c>
      <c r="L5239" s="13">
        <f t="shared" si="2"/>
        <v>0</v>
      </c>
      <c r="M5239" s="14">
        <v>300.0</v>
      </c>
      <c r="N5239" s="14">
        <f t="shared" si="3"/>
        <v>300</v>
      </c>
      <c r="O5239" s="9"/>
      <c r="P5239" s="9"/>
      <c r="Q5239" s="9"/>
      <c r="R5239" s="9"/>
      <c r="S5239" s="9"/>
      <c r="T5239" s="9"/>
      <c r="U5239" s="9"/>
      <c r="V5239" s="9"/>
      <c r="W5239" s="9"/>
      <c r="X5239" s="9"/>
      <c r="Y5239" s="9"/>
      <c r="Z5239" s="9"/>
      <c r="AA5239" s="9"/>
      <c r="AB5239" s="9"/>
      <c r="AC5239" s="9"/>
    </row>
    <row r="5240" ht="15.75" customHeight="1">
      <c r="A5240" s="10">
        <v>5239.0</v>
      </c>
      <c r="B5240" s="10" t="s">
        <v>15</v>
      </c>
      <c r="C5240" s="10" t="str">
        <f>VLOOKUP($E5240,'Определяем вид'!$A$2:$B$16,2,0)</f>
        <v>Услуга</v>
      </c>
      <c r="D5240" s="10" t="s">
        <v>16</v>
      </c>
      <c r="E5240" s="10" t="s">
        <v>17</v>
      </c>
      <c r="F5240" s="11">
        <v>45841.0</v>
      </c>
      <c r="G5240" s="12">
        <f t="shared" si="1"/>
        <v>7</v>
      </c>
      <c r="H5240" s="10"/>
      <c r="I5240" s="10" t="str">
        <f>IFNA(VLOOKUP($H5240,'Промокоды'!$A$2:$B$115,2,0),"")</f>
        <v/>
      </c>
      <c r="J5240" s="10" t="str">
        <f>IFNA(VLOOKUP($I5240,'Промокоды'!$E$2:$F$8,2,0),"")</f>
        <v/>
      </c>
      <c r="K5240" s="10" t="str">
        <f>IFNA(VLOOKUP($H5240,'Промокоды'!$A$2:$C$115,3,0),"")</f>
        <v/>
      </c>
      <c r="L5240" s="13">
        <f t="shared" si="2"/>
        <v>0</v>
      </c>
      <c r="M5240" s="14">
        <v>4500.0</v>
      </c>
      <c r="N5240" s="14">
        <f t="shared" si="3"/>
        <v>4500</v>
      </c>
      <c r="O5240" s="9"/>
      <c r="P5240" s="9"/>
      <c r="Q5240" s="9"/>
      <c r="R5240" s="9"/>
      <c r="S5240" s="9"/>
      <c r="T5240" s="9"/>
      <c r="U5240" s="9"/>
      <c r="V5240" s="9"/>
      <c r="W5240" s="9"/>
      <c r="X5240" s="9"/>
      <c r="Y5240" s="9"/>
      <c r="Z5240" s="9"/>
      <c r="AA5240" s="9"/>
      <c r="AB5240" s="9"/>
      <c r="AC5240" s="9"/>
    </row>
    <row r="5241" ht="15.75" customHeight="1">
      <c r="A5241" s="10">
        <v>5240.0</v>
      </c>
      <c r="B5241" s="10" t="s">
        <v>15</v>
      </c>
      <c r="C5241" s="10" t="str">
        <f>VLOOKUP($E5241,'Определяем вид'!$A$2:$B$16,2,0)</f>
        <v>Услуга</v>
      </c>
      <c r="D5241" s="10" t="s">
        <v>19</v>
      </c>
      <c r="E5241" s="10" t="s">
        <v>21</v>
      </c>
      <c r="F5241" s="11">
        <v>45841.0</v>
      </c>
      <c r="G5241" s="12">
        <f t="shared" si="1"/>
        <v>7</v>
      </c>
      <c r="H5241" s="10"/>
      <c r="I5241" s="10" t="str">
        <f>IFNA(VLOOKUP($H5241,'Промокоды'!$A$2:$B$115,2,0),"")</f>
        <v/>
      </c>
      <c r="J5241" s="10" t="str">
        <f>IFNA(VLOOKUP($I5241,'Промокоды'!$E$2:$F$8,2,0),"")</f>
        <v/>
      </c>
      <c r="K5241" s="10" t="str">
        <f>IFNA(VLOOKUP($H5241,'Промокоды'!$A$2:$C$115,3,0),"")</f>
        <v/>
      </c>
      <c r="L5241" s="13">
        <f t="shared" si="2"/>
        <v>0</v>
      </c>
      <c r="M5241" s="14">
        <v>5500.0</v>
      </c>
      <c r="N5241" s="14">
        <f t="shared" si="3"/>
        <v>5500</v>
      </c>
      <c r="O5241" s="9"/>
      <c r="P5241" s="9"/>
      <c r="Q5241" s="9"/>
      <c r="R5241" s="9"/>
      <c r="S5241" s="9"/>
      <c r="T5241" s="9"/>
      <c r="U5241" s="9"/>
      <c r="V5241" s="9"/>
      <c r="W5241" s="9"/>
      <c r="X5241" s="9"/>
      <c r="Y5241" s="9"/>
      <c r="Z5241" s="9"/>
      <c r="AA5241" s="9"/>
      <c r="AB5241" s="9"/>
      <c r="AC5241" s="9"/>
    </row>
    <row r="5242" ht="15.75" customHeight="1">
      <c r="A5242" s="10">
        <v>5241.0</v>
      </c>
      <c r="B5242" s="10" t="s">
        <v>15</v>
      </c>
      <c r="C5242" s="10" t="str">
        <f>VLOOKUP($E5242,'Определяем вид'!$A$2:$B$16,2,0)</f>
        <v>Услуга</v>
      </c>
      <c r="D5242" s="10" t="s">
        <v>16</v>
      </c>
      <c r="E5242" s="10" t="s">
        <v>21</v>
      </c>
      <c r="F5242" s="11">
        <v>45841.0</v>
      </c>
      <c r="G5242" s="12">
        <f t="shared" si="1"/>
        <v>7</v>
      </c>
      <c r="H5242" s="10"/>
      <c r="I5242" s="10" t="str">
        <f>IFNA(VLOOKUP($H5242,'Промокоды'!$A$2:$B$115,2,0),"")</f>
        <v/>
      </c>
      <c r="J5242" s="10" t="str">
        <f>IFNA(VLOOKUP($I5242,'Промокоды'!$E$2:$F$8,2,0),"")</f>
        <v/>
      </c>
      <c r="K5242" s="10" t="str">
        <f>IFNA(VLOOKUP($H5242,'Промокоды'!$A$2:$C$115,3,0),"")</f>
        <v/>
      </c>
      <c r="L5242" s="13">
        <f t="shared" si="2"/>
        <v>0</v>
      </c>
      <c r="M5242" s="14">
        <v>5500.0</v>
      </c>
      <c r="N5242" s="14">
        <f t="shared" si="3"/>
        <v>5500</v>
      </c>
      <c r="O5242" s="9"/>
      <c r="P5242" s="9"/>
      <c r="Q5242" s="9"/>
      <c r="R5242" s="9"/>
      <c r="S5242" s="9"/>
      <c r="T5242" s="9"/>
      <c r="U5242" s="9"/>
      <c r="V5242" s="9"/>
      <c r="W5242" s="9"/>
      <c r="X5242" s="9"/>
      <c r="Y5242" s="9"/>
      <c r="Z5242" s="9"/>
      <c r="AA5242" s="9"/>
      <c r="AB5242" s="9"/>
      <c r="AC5242" s="9"/>
    </row>
    <row r="5243" ht="15.75" customHeight="1">
      <c r="A5243" s="10">
        <v>5242.0</v>
      </c>
      <c r="B5243" s="10" t="s">
        <v>15</v>
      </c>
      <c r="C5243" s="10" t="str">
        <f>VLOOKUP($E5243,'Определяем вид'!$A$2:$B$16,2,0)</f>
        <v>Услуга</v>
      </c>
      <c r="D5243" s="10" t="s">
        <v>16</v>
      </c>
      <c r="E5243" s="10" t="s">
        <v>17</v>
      </c>
      <c r="F5243" s="11">
        <v>45841.0</v>
      </c>
      <c r="G5243" s="12">
        <f t="shared" si="1"/>
        <v>7</v>
      </c>
      <c r="H5243" s="10"/>
      <c r="I5243" s="10" t="str">
        <f>IFNA(VLOOKUP($H5243,'Промокоды'!$A$2:$B$115,2,0),"")</f>
        <v/>
      </c>
      <c r="J5243" s="10" t="str">
        <f>IFNA(VLOOKUP($I5243,'Промокоды'!$E$2:$F$8,2,0),"")</f>
        <v/>
      </c>
      <c r="K5243" s="10" t="str">
        <f>IFNA(VLOOKUP($H5243,'Промокоды'!$A$2:$C$115,3,0),"")</f>
        <v/>
      </c>
      <c r="L5243" s="13">
        <f t="shared" si="2"/>
        <v>0</v>
      </c>
      <c r="M5243" s="14">
        <v>4500.0</v>
      </c>
      <c r="N5243" s="14">
        <f t="shared" si="3"/>
        <v>4500</v>
      </c>
      <c r="O5243" s="9"/>
      <c r="P5243" s="9"/>
      <c r="Q5243" s="9"/>
      <c r="R5243" s="9"/>
      <c r="S5243" s="9"/>
      <c r="T5243" s="9"/>
      <c r="U5243" s="9"/>
      <c r="V5243" s="9"/>
      <c r="W5243" s="9"/>
      <c r="X5243" s="9"/>
      <c r="Y5243" s="9"/>
      <c r="Z5243" s="9"/>
      <c r="AA5243" s="9"/>
      <c r="AB5243" s="9"/>
      <c r="AC5243" s="9"/>
    </row>
    <row r="5244" ht="15.75" customHeight="1">
      <c r="A5244" s="10">
        <v>5243.0</v>
      </c>
      <c r="B5244" s="10" t="s">
        <v>15</v>
      </c>
      <c r="C5244" s="10" t="str">
        <f>VLOOKUP($E5244,'Определяем вид'!$A$2:$B$16,2,0)</f>
        <v>Услуга</v>
      </c>
      <c r="D5244" s="10" t="s">
        <v>16</v>
      </c>
      <c r="E5244" s="10" t="s">
        <v>18</v>
      </c>
      <c r="F5244" s="11">
        <v>45841.0</v>
      </c>
      <c r="G5244" s="12">
        <f t="shared" si="1"/>
        <v>7</v>
      </c>
      <c r="H5244" s="10"/>
      <c r="I5244" s="10" t="str">
        <f>IFNA(VLOOKUP($H5244,'Промокоды'!$A$2:$B$115,2,0),"")</f>
        <v/>
      </c>
      <c r="J5244" s="10" t="str">
        <f>IFNA(VLOOKUP($I5244,'Промокоды'!$E$2:$F$8,2,0),"")</f>
        <v/>
      </c>
      <c r="K5244" s="10" t="str">
        <f>IFNA(VLOOKUP($H5244,'Промокоды'!$A$2:$C$115,3,0),"")</f>
        <v/>
      </c>
      <c r="L5244" s="13">
        <f t="shared" si="2"/>
        <v>0</v>
      </c>
      <c r="M5244" s="14">
        <v>3500.0</v>
      </c>
      <c r="N5244" s="14">
        <f t="shared" si="3"/>
        <v>3500</v>
      </c>
      <c r="O5244" s="9"/>
      <c r="P5244" s="9"/>
      <c r="Q5244" s="9"/>
      <c r="R5244" s="9"/>
      <c r="S5244" s="9"/>
      <c r="T5244" s="9"/>
      <c r="U5244" s="9"/>
      <c r="V5244" s="9"/>
      <c r="W5244" s="9"/>
      <c r="X5244" s="9"/>
      <c r="Y5244" s="9"/>
      <c r="Z5244" s="9"/>
      <c r="AA5244" s="9"/>
      <c r="AB5244" s="9"/>
      <c r="AC5244" s="9"/>
    </row>
    <row r="5245" ht="15.75" customHeight="1">
      <c r="A5245" s="10">
        <v>5244.0</v>
      </c>
      <c r="B5245" s="10" t="s">
        <v>15</v>
      </c>
      <c r="C5245" s="10" t="str">
        <f>VLOOKUP($E5245,'Определяем вид'!$A$2:$B$16,2,0)</f>
        <v>Услуга</v>
      </c>
      <c r="D5245" s="10" t="s">
        <v>16</v>
      </c>
      <c r="E5245" s="10" t="s">
        <v>17</v>
      </c>
      <c r="F5245" s="11">
        <v>45841.0</v>
      </c>
      <c r="G5245" s="12">
        <f t="shared" si="1"/>
        <v>7</v>
      </c>
      <c r="H5245" s="10"/>
      <c r="I5245" s="10" t="str">
        <f>IFNA(VLOOKUP($H5245,'Промокоды'!$A$2:$B$115,2,0),"")</f>
        <v/>
      </c>
      <c r="J5245" s="10" t="str">
        <f>IFNA(VLOOKUP($I5245,'Промокоды'!$E$2:$F$8,2,0),"")</f>
        <v/>
      </c>
      <c r="K5245" s="10" t="str">
        <f>IFNA(VLOOKUP($H5245,'Промокоды'!$A$2:$C$115,3,0),"")</f>
        <v/>
      </c>
      <c r="L5245" s="13">
        <f t="shared" si="2"/>
        <v>0</v>
      </c>
      <c r="M5245" s="14">
        <v>4500.0</v>
      </c>
      <c r="N5245" s="14">
        <f t="shared" si="3"/>
        <v>4500</v>
      </c>
      <c r="O5245" s="9"/>
      <c r="P5245" s="9"/>
      <c r="Q5245" s="9"/>
      <c r="R5245" s="9"/>
      <c r="S5245" s="9"/>
      <c r="T5245" s="9"/>
      <c r="U5245" s="9"/>
      <c r="V5245" s="9"/>
      <c r="W5245" s="9"/>
      <c r="X5245" s="9"/>
      <c r="Y5245" s="9"/>
      <c r="Z5245" s="9"/>
      <c r="AA5245" s="9"/>
      <c r="AB5245" s="9"/>
      <c r="AC5245" s="9"/>
    </row>
    <row r="5246" ht="15.75" customHeight="1">
      <c r="A5246" s="10">
        <v>5245.0</v>
      </c>
      <c r="B5246" s="10" t="s">
        <v>15</v>
      </c>
      <c r="C5246" s="10" t="str">
        <f>VLOOKUP($E5246,'Определяем вид'!$A$2:$B$16,2,0)</f>
        <v>Услуга</v>
      </c>
      <c r="D5246" s="10" t="s">
        <v>19</v>
      </c>
      <c r="E5246" s="10" t="s">
        <v>18</v>
      </c>
      <c r="F5246" s="11">
        <v>45841.0</v>
      </c>
      <c r="G5246" s="12">
        <f t="shared" si="1"/>
        <v>7</v>
      </c>
      <c r="H5246" s="10"/>
      <c r="I5246" s="10" t="str">
        <f>IFNA(VLOOKUP($H5246,'Промокоды'!$A$2:$B$115,2,0),"")</f>
        <v/>
      </c>
      <c r="J5246" s="10" t="str">
        <f>IFNA(VLOOKUP($I5246,'Промокоды'!$E$2:$F$8,2,0),"")</f>
        <v/>
      </c>
      <c r="K5246" s="10" t="str">
        <f>IFNA(VLOOKUP($H5246,'Промокоды'!$A$2:$C$115,3,0),"")</f>
        <v/>
      </c>
      <c r="L5246" s="13">
        <f t="shared" si="2"/>
        <v>0</v>
      </c>
      <c r="M5246" s="14">
        <v>3500.0</v>
      </c>
      <c r="N5246" s="14">
        <f t="shared" si="3"/>
        <v>3500</v>
      </c>
      <c r="O5246" s="9"/>
      <c r="P5246" s="9"/>
      <c r="Q5246" s="9"/>
      <c r="R5246" s="9"/>
      <c r="S5246" s="9"/>
      <c r="T5246" s="9"/>
      <c r="U5246" s="9"/>
      <c r="V5246" s="9"/>
      <c r="W5246" s="9"/>
      <c r="X5246" s="9"/>
      <c r="Y5246" s="9"/>
      <c r="Z5246" s="9"/>
      <c r="AA5246" s="9"/>
      <c r="AB5246" s="9"/>
      <c r="AC5246" s="9"/>
    </row>
    <row r="5247" ht="15.75" customHeight="1">
      <c r="A5247" s="10">
        <v>5246.0</v>
      </c>
      <c r="B5247" s="10" t="s">
        <v>15</v>
      </c>
      <c r="C5247" s="10" t="str">
        <f>VLOOKUP($E5247,'Определяем вид'!$A$2:$B$16,2,0)</f>
        <v>Услуга</v>
      </c>
      <c r="D5247" s="10" t="s">
        <v>16</v>
      </c>
      <c r="E5247" s="10" t="s">
        <v>21</v>
      </c>
      <c r="F5247" s="11">
        <v>45841.0</v>
      </c>
      <c r="G5247" s="12">
        <f t="shared" si="1"/>
        <v>7</v>
      </c>
      <c r="H5247" s="10"/>
      <c r="I5247" s="10" t="str">
        <f>IFNA(VLOOKUP($H5247,'Промокоды'!$A$2:$B$115,2,0),"")</f>
        <v/>
      </c>
      <c r="J5247" s="10" t="str">
        <f>IFNA(VLOOKUP($I5247,'Промокоды'!$E$2:$F$8,2,0),"")</f>
        <v/>
      </c>
      <c r="K5247" s="10" t="str">
        <f>IFNA(VLOOKUP($H5247,'Промокоды'!$A$2:$C$115,3,0),"")</f>
        <v/>
      </c>
      <c r="L5247" s="13">
        <f t="shared" si="2"/>
        <v>0</v>
      </c>
      <c r="M5247" s="14">
        <v>5500.0</v>
      </c>
      <c r="N5247" s="14">
        <f t="shared" si="3"/>
        <v>5500</v>
      </c>
      <c r="O5247" s="9"/>
      <c r="P5247" s="9"/>
      <c r="Q5247" s="9"/>
      <c r="R5247" s="9"/>
      <c r="S5247" s="9"/>
      <c r="T5247" s="9"/>
      <c r="U5247" s="9"/>
      <c r="V5247" s="9"/>
      <c r="W5247" s="9"/>
      <c r="X5247" s="9"/>
      <c r="Y5247" s="9"/>
      <c r="Z5247" s="9"/>
      <c r="AA5247" s="9"/>
      <c r="AB5247" s="9"/>
      <c r="AC5247" s="9"/>
    </row>
    <row r="5248" ht="15.75" customHeight="1">
      <c r="A5248" s="10">
        <v>5247.0</v>
      </c>
      <c r="B5248" s="10" t="s">
        <v>15</v>
      </c>
      <c r="C5248" s="10" t="str">
        <f>VLOOKUP($E5248,'Определяем вид'!$A$2:$B$16,2,0)</f>
        <v>Услуга</v>
      </c>
      <c r="D5248" s="10" t="s">
        <v>16</v>
      </c>
      <c r="E5248" s="10" t="s">
        <v>21</v>
      </c>
      <c r="F5248" s="11">
        <v>45841.0</v>
      </c>
      <c r="G5248" s="12">
        <f t="shared" si="1"/>
        <v>7</v>
      </c>
      <c r="H5248" s="10" t="s">
        <v>37</v>
      </c>
      <c r="I5248" s="10">
        <f>IFNA(VLOOKUP($H5248,'Промокоды'!$A$2:$B$115,2,0),"")</f>
        <v>6</v>
      </c>
      <c r="J5248" s="10" t="str">
        <f>IFNA(VLOOKUP($I5248,'Промокоды'!$E$2:$F$8,2,0),"")</f>
        <v>Реклама в VK</v>
      </c>
      <c r="K5248" s="10">
        <f>IFNA(VLOOKUP($H5248,'Промокоды'!$A$2:$C$115,3,0),"")</f>
        <v>0.2</v>
      </c>
      <c r="L5248" s="13">
        <f t="shared" si="2"/>
        <v>1100</v>
      </c>
      <c r="M5248" s="14">
        <v>5500.0</v>
      </c>
      <c r="N5248" s="14">
        <f t="shared" si="3"/>
        <v>4400</v>
      </c>
      <c r="O5248" s="9"/>
      <c r="P5248" s="9"/>
      <c r="Q5248" s="9"/>
      <c r="R5248" s="9"/>
      <c r="S5248" s="9"/>
      <c r="T5248" s="9"/>
      <c r="U5248" s="9"/>
      <c r="V5248" s="9"/>
      <c r="W5248" s="9"/>
      <c r="X5248" s="9"/>
      <c r="Y5248" s="9"/>
      <c r="Z5248" s="9"/>
      <c r="AA5248" s="9"/>
      <c r="AB5248" s="9"/>
      <c r="AC5248" s="9"/>
    </row>
    <row r="5249" ht="15.75" customHeight="1">
      <c r="A5249" s="10">
        <v>5248.0</v>
      </c>
      <c r="B5249" s="10" t="s">
        <v>15</v>
      </c>
      <c r="C5249" s="10" t="str">
        <f>VLOOKUP($E5249,'Определяем вид'!$A$2:$B$16,2,0)</f>
        <v>Товар</v>
      </c>
      <c r="D5249" s="10" t="s">
        <v>16</v>
      </c>
      <c r="E5249" s="10" t="s">
        <v>23</v>
      </c>
      <c r="F5249" s="11">
        <v>45841.0</v>
      </c>
      <c r="G5249" s="12">
        <f t="shared" si="1"/>
        <v>7</v>
      </c>
      <c r="H5249" s="10"/>
      <c r="I5249" s="10" t="str">
        <f>IFNA(VLOOKUP($H5249,'Промокоды'!$A$2:$B$115,2,0),"")</f>
        <v/>
      </c>
      <c r="J5249" s="10" t="str">
        <f>IFNA(VLOOKUP($I5249,'Промокоды'!$E$2:$F$8,2,0),"")</f>
        <v/>
      </c>
      <c r="K5249" s="10" t="str">
        <f>IFNA(VLOOKUP($H5249,'Промокоды'!$A$2:$C$115,3,0),"")</f>
        <v/>
      </c>
      <c r="L5249" s="13">
        <f t="shared" si="2"/>
        <v>0</v>
      </c>
      <c r="M5249" s="14">
        <v>1000.0</v>
      </c>
      <c r="N5249" s="14">
        <f t="shared" si="3"/>
        <v>1000</v>
      </c>
      <c r="O5249" s="9"/>
      <c r="P5249" s="9"/>
      <c r="Q5249" s="9"/>
      <c r="R5249" s="9"/>
      <c r="S5249" s="9"/>
      <c r="T5249" s="9"/>
      <c r="U5249" s="9"/>
      <c r="V5249" s="9"/>
      <c r="W5249" s="9"/>
      <c r="X5249" s="9"/>
      <c r="Y5249" s="9"/>
      <c r="Z5249" s="9"/>
      <c r="AA5249" s="9"/>
      <c r="AB5249" s="9"/>
      <c r="AC5249" s="9"/>
    </row>
    <row r="5250" ht="15.75" customHeight="1">
      <c r="A5250" s="10">
        <v>5249.0</v>
      </c>
      <c r="B5250" s="10" t="s">
        <v>15</v>
      </c>
      <c r="C5250" s="10" t="str">
        <f>VLOOKUP($E5250,'Определяем вид'!$A$2:$B$16,2,0)</f>
        <v>Услуга</v>
      </c>
      <c r="D5250" s="10" t="s">
        <v>19</v>
      </c>
      <c r="E5250" s="10" t="s">
        <v>17</v>
      </c>
      <c r="F5250" s="11">
        <v>45841.0</v>
      </c>
      <c r="G5250" s="12">
        <f t="shared" si="1"/>
        <v>7</v>
      </c>
      <c r="H5250" s="10"/>
      <c r="I5250" s="10" t="str">
        <f>IFNA(VLOOKUP($H5250,'Промокоды'!$A$2:$B$115,2,0),"")</f>
        <v/>
      </c>
      <c r="J5250" s="10" t="str">
        <f>IFNA(VLOOKUP($I5250,'Промокоды'!$E$2:$F$8,2,0),"")</f>
        <v/>
      </c>
      <c r="K5250" s="10" t="str">
        <f>IFNA(VLOOKUP($H5250,'Промокоды'!$A$2:$C$115,3,0),"")</f>
        <v/>
      </c>
      <c r="L5250" s="13">
        <f t="shared" si="2"/>
        <v>0</v>
      </c>
      <c r="M5250" s="14">
        <v>4500.0</v>
      </c>
      <c r="N5250" s="14">
        <f t="shared" si="3"/>
        <v>4500</v>
      </c>
      <c r="O5250" s="9"/>
      <c r="P5250" s="9"/>
      <c r="Q5250" s="9"/>
      <c r="R5250" s="9"/>
      <c r="S5250" s="9"/>
      <c r="T5250" s="9"/>
      <c r="U5250" s="9"/>
      <c r="V5250" s="9"/>
      <c r="W5250" s="9"/>
      <c r="X5250" s="9"/>
      <c r="Y5250" s="9"/>
      <c r="Z5250" s="9"/>
      <c r="AA5250" s="9"/>
      <c r="AB5250" s="9"/>
      <c r="AC5250" s="9"/>
    </row>
    <row r="5251" ht="15.75" customHeight="1">
      <c r="A5251" s="10">
        <v>5250.0</v>
      </c>
      <c r="B5251" s="10" t="s">
        <v>15</v>
      </c>
      <c r="C5251" s="10" t="str">
        <f>VLOOKUP($E5251,'Определяем вид'!$A$2:$B$16,2,0)</f>
        <v>Услуга</v>
      </c>
      <c r="D5251" s="10" t="s">
        <v>16</v>
      </c>
      <c r="E5251" s="10" t="s">
        <v>21</v>
      </c>
      <c r="F5251" s="11">
        <v>45841.0</v>
      </c>
      <c r="G5251" s="12">
        <f t="shared" si="1"/>
        <v>7</v>
      </c>
      <c r="H5251" s="10"/>
      <c r="I5251" s="10" t="str">
        <f>IFNA(VLOOKUP($H5251,'Промокоды'!$A$2:$B$115,2,0),"")</f>
        <v/>
      </c>
      <c r="J5251" s="10" t="str">
        <f>IFNA(VLOOKUP($I5251,'Промокоды'!$E$2:$F$8,2,0),"")</f>
        <v/>
      </c>
      <c r="K5251" s="10" t="str">
        <f>IFNA(VLOOKUP($H5251,'Промокоды'!$A$2:$C$115,3,0),"")</f>
        <v/>
      </c>
      <c r="L5251" s="13">
        <f t="shared" si="2"/>
        <v>0</v>
      </c>
      <c r="M5251" s="14">
        <v>5500.0</v>
      </c>
      <c r="N5251" s="14">
        <f t="shared" si="3"/>
        <v>5500</v>
      </c>
      <c r="O5251" s="9"/>
      <c r="P5251" s="9"/>
      <c r="Q5251" s="9"/>
      <c r="R5251" s="9"/>
      <c r="S5251" s="9"/>
      <c r="T5251" s="9"/>
      <c r="U5251" s="9"/>
      <c r="V5251" s="9"/>
      <c r="W5251" s="9"/>
      <c r="X5251" s="9"/>
      <c r="Y5251" s="9"/>
      <c r="Z5251" s="9"/>
      <c r="AA5251" s="9"/>
      <c r="AB5251" s="9"/>
      <c r="AC5251" s="9"/>
    </row>
    <row r="5252" ht="15.75" customHeight="1">
      <c r="A5252" s="10">
        <v>5251.0</v>
      </c>
      <c r="B5252" s="10" t="s">
        <v>25</v>
      </c>
      <c r="C5252" s="10" t="str">
        <f>VLOOKUP($E5252,'Определяем вид'!$A$2:$B$16,2,0)</f>
        <v>Товар</v>
      </c>
      <c r="D5252" s="10" t="s">
        <v>19</v>
      </c>
      <c r="E5252" s="10" t="s">
        <v>35</v>
      </c>
      <c r="F5252" s="11">
        <v>45841.0</v>
      </c>
      <c r="G5252" s="12">
        <f t="shared" si="1"/>
        <v>7</v>
      </c>
      <c r="H5252" s="10"/>
      <c r="I5252" s="10" t="str">
        <f>IFNA(VLOOKUP($H5252,'Промокоды'!$A$2:$B$115,2,0),"")</f>
        <v/>
      </c>
      <c r="J5252" s="10" t="str">
        <f>IFNA(VLOOKUP($I5252,'Промокоды'!$E$2:$F$8,2,0),"")</f>
        <v/>
      </c>
      <c r="K5252" s="10" t="str">
        <f>IFNA(VLOOKUP($H5252,'Промокоды'!$A$2:$C$115,3,0),"")</f>
        <v/>
      </c>
      <c r="L5252" s="13">
        <f t="shared" si="2"/>
        <v>0</v>
      </c>
      <c r="M5252" s="14">
        <v>500.0</v>
      </c>
      <c r="N5252" s="14">
        <f t="shared" si="3"/>
        <v>500</v>
      </c>
      <c r="O5252" s="9"/>
      <c r="P5252" s="9"/>
      <c r="Q5252" s="9"/>
      <c r="R5252" s="9"/>
      <c r="S5252" s="9"/>
      <c r="T5252" s="9"/>
      <c r="U5252" s="9"/>
      <c r="V5252" s="9"/>
      <c r="W5252" s="9"/>
      <c r="X5252" s="9"/>
      <c r="Y5252" s="9"/>
      <c r="Z5252" s="9"/>
      <c r="AA5252" s="9"/>
      <c r="AB5252" s="9"/>
      <c r="AC5252" s="9"/>
    </row>
    <row r="5253" ht="15.75" customHeight="1">
      <c r="A5253" s="10">
        <v>5252.0</v>
      </c>
      <c r="B5253" s="10" t="s">
        <v>25</v>
      </c>
      <c r="C5253" s="10" t="str">
        <f>VLOOKUP($E5253,'Определяем вид'!$A$2:$B$16,2,0)</f>
        <v>Товар</v>
      </c>
      <c r="D5253" s="10" t="s">
        <v>16</v>
      </c>
      <c r="E5253" s="10" t="s">
        <v>33</v>
      </c>
      <c r="F5253" s="11">
        <v>45841.0</v>
      </c>
      <c r="G5253" s="12">
        <f t="shared" si="1"/>
        <v>7</v>
      </c>
      <c r="H5253" s="10"/>
      <c r="I5253" s="10" t="str">
        <f>IFNA(VLOOKUP($H5253,'Промокоды'!$A$2:$B$115,2,0),"")</f>
        <v/>
      </c>
      <c r="J5253" s="10" t="str">
        <f>IFNA(VLOOKUP($I5253,'Промокоды'!$E$2:$F$8,2,0),"")</f>
        <v/>
      </c>
      <c r="K5253" s="10" t="str">
        <f>IFNA(VLOOKUP($H5253,'Промокоды'!$A$2:$C$115,3,0),"")</f>
        <v/>
      </c>
      <c r="L5253" s="13">
        <f t="shared" si="2"/>
        <v>0</v>
      </c>
      <c r="M5253" s="14">
        <v>1000.0</v>
      </c>
      <c r="N5253" s="14">
        <f t="shared" si="3"/>
        <v>1000</v>
      </c>
      <c r="O5253" s="9"/>
      <c r="P5253" s="9"/>
      <c r="Q5253" s="9"/>
      <c r="R5253" s="9"/>
      <c r="S5253" s="9"/>
      <c r="T5253" s="9"/>
      <c r="U5253" s="9"/>
      <c r="V5253" s="9"/>
      <c r="W5253" s="9"/>
      <c r="X5253" s="9"/>
      <c r="Y5253" s="9"/>
      <c r="Z5253" s="9"/>
      <c r="AA5253" s="9"/>
      <c r="AB5253" s="9"/>
      <c r="AC5253" s="9"/>
    </row>
    <row r="5254" ht="15.75" customHeight="1">
      <c r="A5254" s="10">
        <v>5253.0</v>
      </c>
      <c r="B5254" s="10" t="s">
        <v>15</v>
      </c>
      <c r="C5254" s="10" t="str">
        <f>VLOOKUP($E5254,'Определяем вид'!$A$2:$B$16,2,0)</f>
        <v>Услуга</v>
      </c>
      <c r="D5254" s="10" t="s">
        <v>16</v>
      </c>
      <c r="E5254" s="10" t="s">
        <v>21</v>
      </c>
      <c r="F5254" s="11">
        <v>45841.0</v>
      </c>
      <c r="G5254" s="12">
        <f t="shared" si="1"/>
        <v>7</v>
      </c>
      <c r="H5254" s="10"/>
      <c r="I5254" s="10" t="str">
        <f>IFNA(VLOOKUP($H5254,'Промокоды'!$A$2:$B$115,2,0),"")</f>
        <v/>
      </c>
      <c r="J5254" s="10" t="str">
        <f>IFNA(VLOOKUP($I5254,'Промокоды'!$E$2:$F$8,2,0),"")</f>
        <v/>
      </c>
      <c r="K5254" s="10" t="str">
        <f>IFNA(VLOOKUP($H5254,'Промокоды'!$A$2:$C$115,3,0),"")</f>
        <v/>
      </c>
      <c r="L5254" s="13">
        <f t="shared" si="2"/>
        <v>0</v>
      </c>
      <c r="M5254" s="14">
        <v>5500.0</v>
      </c>
      <c r="N5254" s="14">
        <f t="shared" si="3"/>
        <v>5500</v>
      </c>
      <c r="O5254" s="9"/>
      <c r="P5254" s="9"/>
      <c r="Q5254" s="9"/>
      <c r="R5254" s="9"/>
      <c r="S5254" s="9"/>
      <c r="T5254" s="9"/>
      <c r="U5254" s="9"/>
      <c r="V5254" s="9"/>
      <c r="W5254" s="9"/>
      <c r="X5254" s="9"/>
      <c r="Y5254" s="9"/>
      <c r="Z5254" s="9"/>
      <c r="AA5254" s="9"/>
      <c r="AB5254" s="9"/>
      <c r="AC5254" s="9"/>
    </row>
    <row r="5255" ht="15.75" customHeight="1">
      <c r="A5255" s="10">
        <v>5254.0</v>
      </c>
      <c r="B5255" s="10" t="s">
        <v>25</v>
      </c>
      <c r="C5255" s="10" t="str">
        <f>VLOOKUP($E5255,'Определяем вид'!$A$2:$B$16,2,0)</f>
        <v>Товар</v>
      </c>
      <c r="D5255" s="10" t="s">
        <v>16</v>
      </c>
      <c r="E5255" s="10" t="s">
        <v>30</v>
      </c>
      <c r="F5255" s="11">
        <v>45841.0</v>
      </c>
      <c r="G5255" s="12">
        <f t="shared" si="1"/>
        <v>7</v>
      </c>
      <c r="H5255" s="10"/>
      <c r="I5255" s="10" t="str">
        <f>IFNA(VLOOKUP($H5255,'Промокоды'!$A$2:$B$115,2,0),"")</f>
        <v/>
      </c>
      <c r="J5255" s="10" t="str">
        <f>IFNA(VLOOKUP($I5255,'Промокоды'!$E$2:$F$8,2,0),"")</f>
        <v/>
      </c>
      <c r="K5255" s="10" t="str">
        <f>IFNA(VLOOKUP($H5255,'Промокоды'!$A$2:$C$115,3,0),"")</f>
        <v/>
      </c>
      <c r="L5255" s="13">
        <f t="shared" si="2"/>
        <v>0</v>
      </c>
      <c r="M5255" s="14">
        <v>300.0</v>
      </c>
      <c r="N5255" s="14">
        <f t="shared" si="3"/>
        <v>300</v>
      </c>
      <c r="O5255" s="9"/>
      <c r="P5255" s="9"/>
      <c r="Q5255" s="9"/>
      <c r="R5255" s="9"/>
      <c r="S5255" s="9"/>
      <c r="T5255" s="9"/>
      <c r="U5255" s="9"/>
      <c r="V5255" s="9"/>
      <c r="W5255" s="9"/>
      <c r="X5255" s="9"/>
      <c r="Y5255" s="9"/>
      <c r="Z5255" s="9"/>
      <c r="AA5255" s="9"/>
      <c r="AB5255" s="9"/>
      <c r="AC5255" s="9"/>
    </row>
    <row r="5256" ht="15.75" customHeight="1">
      <c r="A5256" s="10">
        <v>5255.0</v>
      </c>
      <c r="B5256" s="10" t="s">
        <v>15</v>
      </c>
      <c r="C5256" s="10" t="str">
        <f>VLOOKUP($E5256,'Определяем вид'!$A$2:$B$16,2,0)</f>
        <v>Услуга</v>
      </c>
      <c r="D5256" s="10" t="s">
        <v>16</v>
      </c>
      <c r="E5256" s="10" t="s">
        <v>21</v>
      </c>
      <c r="F5256" s="11">
        <v>45841.0</v>
      </c>
      <c r="G5256" s="12">
        <f t="shared" si="1"/>
        <v>7</v>
      </c>
      <c r="H5256" s="10"/>
      <c r="I5256" s="10" t="str">
        <f>IFNA(VLOOKUP($H5256,'Промокоды'!$A$2:$B$115,2,0),"")</f>
        <v/>
      </c>
      <c r="J5256" s="10" t="str">
        <f>IFNA(VLOOKUP($I5256,'Промокоды'!$E$2:$F$8,2,0),"")</f>
        <v/>
      </c>
      <c r="K5256" s="10" t="str">
        <f>IFNA(VLOOKUP($H5256,'Промокоды'!$A$2:$C$115,3,0),"")</f>
        <v/>
      </c>
      <c r="L5256" s="13">
        <f t="shared" si="2"/>
        <v>0</v>
      </c>
      <c r="M5256" s="14">
        <v>5500.0</v>
      </c>
      <c r="N5256" s="14">
        <f t="shared" si="3"/>
        <v>5500</v>
      </c>
      <c r="O5256" s="9"/>
      <c r="P5256" s="9"/>
      <c r="Q5256" s="9"/>
      <c r="R5256" s="9"/>
      <c r="S5256" s="9"/>
      <c r="T5256" s="9"/>
      <c r="U5256" s="9"/>
      <c r="V5256" s="9"/>
      <c r="W5256" s="9"/>
      <c r="X5256" s="9"/>
      <c r="Y5256" s="9"/>
      <c r="Z5256" s="9"/>
      <c r="AA5256" s="9"/>
      <c r="AB5256" s="9"/>
      <c r="AC5256" s="9"/>
    </row>
    <row r="5257" ht="15.75" customHeight="1">
      <c r="A5257" s="10">
        <v>5256.0</v>
      </c>
      <c r="B5257" s="10" t="s">
        <v>15</v>
      </c>
      <c r="C5257" s="10" t="str">
        <f>VLOOKUP($E5257,'Определяем вид'!$A$2:$B$16,2,0)</f>
        <v>Услуга</v>
      </c>
      <c r="D5257" s="10" t="s">
        <v>16</v>
      </c>
      <c r="E5257" s="10" t="s">
        <v>18</v>
      </c>
      <c r="F5257" s="11">
        <v>45841.0</v>
      </c>
      <c r="G5257" s="12">
        <f t="shared" si="1"/>
        <v>7</v>
      </c>
      <c r="H5257" s="10"/>
      <c r="I5257" s="10" t="str">
        <f>IFNA(VLOOKUP($H5257,'Промокоды'!$A$2:$B$115,2,0),"")</f>
        <v/>
      </c>
      <c r="J5257" s="10" t="str">
        <f>IFNA(VLOOKUP($I5257,'Промокоды'!$E$2:$F$8,2,0),"")</f>
        <v/>
      </c>
      <c r="K5257" s="10" t="str">
        <f>IFNA(VLOOKUP($H5257,'Промокоды'!$A$2:$C$115,3,0),"")</f>
        <v/>
      </c>
      <c r="L5257" s="13">
        <f t="shared" si="2"/>
        <v>0</v>
      </c>
      <c r="M5257" s="14">
        <v>3500.0</v>
      </c>
      <c r="N5257" s="14">
        <f t="shared" si="3"/>
        <v>3500</v>
      </c>
      <c r="O5257" s="9"/>
      <c r="P5257" s="9"/>
      <c r="Q5257" s="9"/>
      <c r="R5257" s="9"/>
      <c r="S5257" s="9"/>
      <c r="T5257" s="9"/>
      <c r="U5257" s="9"/>
      <c r="V5257" s="9"/>
      <c r="W5257" s="9"/>
      <c r="X5257" s="9"/>
      <c r="Y5257" s="9"/>
      <c r="Z5257" s="9"/>
      <c r="AA5257" s="9"/>
      <c r="AB5257" s="9"/>
      <c r="AC5257" s="9"/>
    </row>
    <row r="5258" ht="15.75" customHeight="1">
      <c r="A5258" s="10">
        <v>5257.0</v>
      </c>
      <c r="B5258" s="10" t="s">
        <v>15</v>
      </c>
      <c r="C5258" s="10" t="str">
        <f>VLOOKUP($E5258,'Определяем вид'!$A$2:$B$16,2,0)</f>
        <v>Услуга</v>
      </c>
      <c r="D5258" s="10" t="s">
        <v>16</v>
      </c>
      <c r="E5258" s="10" t="s">
        <v>17</v>
      </c>
      <c r="F5258" s="11">
        <v>45841.0</v>
      </c>
      <c r="G5258" s="12">
        <f t="shared" si="1"/>
        <v>7</v>
      </c>
      <c r="H5258" s="10"/>
      <c r="I5258" s="10" t="str">
        <f>IFNA(VLOOKUP($H5258,'Промокоды'!$A$2:$B$115,2,0),"")</f>
        <v/>
      </c>
      <c r="J5258" s="10" t="str">
        <f>IFNA(VLOOKUP($I5258,'Промокоды'!$E$2:$F$8,2,0),"")</f>
        <v/>
      </c>
      <c r="K5258" s="10" t="str">
        <f>IFNA(VLOOKUP($H5258,'Промокоды'!$A$2:$C$115,3,0),"")</f>
        <v/>
      </c>
      <c r="L5258" s="13">
        <f t="shared" si="2"/>
        <v>0</v>
      </c>
      <c r="M5258" s="14">
        <v>4500.0</v>
      </c>
      <c r="N5258" s="14">
        <f t="shared" si="3"/>
        <v>4500</v>
      </c>
      <c r="O5258" s="9"/>
      <c r="P5258" s="9"/>
      <c r="Q5258" s="9"/>
      <c r="R5258" s="9"/>
      <c r="S5258" s="9"/>
      <c r="T5258" s="9"/>
      <c r="U5258" s="9"/>
      <c r="V5258" s="9"/>
      <c r="W5258" s="9"/>
      <c r="X5258" s="9"/>
      <c r="Y5258" s="9"/>
      <c r="Z5258" s="9"/>
      <c r="AA5258" s="9"/>
      <c r="AB5258" s="9"/>
      <c r="AC5258" s="9"/>
    </row>
    <row r="5259" ht="15.75" customHeight="1">
      <c r="A5259" s="10">
        <v>5258.0</v>
      </c>
      <c r="B5259" s="10" t="s">
        <v>15</v>
      </c>
      <c r="C5259" s="10" t="str">
        <f>VLOOKUP($E5259,'Определяем вид'!$A$2:$B$16,2,0)</f>
        <v>Услуга</v>
      </c>
      <c r="D5259" s="10" t="s">
        <v>16</v>
      </c>
      <c r="E5259" s="10" t="s">
        <v>17</v>
      </c>
      <c r="F5259" s="11">
        <v>45841.0</v>
      </c>
      <c r="G5259" s="12">
        <f t="shared" si="1"/>
        <v>7</v>
      </c>
      <c r="H5259" s="10" t="s">
        <v>38</v>
      </c>
      <c r="I5259" s="10">
        <f>IFNA(VLOOKUP($H5259,'Промокоды'!$A$2:$B$115,2,0),"")</f>
        <v>6</v>
      </c>
      <c r="J5259" s="10" t="str">
        <f>IFNA(VLOOKUP($I5259,'Промокоды'!$E$2:$F$8,2,0),"")</f>
        <v>Реклама в VK</v>
      </c>
      <c r="K5259" s="10">
        <f>IFNA(VLOOKUP($H5259,'Промокоды'!$A$2:$C$115,3,0),"")</f>
        <v>0.2</v>
      </c>
      <c r="L5259" s="13">
        <f t="shared" si="2"/>
        <v>900</v>
      </c>
      <c r="M5259" s="14">
        <v>4500.0</v>
      </c>
      <c r="N5259" s="14">
        <f t="shared" si="3"/>
        <v>3600</v>
      </c>
      <c r="O5259" s="9"/>
      <c r="P5259" s="9"/>
      <c r="Q5259" s="9"/>
      <c r="R5259" s="9"/>
      <c r="S5259" s="9"/>
      <c r="T5259" s="9"/>
      <c r="U5259" s="9"/>
      <c r="V5259" s="9"/>
      <c r="W5259" s="9"/>
      <c r="X5259" s="9"/>
      <c r="Y5259" s="9"/>
      <c r="Z5259" s="9"/>
      <c r="AA5259" s="9"/>
      <c r="AB5259" s="9"/>
      <c r="AC5259" s="9"/>
    </row>
    <row r="5260" ht="15.75" customHeight="1">
      <c r="A5260" s="10">
        <v>5259.0</v>
      </c>
      <c r="B5260" s="10" t="s">
        <v>25</v>
      </c>
      <c r="C5260" s="10" t="str">
        <f>VLOOKUP($E5260,'Определяем вид'!$A$2:$B$16,2,0)</f>
        <v>Товар</v>
      </c>
      <c r="D5260" s="10" t="s">
        <v>16</v>
      </c>
      <c r="E5260" s="10" t="s">
        <v>33</v>
      </c>
      <c r="F5260" s="11">
        <v>45841.0</v>
      </c>
      <c r="G5260" s="12">
        <f t="shared" si="1"/>
        <v>7</v>
      </c>
      <c r="H5260" s="10"/>
      <c r="I5260" s="10" t="str">
        <f>IFNA(VLOOKUP($H5260,'Промокоды'!$A$2:$B$115,2,0),"")</f>
        <v/>
      </c>
      <c r="J5260" s="10" t="str">
        <f>IFNA(VLOOKUP($I5260,'Промокоды'!$E$2:$F$8,2,0),"")</f>
        <v/>
      </c>
      <c r="K5260" s="10" t="str">
        <f>IFNA(VLOOKUP($H5260,'Промокоды'!$A$2:$C$115,3,0),"")</f>
        <v/>
      </c>
      <c r="L5260" s="13">
        <f t="shared" si="2"/>
        <v>0</v>
      </c>
      <c r="M5260" s="14">
        <v>1000.0</v>
      </c>
      <c r="N5260" s="14">
        <f t="shared" si="3"/>
        <v>1000</v>
      </c>
      <c r="O5260" s="9"/>
      <c r="P5260" s="9"/>
      <c r="Q5260" s="9"/>
      <c r="R5260" s="9"/>
      <c r="S5260" s="9"/>
      <c r="T5260" s="9"/>
      <c r="U5260" s="9"/>
      <c r="V5260" s="9"/>
      <c r="W5260" s="9"/>
      <c r="X5260" s="9"/>
      <c r="Y5260" s="9"/>
      <c r="Z5260" s="9"/>
      <c r="AA5260" s="9"/>
      <c r="AB5260" s="9"/>
      <c r="AC5260" s="9"/>
    </row>
    <row r="5261" ht="15.75" customHeight="1">
      <c r="A5261" s="10">
        <v>5260.0</v>
      </c>
      <c r="B5261" s="10" t="s">
        <v>15</v>
      </c>
      <c r="C5261" s="10" t="str">
        <f>VLOOKUP($E5261,'Определяем вид'!$A$2:$B$16,2,0)</f>
        <v>Товар</v>
      </c>
      <c r="D5261" s="10" t="s">
        <v>16</v>
      </c>
      <c r="E5261" s="10" t="s">
        <v>23</v>
      </c>
      <c r="F5261" s="11">
        <v>45841.0</v>
      </c>
      <c r="G5261" s="12">
        <f t="shared" si="1"/>
        <v>7</v>
      </c>
      <c r="H5261" s="10"/>
      <c r="I5261" s="10" t="str">
        <f>IFNA(VLOOKUP($H5261,'Промокоды'!$A$2:$B$115,2,0),"")</f>
        <v/>
      </c>
      <c r="J5261" s="10" t="str">
        <f>IFNA(VLOOKUP($I5261,'Промокоды'!$E$2:$F$8,2,0),"")</f>
        <v/>
      </c>
      <c r="K5261" s="10" t="str">
        <f>IFNA(VLOOKUP($H5261,'Промокоды'!$A$2:$C$115,3,0),"")</f>
        <v/>
      </c>
      <c r="L5261" s="13">
        <f t="shared" si="2"/>
        <v>0</v>
      </c>
      <c r="M5261" s="14">
        <v>1000.0</v>
      </c>
      <c r="N5261" s="14">
        <f t="shared" si="3"/>
        <v>1000</v>
      </c>
      <c r="O5261" s="9"/>
      <c r="P5261" s="9"/>
      <c r="Q5261" s="9"/>
      <c r="R5261" s="9"/>
      <c r="S5261" s="9"/>
      <c r="T5261" s="9"/>
      <c r="U5261" s="9"/>
      <c r="V5261" s="9"/>
      <c r="W5261" s="9"/>
      <c r="X5261" s="9"/>
      <c r="Y5261" s="9"/>
      <c r="Z5261" s="9"/>
      <c r="AA5261" s="9"/>
      <c r="AB5261" s="9"/>
      <c r="AC5261" s="9"/>
    </row>
    <row r="5262" ht="15.75" customHeight="1">
      <c r="A5262" s="10">
        <v>5261.0</v>
      </c>
      <c r="B5262" s="10" t="s">
        <v>25</v>
      </c>
      <c r="C5262" s="10" t="str">
        <f>VLOOKUP($E5262,'Определяем вид'!$A$2:$B$16,2,0)</f>
        <v>Товар</v>
      </c>
      <c r="D5262" s="10" t="s">
        <v>16</v>
      </c>
      <c r="E5262" s="10" t="s">
        <v>35</v>
      </c>
      <c r="F5262" s="11">
        <v>45841.0</v>
      </c>
      <c r="G5262" s="12">
        <f t="shared" si="1"/>
        <v>7</v>
      </c>
      <c r="H5262" s="10"/>
      <c r="I5262" s="10" t="str">
        <f>IFNA(VLOOKUP($H5262,'Промокоды'!$A$2:$B$115,2,0),"")</f>
        <v/>
      </c>
      <c r="J5262" s="10" t="str">
        <f>IFNA(VLOOKUP($I5262,'Промокоды'!$E$2:$F$8,2,0),"")</f>
        <v/>
      </c>
      <c r="K5262" s="10" t="str">
        <f>IFNA(VLOOKUP($H5262,'Промокоды'!$A$2:$C$115,3,0),"")</f>
        <v/>
      </c>
      <c r="L5262" s="13">
        <f t="shared" si="2"/>
        <v>0</v>
      </c>
      <c r="M5262" s="14">
        <v>500.0</v>
      </c>
      <c r="N5262" s="14">
        <f t="shared" si="3"/>
        <v>500</v>
      </c>
      <c r="O5262" s="9"/>
      <c r="P5262" s="9"/>
      <c r="Q5262" s="9"/>
      <c r="R5262" s="9"/>
      <c r="S5262" s="9"/>
      <c r="T5262" s="9"/>
      <c r="U5262" s="9"/>
      <c r="V5262" s="9"/>
      <c r="W5262" s="9"/>
      <c r="X5262" s="9"/>
      <c r="Y5262" s="9"/>
      <c r="Z5262" s="9"/>
      <c r="AA5262" s="9"/>
      <c r="AB5262" s="9"/>
      <c r="AC5262" s="9"/>
    </row>
    <row r="5263" ht="15.75" customHeight="1">
      <c r="A5263" s="10">
        <v>5262.0</v>
      </c>
      <c r="B5263" s="10" t="s">
        <v>15</v>
      </c>
      <c r="C5263" s="10" t="str">
        <f>VLOOKUP($E5263,'Определяем вид'!$A$2:$B$16,2,0)</f>
        <v>Услуга</v>
      </c>
      <c r="D5263" s="10" t="s">
        <v>16</v>
      </c>
      <c r="E5263" s="10" t="s">
        <v>18</v>
      </c>
      <c r="F5263" s="11">
        <v>45841.0</v>
      </c>
      <c r="G5263" s="12">
        <f t="shared" si="1"/>
        <v>7</v>
      </c>
      <c r="H5263" s="10"/>
      <c r="I5263" s="10" t="str">
        <f>IFNA(VLOOKUP($H5263,'Промокоды'!$A$2:$B$115,2,0),"")</f>
        <v/>
      </c>
      <c r="J5263" s="10" t="str">
        <f>IFNA(VLOOKUP($I5263,'Промокоды'!$E$2:$F$8,2,0),"")</f>
        <v/>
      </c>
      <c r="K5263" s="10" t="str">
        <f>IFNA(VLOOKUP($H5263,'Промокоды'!$A$2:$C$115,3,0),"")</f>
        <v/>
      </c>
      <c r="L5263" s="13">
        <f t="shared" si="2"/>
        <v>0</v>
      </c>
      <c r="M5263" s="14">
        <v>3500.0</v>
      </c>
      <c r="N5263" s="14">
        <f t="shared" si="3"/>
        <v>3500</v>
      </c>
      <c r="O5263" s="9"/>
      <c r="P5263" s="9"/>
      <c r="Q5263" s="9"/>
      <c r="R5263" s="9"/>
      <c r="S5263" s="9"/>
      <c r="T5263" s="9"/>
      <c r="U5263" s="9"/>
      <c r="V5263" s="9"/>
      <c r="W5263" s="9"/>
      <c r="X5263" s="9"/>
      <c r="Y5263" s="9"/>
      <c r="Z5263" s="9"/>
      <c r="AA5263" s="9"/>
      <c r="AB5263" s="9"/>
      <c r="AC5263" s="9"/>
    </row>
    <row r="5264" ht="15.75" customHeight="1">
      <c r="A5264" s="10">
        <v>5263.0</v>
      </c>
      <c r="B5264" s="10" t="s">
        <v>15</v>
      </c>
      <c r="C5264" s="10" t="str">
        <f>VLOOKUP($E5264,'Определяем вид'!$A$2:$B$16,2,0)</f>
        <v>Услуга</v>
      </c>
      <c r="D5264" s="10" t="s">
        <v>19</v>
      </c>
      <c r="E5264" s="10" t="s">
        <v>21</v>
      </c>
      <c r="F5264" s="11">
        <v>45841.0</v>
      </c>
      <c r="G5264" s="12">
        <f t="shared" si="1"/>
        <v>7</v>
      </c>
      <c r="H5264" s="10"/>
      <c r="I5264" s="10" t="str">
        <f>IFNA(VLOOKUP($H5264,'Промокоды'!$A$2:$B$115,2,0),"")</f>
        <v/>
      </c>
      <c r="J5264" s="10" t="str">
        <f>IFNA(VLOOKUP($I5264,'Промокоды'!$E$2:$F$8,2,0),"")</f>
        <v/>
      </c>
      <c r="K5264" s="10" t="str">
        <f>IFNA(VLOOKUP($H5264,'Промокоды'!$A$2:$C$115,3,0),"")</f>
        <v/>
      </c>
      <c r="L5264" s="13">
        <f t="shared" si="2"/>
        <v>0</v>
      </c>
      <c r="M5264" s="14">
        <v>5500.0</v>
      </c>
      <c r="N5264" s="14">
        <f t="shared" si="3"/>
        <v>5500</v>
      </c>
      <c r="O5264" s="9"/>
      <c r="P5264" s="9"/>
      <c r="Q5264" s="9"/>
      <c r="R5264" s="9"/>
      <c r="S5264" s="9"/>
      <c r="T5264" s="9"/>
      <c r="U5264" s="9"/>
      <c r="V5264" s="9"/>
      <c r="W5264" s="9"/>
      <c r="X5264" s="9"/>
      <c r="Y5264" s="9"/>
      <c r="Z5264" s="9"/>
      <c r="AA5264" s="9"/>
      <c r="AB5264" s="9"/>
      <c r="AC5264" s="9"/>
    </row>
    <row r="5265" ht="15.75" customHeight="1">
      <c r="A5265" s="10">
        <v>5264.0</v>
      </c>
      <c r="B5265" s="10" t="s">
        <v>15</v>
      </c>
      <c r="C5265" s="10" t="str">
        <f>VLOOKUP($E5265,'Определяем вид'!$A$2:$B$16,2,0)</f>
        <v>Услуга</v>
      </c>
      <c r="D5265" s="10" t="s">
        <v>16</v>
      </c>
      <c r="E5265" s="10" t="s">
        <v>21</v>
      </c>
      <c r="F5265" s="11">
        <v>45842.0</v>
      </c>
      <c r="G5265" s="12">
        <f t="shared" si="1"/>
        <v>7</v>
      </c>
      <c r="H5265" s="10"/>
      <c r="I5265" s="10" t="str">
        <f>IFNA(VLOOKUP($H5265,'Промокоды'!$A$2:$B$115,2,0),"")</f>
        <v/>
      </c>
      <c r="J5265" s="10" t="str">
        <f>IFNA(VLOOKUP($I5265,'Промокоды'!$E$2:$F$8,2,0),"")</f>
        <v/>
      </c>
      <c r="K5265" s="10" t="str">
        <f>IFNA(VLOOKUP($H5265,'Промокоды'!$A$2:$C$115,3,0),"")</f>
        <v/>
      </c>
      <c r="L5265" s="13">
        <f t="shared" si="2"/>
        <v>0</v>
      </c>
      <c r="M5265" s="14">
        <v>5500.0</v>
      </c>
      <c r="N5265" s="14">
        <f t="shared" si="3"/>
        <v>5500</v>
      </c>
      <c r="O5265" s="9"/>
      <c r="P5265" s="9"/>
      <c r="Q5265" s="9"/>
      <c r="R5265" s="9"/>
      <c r="S5265" s="9"/>
      <c r="T5265" s="9"/>
      <c r="U5265" s="9"/>
      <c r="V5265" s="9"/>
      <c r="W5265" s="9"/>
      <c r="X5265" s="9"/>
      <c r="Y5265" s="9"/>
      <c r="Z5265" s="9"/>
      <c r="AA5265" s="9"/>
      <c r="AB5265" s="9"/>
      <c r="AC5265" s="9"/>
    </row>
    <row r="5266" ht="15.75" customHeight="1">
      <c r="A5266" s="10">
        <v>5265.0</v>
      </c>
      <c r="B5266" s="10" t="s">
        <v>15</v>
      </c>
      <c r="C5266" s="10" t="str">
        <f>VLOOKUP($E5266,'Определяем вид'!$A$2:$B$16,2,0)</f>
        <v>Услуга</v>
      </c>
      <c r="D5266" s="10" t="s">
        <v>16</v>
      </c>
      <c r="E5266" s="10" t="s">
        <v>21</v>
      </c>
      <c r="F5266" s="11">
        <v>45842.0</v>
      </c>
      <c r="G5266" s="12">
        <f t="shared" si="1"/>
        <v>7</v>
      </c>
      <c r="H5266" s="10"/>
      <c r="I5266" s="10" t="str">
        <f>IFNA(VLOOKUP($H5266,'Промокоды'!$A$2:$B$115,2,0),"")</f>
        <v/>
      </c>
      <c r="J5266" s="10" t="str">
        <f>IFNA(VLOOKUP($I5266,'Промокоды'!$E$2:$F$8,2,0),"")</f>
        <v/>
      </c>
      <c r="K5266" s="10" t="str">
        <f>IFNA(VLOOKUP($H5266,'Промокоды'!$A$2:$C$115,3,0),"")</f>
        <v/>
      </c>
      <c r="L5266" s="13">
        <f t="shared" si="2"/>
        <v>0</v>
      </c>
      <c r="M5266" s="14">
        <v>5500.0</v>
      </c>
      <c r="N5266" s="14">
        <f t="shared" si="3"/>
        <v>5500</v>
      </c>
      <c r="O5266" s="9"/>
      <c r="P5266" s="9"/>
      <c r="Q5266" s="9"/>
      <c r="R5266" s="9"/>
      <c r="S5266" s="9"/>
      <c r="T5266" s="9"/>
      <c r="U5266" s="9"/>
      <c r="V5266" s="9"/>
      <c r="W5266" s="9"/>
      <c r="X5266" s="9"/>
      <c r="Y5266" s="9"/>
      <c r="Z5266" s="9"/>
      <c r="AA5266" s="9"/>
      <c r="AB5266" s="9"/>
      <c r="AC5266" s="9"/>
    </row>
    <row r="5267" ht="15.75" customHeight="1">
      <c r="A5267" s="10">
        <v>5266.0</v>
      </c>
      <c r="B5267" s="10" t="s">
        <v>15</v>
      </c>
      <c r="C5267" s="10" t="str">
        <f>VLOOKUP($E5267,'Определяем вид'!$A$2:$B$16,2,0)</f>
        <v>Услуга</v>
      </c>
      <c r="D5267" s="10" t="s">
        <v>16</v>
      </c>
      <c r="E5267" s="10" t="s">
        <v>17</v>
      </c>
      <c r="F5267" s="11">
        <v>45842.0</v>
      </c>
      <c r="G5267" s="12">
        <f t="shared" si="1"/>
        <v>7</v>
      </c>
      <c r="H5267" s="10"/>
      <c r="I5267" s="10" t="str">
        <f>IFNA(VLOOKUP($H5267,'Промокоды'!$A$2:$B$115,2,0),"")</f>
        <v/>
      </c>
      <c r="J5267" s="10" t="str">
        <f>IFNA(VLOOKUP($I5267,'Промокоды'!$E$2:$F$8,2,0),"")</f>
        <v/>
      </c>
      <c r="K5267" s="10" t="str">
        <f>IFNA(VLOOKUP($H5267,'Промокоды'!$A$2:$C$115,3,0),"")</f>
        <v/>
      </c>
      <c r="L5267" s="13">
        <f t="shared" si="2"/>
        <v>0</v>
      </c>
      <c r="M5267" s="14">
        <v>4500.0</v>
      </c>
      <c r="N5267" s="14">
        <f t="shared" si="3"/>
        <v>4500</v>
      </c>
      <c r="O5267" s="9"/>
      <c r="P5267" s="9"/>
      <c r="Q5267" s="9"/>
      <c r="R5267" s="9"/>
      <c r="S5267" s="9"/>
      <c r="T5267" s="9"/>
      <c r="U5267" s="9"/>
      <c r="V5267" s="9"/>
      <c r="W5267" s="9"/>
      <c r="X5267" s="9"/>
      <c r="Y5267" s="9"/>
      <c r="Z5267" s="9"/>
      <c r="AA5267" s="9"/>
      <c r="AB5267" s="9"/>
      <c r="AC5267" s="9"/>
    </row>
    <row r="5268" ht="15.75" customHeight="1">
      <c r="A5268" s="10">
        <v>5267.0</v>
      </c>
      <c r="B5268" s="10" t="s">
        <v>15</v>
      </c>
      <c r="C5268" s="10" t="str">
        <f>VLOOKUP($E5268,'Определяем вид'!$A$2:$B$16,2,0)</f>
        <v>Товар</v>
      </c>
      <c r="D5268" s="10" t="s">
        <v>16</v>
      </c>
      <c r="E5268" s="10" t="s">
        <v>20</v>
      </c>
      <c r="F5268" s="11">
        <v>45842.0</v>
      </c>
      <c r="G5268" s="12">
        <f t="shared" si="1"/>
        <v>7</v>
      </c>
      <c r="H5268" s="10"/>
      <c r="I5268" s="10" t="str">
        <f>IFNA(VLOOKUP($H5268,'Промокоды'!$A$2:$B$115,2,0),"")</f>
        <v/>
      </c>
      <c r="J5268" s="10" t="str">
        <f>IFNA(VLOOKUP($I5268,'Промокоды'!$E$2:$F$8,2,0),"")</f>
        <v/>
      </c>
      <c r="K5268" s="10" t="str">
        <f>IFNA(VLOOKUP($H5268,'Промокоды'!$A$2:$C$115,3,0),"")</f>
        <v/>
      </c>
      <c r="L5268" s="13">
        <f t="shared" si="2"/>
        <v>0</v>
      </c>
      <c r="M5268" s="14">
        <v>500.0</v>
      </c>
      <c r="N5268" s="14">
        <f t="shared" si="3"/>
        <v>500</v>
      </c>
      <c r="O5268" s="9"/>
      <c r="P5268" s="9"/>
      <c r="Q5268" s="9"/>
      <c r="R5268" s="9"/>
      <c r="S5268" s="9"/>
      <c r="T5268" s="9"/>
      <c r="U5268" s="9"/>
      <c r="V5268" s="9"/>
      <c r="W5268" s="9"/>
      <c r="X5268" s="9"/>
      <c r="Y5268" s="9"/>
      <c r="Z5268" s="9"/>
      <c r="AA5268" s="9"/>
      <c r="AB5268" s="9"/>
      <c r="AC5268" s="9"/>
    </row>
    <row r="5269" ht="15.75" customHeight="1">
      <c r="A5269" s="10">
        <v>5268.0</v>
      </c>
      <c r="B5269" s="10" t="s">
        <v>15</v>
      </c>
      <c r="C5269" s="10" t="str">
        <f>VLOOKUP($E5269,'Определяем вид'!$A$2:$B$16,2,0)</f>
        <v>Услуга</v>
      </c>
      <c r="D5269" s="10" t="s">
        <v>16</v>
      </c>
      <c r="E5269" s="10" t="s">
        <v>17</v>
      </c>
      <c r="F5269" s="11">
        <v>45842.0</v>
      </c>
      <c r="G5269" s="12">
        <f t="shared" si="1"/>
        <v>7</v>
      </c>
      <c r="H5269" s="10"/>
      <c r="I5269" s="10" t="str">
        <f>IFNA(VLOOKUP($H5269,'Промокоды'!$A$2:$B$115,2,0),"")</f>
        <v/>
      </c>
      <c r="J5269" s="10" t="str">
        <f>IFNA(VLOOKUP($I5269,'Промокоды'!$E$2:$F$8,2,0),"")</f>
        <v/>
      </c>
      <c r="K5269" s="10" t="str">
        <f>IFNA(VLOOKUP($H5269,'Промокоды'!$A$2:$C$115,3,0),"")</f>
        <v/>
      </c>
      <c r="L5269" s="13">
        <f t="shared" si="2"/>
        <v>0</v>
      </c>
      <c r="M5269" s="14">
        <v>4500.0</v>
      </c>
      <c r="N5269" s="14">
        <f t="shared" si="3"/>
        <v>4500</v>
      </c>
      <c r="O5269" s="9"/>
      <c r="P5269" s="9"/>
      <c r="Q5269" s="9"/>
      <c r="R5269" s="9"/>
      <c r="S5269" s="9"/>
      <c r="T5269" s="9"/>
      <c r="U5269" s="9"/>
      <c r="V5269" s="9"/>
      <c r="W5269" s="9"/>
      <c r="X5269" s="9"/>
      <c r="Y5269" s="9"/>
      <c r="Z5269" s="9"/>
      <c r="AA5269" s="9"/>
      <c r="AB5269" s="9"/>
      <c r="AC5269" s="9"/>
    </row>
    <row r="5270" ht="15.75" customHeight="1">
      <c r="A5270" s="10">
        <v>5269.0</v>
      </c>
      <c r="B5270" s="10" t="s">
        <v>15</v>
      </c>
      <c r="C5270" s="10" t="str">
        <f>VLOOKUP($E5270,'Определяем вид'!$A$2:$B$16,2,0)</f>
        <v>Услуга</v>
      </c>
      <c r="D5270" s="10" t="s">
        <v>16</v>
      </c>
      <c r="E5270" s="10" t="s">
        <v>21</v>
      </c>
      <c r="F5270" s="11">
        <v>45842.0</v>
      </c>
      <c r="G5270" s="12">
        <f t="shared" si="1"/>
        <v>7</v>
      </c>
      <c r="H5270" s="10"/>
      <c r="I5270" s="10" t="str">
        <f>IFNA(VLOOKUP($H5270,'Промокоды'!$A$2:$B$115,2,0),"")</f>
        <v/>
      </c>
      <c r="J5270" s="10" t="str">
        <f>IFNA(VLOOKUP($I5270,'Промокоды'!$E$2:$F$8,2,0),"")</f>
        <v/>
      </c>
      <c r="K5270" s="10" t="str">
        <f>IFNA(VLOOKUP($H5270,'Промокоды'!$A$2:$C$115,3,0),"")</f>
        <v/>
      </c>
      <c r="L5270" s="13">
        <f t="shared" si="2"/>
        <v>0</v>
      </c>
      <c r="M5270" s="14">
        <v>5500.0</v>
      </c>
      <c r="N5270" s="14">
        <f t="shared" si="3"/>
        <v>5500</v>
      </c>
      <c r="O5270" s="9"/>
      <c r="P5270" s="9"/>
      <c r="Q5270" s="9"/>
      <c r="R5270" s="9"/>
      <c r="S5270" s="9"/>
      <c r="T5270" s="9"/>
      <c r="U5270" s="9"/>
      <c r="V5270" s="9"/>
      <c r="W5270" s="9"/>
      <c r="X5270" s="9"/>
      <c r="Y5270" s="9"/>
      <c r="Z5270" s="9"/>
      <c r="AA5270" s="9"/>
      <c r="AB5270" s="9"/>
      <c r="AC5270" s="9"/>
    </row>
    <row r="5271" ht="15.75" customHeight="1">
      <c r="A5271" s="10">
        <v>5270.0</v>
      </c>
      <c r="B5271" s="10" t="s">
        <v>15</v>
      </c>
      <c r="C5271" s="10" t="str">
        <f>VLOOKUP($E5271,'Определяем вид'!$A$2:$B$16,2,0)</f>
        <v>Товар</v>
      </c>
      <c r="D5271" s="10" t="s">
        <v>16</v>
      </c>
      <c r="E5271" s="10" t="s">
        <v>20</v>
      </c>
      <c r="F5271" s="11">
        <v>45842.0</v>
      </c>
      <c r="G5271" s="12">
        <f t="shared" si="1"/>
        <v>7</v>
      </c>
      <c r="H5271" s="10"/>
      <c r="I5271" s="10" t="str">
        <f>IFNA(VLOOKUP($H5271,'Промокоды'!$A$2:$B$115,2,0),"")</f>
        <v/>
      </c>
      <c r="J5271" s="10" t="str">
        <f>IFNA(VLOOKUP($I5271,'Промокоды'!$E$2:$F$8,2,0),"")</f>
        <v/>
      </c>
      <c r="K5271" s="10" t="str">
        <f>IFNA(VLOOKUP($H5271,'Промокоды'!$A$2:$C$115,3,0),"")</f>
        <v/>
      </c>
      <c r="L5271" s="13">
        <f t="shared" si="2"/>
        <v>0</v>
      </c>
      <c r="M5271" s="14">
        <v>500.0</v>
      </c>
      <c r="N5271" s="14">
        <f t="shared" si="3"/>
        <v>500</v>
      </c>
      <c r="O5271" s="9"/>
      <c r="P5271" s="9"/>
      <c r="Q5271" s="9"/>
      <c r="R5271" s="9"/>
      <c r="S5271" s="9"/>
      <c r="T5271" s="9"/>
      <c r="U5271" s="9"/>
      <c r="V5271" s="9"/>
      <c r="W5271" s="9"/>
      <c r="X5271" s="9"/>
      <c r="Y5271" s="9"/>
      <c r="Z5271" s="9"/>
      <c r="AA5271" s="9"/>
      <c r="AB5271" s="9"/>
      <c r="AC5271" s="9"/>
    </row>
    <row r="5272" ht="15.75" customHeight="1">
      <c r="A5272" s="10">
        <v>5271.0</v>
      </c>
      <c r="B5272" s="10" t="s">
        <v>15</v>
      </c>
      <c r="C5272" s="10" t="str">
        <f>VLOOKUP($E5272,'Определяем вид'!$A$2:$B$16,2,0)</f>
        <v>Услуга</v>
      </c>
      <c r="D5272" s="10" t="s">
        <v>16</v>
      </c>
      <c r="E5272" s="10" t="s">
        <v>18</v>
      </c>
      <c r="F5272" s="11">
        <v>45842.0</v>
      </c>
      <c r="G5272" s="12">
        <f t="shared" si="1"/>
        <v>7</v>
      </c>
      <c r="H5272" s="10"/>
      <c r="I5272" s="10" t="str">
        <f>IFNA(VLOOKUP($H5272,'Промокоды'!$A$2:$B$115,2,0),"")</f>
        <v/>
      </c>
      <c r="J5272" s="10" t="str">
        <f>IFNA(VLOOKUP($I5272,'Промокоды'!$E$2:$F$8,2,0),"")</f>
        <v/>
      </c>
      <c r="K5272" s="10" t="str">
        <f>IFNA(VLOOKUP($H5272,'Промокоды'!$A$2:$C$115,3,0),"")</f>
        <v/>
      </c>
      <c r="L5272" s="13">
        <f t="shared" si="2"/>
        <v>0</v>
      </c>
      <c r="M5272" s="14">
        <v>3500.0</v>
      </c>
      <c r="N5272" s="14">
        <f t="shared" si="3"/>
        <v>3500</v>
      </c>
      <c r="O5272" s="9"/>
      <c r="P5272" s="9"/>
      <c r="Q5272" s="9"/>
      <c r="R5272" s="9"/>
      <c r="S5272" s="9"/>
      <c r="T5272" s="9"/>
      <c r="U5272" s="9"/>
      <c r="V5272" s="9"/>
      <c r="W5272" s="9"/>
      <c r="X5272" s="9"/>
      <c r="Y5272" s="9"/>
      <c r="Z5272" s="9"/>
      <c r="AA5272" s="9"/>
      <c r="AB5272" s="9"/>
      <c r="AC5272" s="9"/>
    </row>
    <row r="5273" ht="15.75" customHeight="1">
      <c r="A5273" s="10">
        <v>5272.0</v>
      </c>
      <c r="B5273" s="10" t="s">
        <v>15</v>
      </c>
      <c r="C5273" s="10" t="str">
        <f>VLOOKUP($E5273,'Определяем вид'!$A$2:$B$16,2,0)</f>
        <v>Услуга</v>
      </c>
      <c r="D5273" s="10" t="s">
        <v>16</v>
      </c>
      <c r="E5273" s="10" t="s">
        <v>21</v>
      </c>
      <c r="F5273" s="11">
        <v>45842.0</v>
      </c>
      <c r="G5273" s="12">
        <f t="shared" si="1"/>
        <v>7</v>
      </c>
      <c r="H5273" s="10"/>
      <c r="I5273" s="10" t="str">
        <f>IFNA(VLOOKUP($H5273,'Промокоды'!$A$2:$B$115,2,0),"")</f>
        <v/>
      </c>
      <c r="J5273" s="10" t="str">
        <f>IFNA(VLOOKUP($I5273,'Промокоды'!$E$2:$F$8,2,0),"")</f>
        <v/>
      </c>
      <c r="K5273" s="10" t="str">
        <f>IFNA(VLOOKUP($H5273,'Промокоды'!$A$2:$C$115,3,0),"")</f>
        <v/>
      </c>
      <c r="L5273" s="13">
        <f t="shared" si="2"/>
        <v>0</v>
      </c>
      <c r="M5273" s="14">
        <v>5500.0</v>
      </c>
      <c r="N5273" s="14">
        <f t="shared" si="3"/>
        <v>5500</v>
      </c>
      <c r="O5273" s="9"/>
      <c r="P5273" s="9"/>
      <c r="Q5273" s="9"/>
      <c r="R5273" s="9"/>
      <c r="S5273" s="9"/>
      <c r="T5273" s="9"/>
      <c r="U5273" s="9"/>
      <c r="V5273" s="9"/>
      <c r="W5273" s="9"/>
      <c r="X5273" s="9"/>
      <c r="Y5273" s="9"/>
      <c r="Z5273" s="9"/>
      <c r="AA5273" s="9"/>
      <c r="AB5273" s="9"/>
      <c r="AC5273" s="9"/>
    </row>
    <row r="5274" ht="15.75" customHeight="1">
      <c r="A5274" s="10">
        <v>5273.0</v>
      </c>
      <c r="B5274" s="10" t="s">
        <v>25</v>
      </c>
      <c r="C5274" s="10" t="str">
        <f>VLOOKUP($E5274,'Определяем вид'!$A$2:$B$16,2,0)</f>
        <v>Товар</v>
      </c>
      <c r="D5274" s="10" t="s">
        <v>16</v>
      </c>
      <c r="E5274" s="10" t="s">
        <v>35</v>
      </c>
      <c r="F5274" s="11">
        <v>45842.0</v>
      </c>
      <c r="G5274" s="12">
        <f t="shared" si="1"/>
        <v>7</v>
      </c>
      <c r="H5274" s="10"/>
      <c r="I5274" s="10" t="str">
        <f>IFNA(VLOOKUP($H5274,'Промокоды'!$A$2:$B$115,2,0),"")</f>
        <v/>
      </c>
      <c r="J5274" s="10" t="str">
        <f>IFNA(VLOOKUP($I5274,'Промокоды'!$E$2:$F$8,2,0),"")</f>
        <v/>
      </c>
      <c r="K5274" s="10" t="str">
        <f>IFNA(VLOOKUP($H5274,'Промокоды'!$A$2:$C$115,3,0),"")</f>
        <v/>
      </c>
      <c r="L5274" s="13">
        <f t="shared" si="2"/>
        <v>0</v>
      </c>
      <c r="M5274" s="14">
        <v>500.0</v>
      </c>
      <c r="N5274" s="14">
        <f t="shared" si="3"/>
        <v>500</v>
      </c>
      <c r="O5274" s="9"/>
      <c r="P5274" s="9"/>
      <c r="Q5274" s="9"/>
      <c r="R5274" s="9"/>
      <c r="S5274" s="9"/>
      <c r="T5274" s="9"/>
      <c r="U5274" s="9"/>
      <c r="V5274" s="9"/>
      <c r="W5274" s="9"/>
      <c r="X5274" s="9"/>
      <c r="Y5274" s="9"/>
      <c r="Z5274" s="9"/>
      <c r="AA5274" s="9"/>
      <c r="AB5274" s="9"/>
      <c r="AC5274" s="9"/>
    </row>
    <row r="5275" ht="15.75" customHeight="1">
      <c r="A5275" s="10">
        <v>5274.0</v>
      </c>
      <c r="B5275" s="10" t="s">
        <v>15</v>
      </c>
      <c r="C5275" s="10" t="str">
        <f>VLOOKUP($E5275,'Определяем вид'!$A$2:$B$16,2,0)</f>
        <v>Услуга</v>
      </c>
      <c r="D5275" s="10" t="s">
        <v>16</v>
      </c>
      <c r="E5275" s="10" t="s">
        <v>18</v>
      </c>
      <c r="F5275" s="11">
        <v>45842.0</v>
      </c>
      <c r="G5275" s="12">
        <f t="shared" si="1"/>
        <v>7</v>
      </c>
      <c r="H5275" s="10"/>
      <c r="I5275" s="10" t="str">
        <f>IFNA(VLOOKUP($H5275,'Промокоды'!$A$2:$B$115,2,0),"")</f>
        <v/>
      </c>
      <c r="J5275" s="10" t="str">
        <f>IFNA(VLOOKUP($I5275,'Промокоды'!$E$2:$F$8,2,0),"")</f>
        <v/>
      </c>
      <c r="K5275" s="10" t="str">
        <f>IFNA(VLOOKUP($H5275,'Промокоды'!$A$2:$C$115,3,0),"")</f>
        <v/>
      </c>
      <c r="L5275" s="13">
        <f t="shared" si="2"/>
        <v>0</v>
      </c>
      <c r="M5275" s="14">
        <v>3500.0</v>
      </c>
      <c r="N5275" s="14">
        <f t="shared" si="3"/>
        <v>3500</v>
      </c>
      <c r="O5275" s="9"/>
      <c r="P5275" s="9"/>
      <c r="Q5275" s="9"/>
      <c r="R5275" s="9"/>
      <c r="S5275" s="9"/>
      <c r="T5275" s="9"/>
      <c r="U5275" s="9"/>
      <c r="V5275" s="9"/>
      <c r="W5275" s="9"/>
      <c r="X5275" s="9"/>
      <c r="Y5275" s="9"/>
      <c r="Z5275" s="9"/>
      <c r="AA5275" s="9"/>
      <c r="AB5275" s="9"/>
      <c r="AC5275" s="9"/>
    </row>
    <row r="5276" ht="15.75" customHeight="1">
      <c r="A5276" s="10">
        <v>5275.0</v>
      </c>
      <c r="B5276" s="10" t="s">
        <v>15</v>
      </c>
      <c r="C5276" s="10" t="str">
        <f>VLOOKUP($E5276,'Определяем вид'!$A$2:$B$16,2,0)</f>
        <v>Услуга</v>
      </c>
      <c r="D5276" s="10" t="s">
        <v>16</v>
      </c>
      <c r="E5276" s="10" t="s">
        <v>17</v>
      </c>
      <c r="F5276" s="11">
        <v>45842.0</v>
      </c>
      <c r="G5276" s="12">
        <f t="shared" si="1"/>
        <v>7</v>
      </c>
      <c r="H5276" s="10"/>
      <c r="I5276" s="10" t="str">
        <f>IFNA(VLOOKUP($H5276,'Промокоды'!$A$2:$B$115,2,0),"")</f>
        <v/>
      </c>
      <c r="J5276" s="10" t="str">
        <f>IFNA(VLOOKUP($I5276,'Промокоды'!$E$2:$F$8,2,0),"")</f>
        <v/>
      </c>
      <c r="K5276" s="10" t="str">
        <f>IFNA(VLOOKUP($H5276,'Промокоды'!$A$2:$C$115,3,0),"")</f>
        <v/>
      </c>
      <c r="L5276" s="13">
        <f t="shared" si="2"/>
        <v>0</v>
      </c>
      <c r="M5276" s="14">
        <v>4500.0</v>
      </c>
      <c r="N5276" s="14">
        <f t="shared" si="3"/>
        <v>4500</v>
      </c>
      <c r="O5276" s="9"/>
      <c r="P5276" s="9"/>
      <c r="Q5276" s="9"/>
      <c r="R5276" s="9"/>
      <c r="S5276" s="9"/>
      <c r="T5276" s="9"/>
      <c r="U5276" s="9"/>
      <c r="V5276" s="9"/>
      <c r="W5276" s="9"/>
      <c r="X5276" s="9"/>
      <c r="Y5276" s="9"/>
      <c r="Z5276" s="9"/>
      <c r="AA5276" s="9"/>
      <c r="AB5276" s="9"/>
      <c r="AC5276" s="9"/>
    </row>
    <row r="5277" ht="15.75" customHeight="1">
      <c r="A5277" s="10">
        <v>5276.0</v>
      </c>
      <c r="B5277" s="10" t="s">
        <v>15</v>
      </c>
      <c r="C5277" s="10" t="str">
        <f>VLOOKUP($E5277,'Определяем вид'!$A$2:$B$16,2,0)</f>
        <v>Услуга</v>
      </c>
      <c r="D5277" s="10" t="s">
        <v>16</v>
      </c>
      <c r="E5277" s="10" t="s">
        <v>21</v>
      </c>
      <c r="F5277" s="11">
        <v>45842.0</v>
      </c>
      <c r="G5277" s="12">
        <f t="shared" si="1"/>
        <v>7</v>
      </c>
      <c r="H5277" s="10"/>
      <c r="I5277" s="10" t="str">
        <f>IFNA(VLOOKUP($H5277,'Промокоды'!$A$2:$B$115,2,0),"")</f>
        <v/>
      </c>
      <c r="J5277" s="10" t="str">
        <f>IFNA(VLOOKUP($I5277,'Промокоды'!$E$2:$F$8,2,0),"")</f>
        <v/>
      </c>
      <c r="K5277" s="10" t="str">
        <f>IFNA(VLOOKUP($H5277,'Промокоды'!$A$2:$C$115,3,0),"")</f>
        <v/>
      </c>
      <c r="L5277" s="13">
        <f t="shared" si="2"/>
        <v>0</v>
      </c>
      <c r="M5277" s="14">
        <v>5500.0</v>
      </c>
      <c r="N5277" s="14">
        <f t="shared" si="3"/>
        <v>5500</v>
      </c>
      <c r="O5277" s="9"/>
      <c r="P5277" s="9"/>
      <c r="Q5277" s="9"/>
      <c r="R5277" s="9"/>
      <c r="S5277" s="9"/>
      <c r="T5277" s="9"/>
      <c r="U5277" s="9"/>
      <c r="V5277" s="9"/>
      <c r="W5277" s="9"/>
      <c r="X5277" s="9"/>
      <c r="Y5277" s="9"/>
      <c r="Z5277" s="9"/>
      <c r="AA5277" s="9"/>
      <c r="AB5277" s="9"/>
      <c r="AC5277" s="9"/>
    </row>
    <row r="5278" ht="15.75" customHeight="1">
      <c r="A5278" s="10">
        <v>5277.0</v>
      </c>
      <c r="B5278" s="10" t="s">
        <v>15</v>
      </c>
      <c r="C5278" s="10" t="str">
        <f>VLOOKUP($E5278,'Определяем вид'!$A$2:$B$16,2,0)</f>
        <v>Товар</v>
      </c>
      <c r="D5278" s="10" t="s">
        <v>16</v>
      </c>
      <c r="E5278" s="10" t="s">
        <v>20</v>
      </c>
      <c r="F5278" s="11">
        <v>45842.0</v>
      </c>
      <c r="G5278" s="12">
        <f t="shared" si="1"/>
        <v>7</v>
      </c>
      <c r="H5278" s="10"/>
      <c r="I5278" s="10" t="str">
        <f>IFNA(VLOOKUP($H5278,'Промокоды'!$A$2:$B$115,2,0),"")</f>
        <v/>
      </c>
      <c r="J5278" s="10" t="str">
        <f>IFNA(VLOOKUP($I5278,'Промокоды'!$E$2:$F$8,2,0),"")</f>
        <v/>
      </c>
      <c r="K5278" s="10" t="str">
        <f>IFNA(VLOOKUP($H5278,'Промокоды'!$A$2:$C$115,3,0),"")</f>
        <v/>
      </c>
      <c r="L5278" s="13">
        <f t="shared" si="2"/>
        <v>0</v>
      </c>
      <c r="M5278" s="14">
        <v>500.0</v>
      </c>
      <c r="N5278" s="14">
        <f t="shared" si="3"/>
        <v>500</v>
      </c>
      <c r="O5278" s="9"/>
      <c r="P5278" s="9"/>
      <c r="Q5278" s="9"/>
      <c r="R5278" s="9"/>
      <c r="S5278" s="9"/>
      <c r="T5278" s="9"/>
      <c r="U5278" s="9"/>
      <c r="V5278" s="9"/>
      <c r="W5278" s="9"/>
      <c r="X5278" s="9"/>
      <c r="Y5278" s="9"/>
      <c r="Z5278" s="9"/>
      <c r="AA5278" s="9"/>
      <c r="AB5278" s="9"/>
      <c r="AC5278" s="9"/>
    </row>
    <row r="5279" ht="15.75" customHeight="1">
      <c r="A5279" s="10">
        <v>5278.0</v>
      </c>
      <c r="B5279" s="10" t="s">
        <v>25</v>
      </c>
      <c r="C5279" s="10" t="str">
        <f>VLOOKUP($E5279,'Определяем вид'!$A$2:$B$16,2,0)</f>
        <v>Товар</v>
      </c>
      <c r="D5279" s="10" t="s">
        <v>16</v>
      </c>
      <c r="E5279" s="10" t="s">
        <v>33</v>
      </c>
      <c r="F5279" s="11">
        <v>45842.0</v>
      </c>
      <c r="G5279" s="12">
        <f t="shared" si="1"/>
        <v>7</v>
      </c>
      <c r="H5279" s="10"/>
      <c r="I5279" s="10" t="str">
        <f>IFNA(VLOOKUP($H5279,'Промокоды'!$A$2:$B$115,2,0),"")</f>
        <v/>
      </c>
      <c r="J5279" s="10" t="str">
        <f>IFNA(VLOOKUP($I5279,'Промокоды'!$E$2:$F$8,2,0),"")</f>
        <v/>
      </c>
      <c r="K5279" s="10" t="str">
        <f>IFNA(VLOOKUP($H5279,'Промокоды'!$A$2:$C$115,3,0),"")</f>
        <v/>
      </c>
      <c r="L5279" s="13">
        <f t="shared" si="2"/>
        <v>0</v>
      </c>
      <c r="M5279" s="14">
        <v>1000.0</v>
      </c>
      <c r="N5279" s="14">
        <f t="shared" si="3"/>
        <v>1000</v>
      </c>
      <c r="O5279" s="9"/>
      <c r="P5279" s="9"/>
      <c r="Q5279" s="9"/>
      <c r="R5279" s="9"/>
      <c r="S5279" s="9"/>
      <c r="T5279" s="9"/>
      <c r="U5279" s="9"/>
      <c r="V5279" s="9"/>
      <c r="W5279" s="9"/>
      <c r="X5279" s="9"/>
      <c r="Y5279" s="9"/>
      <c r="Z5279" s="9"/>
      <c r="AA5279" s="9"/>
      <c r="AB5279" s="9"/>
      <c r="AC5279" s="9"/>
    </row>
    <row r="5280" ht="15.75" customHeight="1">
      <c r="A5280" s="10">
        <v>5279.0</v>
      </c>
      <c r="B5280" s="10" t="s">
        <v>15</v>
      </c>
      <c r="C5280" s="10" t="str">
        <f>VLOOKUP($E5280,'Определяем вид'!$A$2:$B$16,2,0)</f>
        <v>Услуга</v>
      </c>
      <c r="D5280" s="10" t="s">
        <v>16</v>
      </c>
      <c r="E5280" s="10" t="s">
        <v>18</v>
      </c>
      <c r="F5280" s="11">
        <v>45842.0</v>
      </c>
      <c r="G5280" s="12">
        <f t="shared" si="1"/>
        <v>7</v>
      </c>
      <c r="H5280" s="10"/>
      <c r="I5280" s="10" t="str">
        <f>IFNA(VLOOKUP($H5280,'Промокоды'!$A$2:$B$115,2,0),"")</f>
        <v/>
      </c>
      <c r="J5280" s="10" t="str">
        <f>IFNA(VLOOKUP($I5280,'Промокоды'!$E$2:$F$8,2,0),"")</f>
        <v/>
      </c>
      <c r="K5280" s="10" t="str">
        <f>IFNA(VLOOKUP($H5280,'Промокоды'!$A$2:$C$115,3,0),"")</f>
        <v/>
      </c>
      <c r="L5280" s="13">
        <f t="shared" si="2"/>
        <v>0</v>
      </c>
      <c r="M5280" s="14">
        <v>3500.0</v>
      </c>
      <c r="N5280" s="14">
        <f t="shared" si="3"/>
        <v>3500</v>
      </c>
      <c r="O5280" s="9"/>
      <c r="P5280" s="9"/>
      <c r="Q5280" s="9"/>
      <c r="R5280" s="9"/>
      <c r="S5280" s="9"/>
      <c r="T5280" s="9"/>
      <c r="U5280" s="9"/>
      <c r="V5280" s="9"/>
      <c r="W5280" s="9"/>
      <c r="X5280" s="9"/>
      <c r="Y5280" s="9"/>
      <c r="Z5280" s="9"/>
      <c r="AA5280" s="9"/>
      <c r="AB5280" s="9"/>
      <c r="AC5280" s="9"/>
    </row>
    <row r="5281" ht="15.75" customHeight="1">
      <c r="A5281" s="10">
        <v>5280.0</v>
      </c>
      <c r="B5281" s="10" t="s">
        <v>15</v>
      </c>
      <c r="C5281" s="10" t="str">
        <f>VLOOKUP($E5281,'Определяем вид'!$A$2:$B$16,2,0)</f>
        <v>Услуга</v>
      </c>
      <c r="D5281" s="16" t="s">
        <v>16</v>
      </c>
      <c r="E5281" s="10" t="s">
        <v>17</v>
      </c>
      <c r="F5281" s="11">
        <v>45842.0</v>
      </c>
      <c r="G5281" s="12">
        <f t="shared" si="1"/>
        <v>7</v>
      </c>
      <c r="H5281" s="10"/>
      <c r="I5281" s="10" t="str">
        <f>IFNA(VLOOKUP($H5281,'Промокоды'!$A$2:$B$115,2,0),"")</f>
        <v/>
      </c>
      <c r="J5281" s="10" t="str">
        <f>IFNA(VLOOKUP($I5281,'Промокоды'!$E$2:$F$8,2,0),"")</f>
        <v/>
      </c>
      <c r="K5281" s="10" t="str">
        <f>IFNA(VLOOKUP($H5281,'Промокоды'!$A$2:$C$115,3,0),"")</f>
        <v/>
      </c>
      <c r="L5281" s="13">
        <f t="shared" si="2"/>
        <v>0</v>
      </c>
      <c r="M5281" s="14">
        <v>4500.0</v>
      </c>
      <c r="N5281" s="14">
        <f t="shared" si="3"/>
        <v>4500</v>
      </c>
      <c r="O5281" s="9"/>
      <c r="P5281" s="9"/>
      <c r="Q5281" s="9"/>
      <c r="R5281" s="9"/>
      <c r="S5281" s="9"/>
      <c r="T5281" s="9"/>
      <c r="U5281" s="9"/>
      <c r="V5281" s="9"/>
      <c r="W5281" s="9"/>
      <c r="X5281" s="9"/>
      <c r="Y5281" s="9"/>
      <c r="Z5281" s="9"/>
      <c r="AA5281" s="9"/>
      <c r="AB5281" s="9"/>
      <c r="AC5281" s="9"/>
    </row>
    <row r="5282" ht="15.75" customHeight="1">
      <c r="A5282" s="10">
        <v>5281.0</v>
      </c>
      <c r="B5282" s="10" t="s">
        <v>15</v>
      </c>
      <c r="C5282" s="10" t="str">
        <f>VLOOKUP($E5282,'Определяем вид'!$A$2:$B$16,2,0)</f>
        <v>Товар</v>
      </c>
      <c r="D5282" s="16" t="s">
        <v>16</v>
      </c>
      <c r="E5282" s="10" t="s">
        <v>28</v>
      </c>
      <c r="F5282" s="11">
        <v>45842.0</v>
      </c>
      <c r="G5282" s="12">
        <f t="shared" si="1"/>
        <v>7</v>
      </c>
      <c r="H5282" s="10"/>
      <c r="I5282" s="10" t="str">
        <f>IFNA(VLOOKUP($H5282,'Промокоды'!$A$2:$B$115,2,0),"")</f>
        <v/>
      </c>
      <c r="J5282" s="10" t="str">
        <f>IFNA(VLOOKUP($I5282,'Промокоды'!$E$2:$F$8,2,0),"")</f>
        <v/>
      </c>
      <c r="K5282" s="10" t="str">
        <f>IFNA(VLOOKUP($H5282,'Промокоды'!$A$2:$C$115,3,0),"")</f>
        <v/>
      </c>
      <c r="L5282" s="13">
        <f t="shared" si="2"/>
        <v>0</v>
      </c>
      <c r="M5282" s="14">
        <v>300.0</v>
      </c>
      <c r="N5282" s="14">
        <f t="shared" si="3"/>
        <v>300</v>
      </c>
      <c r="O5282" s="9"/>
      <c r="P5282" s="9"/>
      <c r="Q5282" s="9"/>
      <c r="R5282" s="9"/>
      <c r="S5282" s="9"/>
      <c r="T5282" s="9"/>
      <c r="U5282" s="9"/>
      <c r="V5282" s="9"/>
      <c r="W5282" s="9"/>
      <c r="X5282" s="9"/>
      <c r="Y5282" s="9"/>
      <c r="Z5282" s="9"/>
      <c r="AA5282" s="9"/>
      <c r="AB5282" s="9"/>
      <c r="AC5282" s="9"/>
    </row>
    <row r="5283" ht="15.75" customHeight="1">
      <c r="A5283" s="10">
        <v>5282.0</v>
      </c>
      <c r="B5283" s="10" t="s">
        <v>15</v>
      </c>
      <c r="C5283" s="10" t="str">
        <f>VLOOKUP($E5283,'Определяем вид'!$A$2:$B$16,2,0)</f>
        <v>Товар</v>
      </c>
      <c r="D5283" s="16" t="s">
        <v>16</v>
      </c>
      <c r="E5283" s="10" t="s">
        <v>23</v>
      </c>
      <c r="F5283" s="11">
        <v>45842.0</v>
      </c>
      <c r="G5283" s="12">
        <f t="shared" si="1"/>
        <v>7</v>
      </c>
      <c r="H5283" s="10"/>
      <c r="I5283" s="10" t="str">
        <f>IFNA(VLOOKUP($H5283,'Промокоды'!$A$2:$B$115,2,0),"")</f>
        <v/>
      </c>
      <c r="J5283" s="10" t="str">
        <f>IFNA(VLOOKUP($I5283,'Промокоды'!$E$2:$F$8,2,0),"")</f>
        <v/>
      </c>
      <c r="K5283" s="10" t="str">
        <f>IFNA(VLOOKUP($H5283,'Промокоды'!$A$2:$C$115,3,0),"")</f>
        <v/>
      </c>
      <c r="L5283" s="13">
        <f t="shared" si="2"/>
        <v>0</v>
      </c>
      <c r="M5283" s="14">
        <v>1000.0</v>
      </c>
      <c r="N5283" s="14">
        <f t="shared" si="3"/>
        <v>1000</v>
      </c>
      <c r="O5283" s="9"/>
      <c r="P5283" s="9"/>
      <c r="Q5283" s="9"/>
      <c r="R5283" s="9"/>
      <c r="S5283" s="9"/>
      <c r="T5283" s="9"/>
      <c r="U5283" s="9"/>
      <c r="V5283" s="9"/>
      <c r="W5283" s="9"/>
      <c r="X5283" s="9"/>
      <c r="Y5283" s="9"/>
      <c r="Z5283" s="9"/>
      <c r="AA5283" s="9"/>
      <c r="AB5283" s="9"/>
      <c r="AC5283" s="9"/>
    </row>
    <row r="5284" ht="15.75" customHeight="1">
      <c r="A5284" s="10">
        <v>5283.0</v>
      </c>
      <c r="B5284" s="10" t="s">
        <v>15</v>
      </c>
      <c r="C5284" s="10" t="str">
        <f>VLOOKUP($E5284,'Определяем вид'!$A$2:$B$16,2,0)</f>
        <v>Услуга</v>
      </c>
      <c r="D5284" s="10" t="s">
        <v>16</v>
      </c>
      <c r="E5284" s="10" t="s">
        <v>18</v>
      </c>
      <c r="F5284" s="11">
        <v>45842.0</v>
      </c>
      <c r="G5284" s="12">
        <f t="shared" si="1"/>
        <v>7</v>
      </c>
      <c r="H5284" s="10"/>
      <c r="I5284" s="10" t="str">
        <f>IFNA(VLOOKUP($H5284,'Промокоды'!$A$2:$B$115,2,0),"")</f>
        <v/>
      </c>
      <c r="J5284" s="10" t="str">
        <f>IFNA(VLOOKUP($I5284,'Промокоды'!$E$2:$F$8,2,0),"")</f>
        <v/>
      </c>
      <c r="K5284" s="10" t="str">
        <f>IFNA(VLOOKUP($H5284,'Промокоды'!$A$2:$C$115,3,0),"")</f>
        <v/>
      </c>
      <c r="L5284" s="13">
        <f t="shared" si="2"/>
        <v>0</v>
      </c>
      <c r="M5284" s="14">
        <v>3500.0</v>
      </c>
      <c r="N5284" s="14">
        <f t="shared" si="3"/>
        <v>3500</v>
      </c>
      <c r="O5284" s="9"/>
      <c r="P5284" s="9"/>
      <c r="Q5284" s="9"/>
      <c r="R5284" s="9"/>
      <c r="S5284" s="9"/>
      <c r="T5284" s="9"/>
      <c r="U5284" s="9"/>
      <c r="V5284" s="9"/>
      <c r="W5284" s="9"/>
      <c r="X5284" s="9"/>
      <c r="Y5284" s="9"/>
      <c r="Z5284" s="9"/>
      <c r="AA5284" s="9"/>
      <c r="AB5284" s="9"/>
      <c r="AC5284" s="9"/>
    </row>
    <row r="5285" ht="15.75" customHeight="1">
      <c r="A5285" s="10">
        <v>5284.0</v>
      </c>
      <c r="B5285" s="10" t="s">
        <v>15</v>
      </c>
      <c r="C5285" s="10" t="str">
        <f>VLOOKUP($E5285,'Определяем вид'!$A$2:$B$16,2,0)</f>
        <v>Услуга</v>
      </c>
      <c r="D5285" s="10" t="s">
        <v>16</v>
      </c>
      <c r="E5285" s="10" t="s">
        <v>21</v>
      </c>
      <c r="F5285" s="11">
        <v>45842.0</v>
      </c>
      <c r="G5285" s="12">
        <f t="shared" si="1"/>
        <v>7</v>
      </c>
      <c r="H5285" s="10"/>
      <c r="I5285" s="10" t="str">
        <f>IFNA(VLOOKUP($H5285,'Промокоды'!$A$2:$B$115,2,0),"")</f>
        <v/>
      </c>
      <c r="J5285" s="10" t="str">
        <f>IFNA(VLOOKUP($I5285,'Промокоды'!$E$2:$F$8,2,0),"")</f>
        <v/>
      </c>
      <c r="K5285" s="10" t="str">
        <f>IFNA(VLOOKUP($H5285,'Промокоды'!$A$2:$C$115,3,0),"")</f>
        <v/>
      </c>
      <c r="L5285" s="13">
        <f t="shared" si="2"/>
        <v>0</v>
      </c>
      <c r="M5285" s="14">
        <v>5500.0</v>
      </c>
      <c r="N5285" s="14">
        <f t="shared" si="3"/>
        <v>5500</v>
      </c>
      <c r="O5285" s="9"/>
      <c r="P5285" s="9"/>
      <c r="Q5285" s="9"/>
      <c r="R5285" s="9"/>
      <c r="S5285" s="9"/>
      <c r="T5285" s="9"/>
      <c r="U5285" s="9"/>
      <c r="V5285" s="9"/>
      <c r="W5285" s="9"/>
      <c r="X5285" s="9"/>
      <c r="Y5285" s="9"/>
      <c r="Z5285" s="9"/>
      <c r="AA5285" s="9"/>
      <c r="AB5285" s="9"/>
      <c r="AC5285" s="9"/>
    </row>
    <row r="5286" ht="15.75" customHeight="1">
      <c r="A5286" s="10">
        <v>5285.0</v>
      </c>
      <c r="B5286" s="10" t="s">
        <v>15</v>
      </c>
      <c r="C5286" s="10" t="str">
        <f>VLOOKUP($E5286,'Определяем вид'!$A$2:$B$16,2,0)</f>
        <v>Услуга</v>
      </c>
      <c r="D5286" s="10" t="s">
        <v>16</v>
      </c>
      <c r="E5286" s="10" t="s">
        <v>17</v>
      </c>
      <c r="F5286" s="11">
        <v>45842.0</v>
      </c>
      <c r="G5286" s="12">
        <f t="shared" si="1"/>
        <v>7</v>
      </c>
      <c r="H5286" s="10"/>
      <c r="I5286" s="10" t="str">
        <f>IFNA(VLOOKUP($H5286,'Промокоды'!$A$2:$B$115,2,0),"")</f>
        <v/>
      </c>
      <c r="J5286" s="10" t="str">
        <f>IFNA(VLOOKUP($I5286,'Промокоды'!$E$2:$F$8,2,0),"")</f>
        <v/>
      </c>
      <c r="K5286" s="10" t="str">
        <f>IFNA(VLOOKUP($H5286,'Промокоды'!$A$2:$C$115,3,0),"")</f>
        <v/>
      </c>
      <c r="L5286" s="13">
        <f t="shared" si="2"/>
        <v>0</v>
      </c>
      <c r="M5286" s="14">
        <v>4500.0</v>
      </c>
      <c r="N5286" s="14">
        <f t="shared" si="3"/>
        <v>4500</v>
      </c>
      <c r="O5286" s="9"/>
      <c r="P5286" s="9"/>
      <c r="Q5286" s="9"/>
      <c r="R5286" s="9"/>
      <c r="S5286" s="9"/>
      <c r="T5286" s="9"/>
      <c r="U5286" s="9"/>
      <c r="V5286" s="9"/>
      <c r="W5286" s="9"/>
      <c r="X5286" s="9"/>
      <c r="Y5286" s="9"/>
      <c r="Z5286" s="9"/>
      <c r="AA5286" s="9"/>
      <c r="AB5286" s="9"/>
      <c r="AC5286" s="9"/>
    </row>
    <row r="5287" ht="15.75" customHeight="1">
      <c r="A5287" s="10">
        <v>5286.0</v>
      </c>
      <c r="B5287" s="10" t="s">
        <v>25</v>
      </c>
      <c r="C5287" s="10" t="str">
        <f>VLOOKUP($E5287,'Определяем вид'!$A$2:$B$16,2,0)</f>
        <v>Товар</v>
      </c>
      <c r="D5287" s="10" t="s">
        <v>19</v>
      </c>
      <c r="E5287" s="10" t="s">
        <v>30</v>
      </c>
      <c r="F5287" s="11">
        <v>45842.0</v>
      </c>
      <c r="G5287" s="12">
        <f t="shared" si="1"/>
        <v>7</v>
      </c>
      <c r="H5287" s="10"/>
      <c r="I5287" s="10" t="str">
        <f>IFNA(VLOOKUP($H5287,'Промокоды'!$A$2:$B$115,2,0),"")</f>
        <v/>
      </c>
      <c r="J5287" s="10" t="str">
        <f>IFNA(VLOOKUP($I5287,'Промокоды'!$E$2:$F$8,2,0),"")</f>
        <v/>
      </c>
      <c r="K5287" s="10" t="str">
        <f>IFNA(VLOOKUP($H5287,'Промокоды'!$A$2:$C$115,3,0),"")</f>
        <v/>
      </c>
      <c r="L5287" s="13">
        <f t="shared" si="2"/>
        <v>0</v>
      </c>
      <c r="M5287" s="14">
        <v>300.0</v>
      </c>
      <c r="N5287" s="14">
        <f t="shared" si="3"/>
        <v>300</v>
      </c>
      <c r="O5287" s="9"/>
      <c r="P5287" s="9"/>
      <c r="Q5287" s="9"/>
      <c r="R5287" s="9"/>
      <c r="S5287" s="9"/>
      <c r="T5287" s="9"/>
      <c r="U5287" s="9"/>
      <c r="V5287" s="9"/>
      <c r="W5287" s="9"/>
      <c r="X5287" s="9"/>
      <c r="Y5287" s="9"/>
      <c r="Z5287" s="9"/>
      <c r="AA5287" s="9"/>
      <c r="AB5287" s="9"/>
      <c r="AC5287" s="9"/>
    </row>
    <row r="5288" ht="15.75" customHeight="1">
      <c r="A5288" s="10">
        <v>5287.0</v>
      </c>
      <c r="B5288" s="10" t="s">
        <v>15</v>
      </c>
      <c r="C5288" s="10" t="str">
        <f>VLOOKUP($E5288,'Определяем вид'!$A$2:$B$16,2,0)</f>
        <v>Услуга</v>
      </c>
      <c r="D5288" s="10" t="s">
        <v>16</v>
      </c>
      <c r="E5288" s="10" t="s">
        <v>21</v>
      </c>
      <c r="F5288" s="11">
        <v>45842.0</v>
      </c>
      <c r="G5288" s="12">
        <f t="shared" si="1"/>
        <v>7</v>
      </c>
      <c r="H5288" s="10"/>
      <c r="I5288" s="10" t="str">
        <f>IFNA(VLOOKUP($H5288,'Промокоды'!$A$2:$B$115,2,0),"")</f>
        <v/>
      </c>
      <c r="J5288" s="10" t="str">
        <f>IFNA(VLOOKUP($I5288,'Промокоды'!$E$2:$F$8,2,0),"")</f>
        <v/>
      </c>
      <c r="K5288" s="10" t="str">
        <f>IFNA(VLOOKUP($H5288,'Промокоды'!$A$2:$C$115,3,0),"")</f>
        <v/>
      </c>
      <c r="L5288" s="13">
        <f t="shared" si="2"/>
        <v>0</v>
      </c>
      <c r="M5288" s="14">
        <v>5500.0</v>
      </c>
      <c r="N5288" s="14">
        <f t="shared" si="3"/>
        <v>5500</v>
      </c>
      <c r="O5288" s="9"/>
      <c r="P5288" s="9"/>
      <c r="Q5288" s="9"/>
      <c r="R5288" s="9"/>
      <c r="S5288" s="9"/>
      <c r="T5288" s="9"/>
      <c r="U5288" s="9"/>
      <c r="V5288" s="9"/>
      <c r="W5288" s="9"/>
      <c r="X5288" s="9"/>
      <c r="Y5288" s="9"/>
      <c r="Z5288" s="9"/>
      <c r="AA5288" s="9"/>
      <c r="AB5288" s="9"/>
      <c r="AC5288" s="9"/>
    </row>
    <row r="5289" ht="15.75" customHeight="1">
      <c r="A5289" s="10">
        <v>5288.0</v>
      </c>
      <c r="B5289" s="10" t="s">
        <v>15</v>
      </c>
      <c r="C5289" s="10" t="str">
        <f>VLOOKUP($E5289,'Определяем вид'!$A$2:$B$16,2,0)</f>
        <v>Услуга</v>
      </c>
      <c r="D5289" s="10" t="s">
        <v>16</v>
      </c>
      <c r="E5289" s="10" t="s">
        <v>21</v>
      </c>
      <c r="F5289" s="11">
        <v>45842.0</v>
      </c>
      <c r="G5289" s="12">
        <f t="shared" si="1"/>
        <v>7</v>
      </c>
      <c r="H5289" s="10" t="s">
        <v>39</v>
      </c>
      <c r="I5289" s="10">
        <f>IFNA(VLOOKUP($H5289,'Промокоды'!$A$2:$B$115,2,0),"")</f>
        <v>2</v>
      </c>
      <c r="J5289" s="10" t="str">
        <f>IFNA(VLOOKUP($I5289,'Промокоды'!$E$2:$F$8,2,0),"")</f>
        <v>Поисковые запросы в Гугле</v>
      </c>
      <c r="K5289" s="10">
        <f>IFNA(VLOOKUP($H5289,'Промокоды'!$A$2:$C$115,3,0),"")</f>
        <v>0.1</v>
      </c>
      <c r="L5289" s="13">
        <f t="shared" si="2"/>
        <v>550</v>
      </c>
      <c r="M5289" s="14">
        <v>5500.0</v>
      </c>
      <c r="N5289" s="14">
        <f t="shared" si="3"/>
        <v>4950</v>
      </c>
      <c r="O5289" s="9"/>
      <c r="P5289" s="9"/>
      <c r="Q5289" s="9"/>
      <c r="R5289" s="9"/>
      <c r="S5289" s="9"/>
      <c r="T5289" s="9"/>
      <c r="U5289" s="9"/>
      <c r="V5289" s="9"/>
      <c r="W5289" s="9"/>
      <c r="X5289" s="9"/>
      <c r="Y5289" s="9"/>
      <c r="Z5289" s="9"/>
      <c r="AA5289" s="9"/>
      <c r="AB5289" s="9"/>
      <c r="AC5289" s="9"/>
    </row>
    <row r="5290" ht="15.75" customHeight="1">
      <c r="A5290" s="10">
        <v>5289.0</v>
      </c>
      <c r="B5290" s="10" t="s">
        <v>15</v>
      </c>
      <c r="C5290" s="10" t="str">
        <f>VLOOKUP($E5290,'Определяем вид'!$A$2:$B$16,2,0)</f>
        <v>Услуга</v>
      </c>
      <c r="D5290" s="10" t="s">
        <v>19</v>
      </c>
      <c r="E5290" s="10" t="s">
        <v>18</v>
      </c>
      <c r="F5290" s="11">
        <v>45842.0</v>
      </c>
      <c r="G5290" s="12">
        <f t="shared" si="1"/>
        <v>7</v>
      </c>
      <c r="H5290" s="10"/>
      <c r="I5290" s="10" t="str">
        <f>IFNA(VLOOKUP($H5290,'Промокоды'!$A$2:$B$115,2,0),"")</f>
        <v/>
      </c>
      <c r="J5290" s="10" t="str">
        <f>IFNA(VLOOKUP($I5290,'Промокоды'!$E$2:$F$8,2,0),"")</f>
        <v/>
      </c>
      <c r="K5290" s="10" t="str">
        <f>IFNA(VLOOKUP($H5290,'Промокоды'!$A$2:$C$115,3,0),"")</f>
        <v/>
      </c>
      <c r="L5290" s="13">
        <f t="shared" si="2"/>
        <v>0</v>
      </c>
      <c r="M5290" s="14">
        <v>3500.0</v>
      </c>
      <c r="N5290" s="14">
        <f t="shared" si="3"/>
        <v>3500</v>
      </c>
      <c r="O5290" s="9"/>
      <c r="P5290" s="9"/>
      <c r="Q5290" s="9"/>
      <c r="R5290" s="9"/>
      <c r="S5290" s="9"/>
      <c r="T5290" s="9"/>
      <c r="U5290" s="9"/>
      <c r="V5290" s="9"/>
      <c r="W5290" s="9"/>
      <c r="X5290" s="9"/>
      <c r="Y5290" s="9"/>
      <c r="Z5290" s="9"/>
      <c r="AA5290" s="9"/>
      <c r="AB5290" s="9"/>
      <c r="AC5290" s="9"/>
    </row>
    <row r="5291" ht="15.75" customHeight="1">
      <c r="A5291" s="10">
        <v>5290.0</v>
      </c>
      <c r="B5291" s="10" t="s">
        <v>15</v>
      </c>
      <c r="C5291" s="10" t="str">
        <f>VLOOKUP($E5291,'Определяем вид'!$A$2:$B$16,2,0)</f>
        <v>Услуга</v>
      </c>
      <c r="D5291" s="10" t="s">
        <v>19</v>
      </c>
      <c r="E5291" s="10" t="s">
        <v>21</v>
      </c>
      <c r="F5291" s="11">
        <v>45842.0</v>
      </c>
      <c r="G5291" s="12">
        <f t="shared" si="1"/>
        <v>7</v>
      </c>
      <c r="H5291" s="10"/>
      <c r="I5291" s="10" t="str">
        <f>IFNA(VLOOKUP($H5291,'Промокоды'!$A$2:$B$115,2,0),"")</f>
        <v/>
      </c>
      <c r="J5291" s="10" t="str">
        <f>IFNA(VLOOKUP($I5291,'Промокоды'!$E$2:$F$8,2,0),"")</f>
        <v/>
      </c>
      <c r="K5291" s="10" t="str">
        <f>IFNA(VLOOKUP($H5291,'Промокоды'!$A$2:$C$115,3,0),"")</f>
        <v/>
      </c>
      <c r="L5291" s="13">
        <f t="shared" si="2"/>
        <v>0</v>
      </c>
      <c r="M5291" s="14">
        <v>5500.0</v>
      </c>
      <c r="N5291" s="14">
        <f t="shared" si="3"/>
        <v>5500</v>
      </c>
      <c r="O5291" s="9"/>
      <c r="P5291" s="9"/>
      <c r="Q5291" s="9"/>
      <c r="R5291" s="9"/>
      <c r="S5291" s="9"/>
      <c r="T5291" s="9"/>
      <c r="U5291" s="9"/>
      <c r="V5291" s="9"/>
      <c r="W5291" s="9"/>
      <c r="X5291" s="9"/>
      <c r="Y5291" s="9"/>
      <c r="Z5291" s="9"/>
      <c r="AA5291" s="9"/>
      <c r="AB5291" s="9"/>
      <c r="AC5291" s="9"/>
    </row>
    <row r="5292" ht="15.75" customHeight="1">
      <c r="A5292" s="10">
        <v>5291.0</v>
      </c>
      <c r="B5292" s="10" t="s">
        <v>15</v>
      </c>
      <c r="C5292" s="10" t="str">
        <f>VLOOKUP($E5292,'Определяем вид'!$A$2:$B$16,2,0)</f>
        <v>Товар</v>
      </c>
      <c r="D5292" s="10" t="s">
        <v>16</v>
      </c>
      <c r="E5292" s="10" t="s">
        <v>28</v>
      </c>
      <c r="F5292" s="11">
        <v>45842.0</v>
      </c>
      <c r="G5292" s="12">
        <f t="shared" si="1"/>
        <v>7</v>
      </c>
      <c r="H5292" s="10"/>
      <c r="I5292" s="10" t="str">
        <f>IFNA(VLOOKUP($H5292,'Промокоды'!$A$2:$B$115,2,0),"")</f>
        <v/>
      </c>
      <c r="J5292" s="10" t="str">
        <f>IFNA(VLOOKUP($I5292,'Промокоды'!$E$2:$F$8,2,0),"")</f>
        <v/>
      </c>
      <c r="K5292" s="10" t="str">
        <f>IFNA(VLOOKUP($H5292,'Промокоды'!$A$2:$C$115,3,0),"")</f>
        <v/>
      </c>
      <c r="L5292" s="13">
        <f t="shared" si="2"/>
        <v>0</v>
      </c>
      <c r="M5292" s="14">
        <v>300.0</v>
      </c>
      <c r="N5292" s="14">
        <f t="shared" si="3"/>
        <v>300</v>
      </c>
      <c r="O5292" s="9"/>
      <c r="P5292" s="9"/>
      <c r="Q5292" s="9"/>
      <c r="R5292" s="9"/>
      <c r="S5292" s="9"/>
      <c r="T5292" s="9"/>
      <c r="U5292" s="9"/>
      <c r="V5292" s="9"/>
      <c r="W5292" s="9"/>
      <c r="X5292" s="9"/>
      <c r="Y5292" s="9"/>
      <c r="Z5292" s="9"/>
      <c r="AA5292" s="9"/>
      <c r="AB5292" s="9"/>
      <c r="AC5292" s="9"/>
    </row>
    <row r="5293" ht="15.75" customHeight="1">
      <c r="A5293" s="10">
        <v>5292.0</v>
      </c>
      <c r="B5293" s="10" t="s">
        <v>25</v>
      </c>
      <c r="C5293" s="10" t="str">
        <f>VLOOKUP($E5293,'Определяем вид'!$A$2:$B$16,2,0)</f>
        <v>Товар</v>
      </c>
      <c r="D5293" s="10" t="s">
        <v>19</v>
      </c>
      <c r="E5293" s="10" t="s">
        <v>33</v>
      </c>
      <c r="F5293" s="11">
        <v>45843.0</v>
      </c>
      <c r="G5293" s="12">
        <f t="shared" si="1"/>
        <v>7</v>
      </c>
      <c r="H5293" s="10"/>
      <c r="I5293" s="10" t="str">
        <f>IFNA(VLOOKUP($H5293,'Промокоды'!$A$2:$B$115,2,0),"")</f>
        <v/>
      </c>
      <c r="J5293" s="10" t="str">
        <f>IFNA(VLOOKUP($I5293,'Промокоды'!$E$2:$F$8,2,0),"")</f>
        <v/>
      </c>
      <c r="K5293" s="10" t="str">
        <f>IFNA(VLOOKUP($H5293,'Промокоды'!$A$2:$C$115,3,0),"")</f>
        <v/>
      </c>
      <c r="L5293" s="13">
        <f t="shared" si="2"/>
        <v>0</v>
      </c>
      <c r="M5293" s="14">
        <v>1000.0</v>
      </c>
      <c r="N5293" s="14">
        <f t="shared" si="3"/>
        <v>1000</v>
      </c>
      <c r="O5293" s="9"/>
      <c r="P5293" s="9"/>
      <c r="Q5293" s="9"/>
      <c r="R5293" s="9"/>
      <c r="S5293" s="9"/>
      <c r="T5293" s="9"/>
      <c r="U5293" s="9"/>
      <c r="V5293" s="9"/>
      <c r="W5293" s="9"/>
      <c r="X5293" s="9"/>
      <c r="Y5293" s="9"/>
      <c r="Z5293" s="9"/>
      <c r="AA5293" s="9"/>
      <c r="AB5293" s="9"/>
      <c r="AC5293" s="9"/>
    </row>
    <row r="5294" ht="15.75" customHeight="1">
      <c r="A5294" s="10">
        <v>5293.0</v>
      </c>
      <c r="B5294" s="10" t="s">
        <v>15</v>
      </c>
      <c r="C5294" s="10" t="str">
        <f>VLOOKUP($E5294,'Определяем вид'!$A$2:$B$16,2,0)</f>
        <v>Услуга</v>
      </c>
      <c r="D5294" s="10" t="s">
        <v>16</v>
      </c>
      <c r="E5294" s="10" t="s">
        <v>17</v>
      </c>
      <c r="F5294" s="11">
        <v>45843.0</v>
      </c>
      <c r="G5294" s="12">
        <f t="shared" si="1"/>
        <v>7</v>
      </c>
      <c r="H5294" s="10"/>
      <c r="I5294" s="10" t="str">
        <f>IFNA(VLOOKUP($H5294,'Промокоды'!$A$2:$B$115,2,0),"")</f>
        <v/>
      </c>
      <c r="J5294" s="10" t="str">
        <f>IFNA(VLOOKUP($I5294,'Промокоды'!$E$2:$F$8,2,0),"")</f>
        <v/>
      </c>
      <c r="K5294" s="10" t="str">
        <f>IFNA(VLOOKUP($H5294,'Промокоды'!$A$2:$C$115,3,0),"")</f>
        <v/>
      </c>
      <c r="L5294" s="13">
        <f t="shared" si="2"/>
        <v>0</v>
      </c>
      <c r="M5294" s="14">
        <v>4500.0</v>
      </c>
      <c r="N5294" s="14">
        <f t="shared" si="3"/>
        <v>4500</v>
      </c>
      <c r="O5294" s="9"/>
      <c r="P5294" s="9"/>
      <c r="Q5294" s="9"/>
      <c r="R5294" s="9"/>
      <c r="S5294" s="9"/>
      <c r="T5294" s="9"/>
      <c r="U5294" s="9"/>
      <c r="V5294" s="9"/>
      <c r="W5294" s="9"/>
      <c r="X5294" s="9"/>
      <c r="Y5294" s="9"/>
      <c r="Z5294" s="9"/>
      <c r="AA5294" s="9"/>
      <c r="AB5294" s="9"/>
      <c r="AC5294" s="9"/>
    </row>
    <row r="5295" ht="15.75" customHeight="1">
      <c r="A5295" s="10">
        <v>5294.0</v>
      </c>
      <c r="B5295" s="10" t="s">
        <v>15</v>
      </c>
      <c r="C5295" s="10" t="str">
        <f>VLOOKUP($E5295,'Определяем вид'!$A$2:$B$16,2,0)</f>
        <v>Услуга</v>
      </c>
      <c r="D5295" s="10" t="s">
        <v>19</v>
      </c>
      <c r="E5295" s="10" t="s">
        <v>21</v>
      </c>
      <c r="F5295" s="11">
        <v>45843.0</v>
      </c>
      <c r="G5295" s="12">
        <f t="shared" si="1"/>
        <v>7</v>
      </c>
      <c r="H5295" s="10"/>
      <c r="I5295" s="10" t="str">
        <f>IFNA(VLOOKUP($H5295,'Промокоды'!$A$2:$B$115,2,0),"")</f>
        <v/>
      </c>
      <c r="J5295" s="10" t="str">
        <f>IFNA(VLOOKUP($I5295,'Промокоды'!$E$2:$F$8,2,0),"")</f>
        <v/>
      </c>
      <c r="K5295" s="10" t="str">
        <f>IFNA(VLOOKUP($H5295,'Промокоды'!$A$2:$C$115,3,0),"")</f>
        <v/>
      </c>
      <c r="L5295" s="13">
        <f t="shared" si="2"/>
        <v>0</v>
      </c>
      <c r="M5295" s="14">
        <v>5500.0</v>
      </c>
      <c r="N5295" s="14">
        <f t="shared" si="3"/>
        <v>5500</v>
      </c>
      <c r="O5295" s="9"/>
      <c r="P5295" s="9"/>
      <c r="Q5295" s="9"/>
      <c r="R5295" s="9"/>
      <c r="S5295" s="9"/>
      <c r="T5295" s="9"/>
      <c r="U5295" s="9"/>
      <c r="V5295" s="9"/>
      <c r="W5295" s="9"/>
      <c r="X5295" s="9"/>
      <c r="Y5295" s="9"/>
      <c r="Z5295" s="9"/>
      <c r="AA5295" s="9"/>
      <c r="AB5295" s="9"/>
      <c r="AC5295" s="9"/>
    </row>
    <row r="5296" ht="15.75" customHeight="1">
      <c r="A5296" s="10">
        <v>5295.0</v>
      </c>
      <c r="B5296" s="10" t="s">
        <v>15</v>
      </c>
      <c r="C5296" s="10" t="str">
        <f>VLOOKUP($E5296,'Определяем вид'!$A$2:$B$16,2,0)</f>
        <v>Услуга</v>
      </c>
      <c r="D5296" s="10" t="s">
        <v>19</v>
      </c>
      <c r="E5296" s="10" t="s">
        <v>17</v>
      </c>
      <c r="F5296" s="11">
        <v>45843.0</v>
      </c>
      <c r="G5296" s="12">
        <f t="shared" si="1"/>
        <v>7</v>
      </c>
      <c r="H5296" s="10"/>
      <c r="I5296" s="10" t="str">
        <f>IFNA(VLOOKUP($H5296,'Промокоды'!$A$2:$B$115,2,0),"")</f>
        <v/>
      </c>
      <c r="J5296" s="10" t="str">
        <f>IFNA(VLOOKUP($I5296,'Промокоды'!$E$2:$F$8,2,0),"")</f>
        <v/>
      </c>
      <c r="K5296" s="10" t="str">
        <f>IFNA(VLOOKUP($H5296,'Промокоды'!$A$2:$C$115,3,0),"")</f>
        <v/>
      </c>
      <c r="L5296" s="13">
        <f t="shared" si="2"/>
        <v>0</v>
      </c>
      <c r="M5296" s="14">
        <v>4500.0</v>
      </c>
      <c r="N5296" s="14">
        <f t="shared" si="3"/>
        <v>4500</v>
      </c>
      <c r="O5296" s="9"/>
      <c r="P5296" s="9"/>
      <c r="Q5296" s="9"/>
      <c r="R5296" s="9"/>
      <c r="S5296" s="9"/>
      <c r="T5296" s="9"/>
      <c r="U5296" s="9"/>
      <c r="V5296" s="9"/>
      <c r="W5296" s="9"/>
      <c r="X5296" s="9"/>
      <c r="Y5296" s="9"/>
      <c r="Z5296" s="9"/>
      <c r="AA5296" s="9"/>
      <c r="AB5296" s="9"/>
      <c r="AC5296" s="9"/>
    </row>
    <row r="5297" ht="15.75" customHeight="1">
      <c r="A5297" s="10">
        <v>5296.0</v>
      </c>
      <c r="B5297" s="10" t="s">
        <v>25</v>
      </c>
      <c r="C5297" s="10" t="str">
        <f>VLOOKUP($E5297,'Определяем вид'!$A$2:$B$16,2,0)</f>
        <v>Товар</v>
      </c>
      <c r="D5297" s="10" t="s">
        <v>16</v>
      </c>
      <c r="E5297" s="10" t="s">
        <v>30</v>
      </c>
      <c r="F5297" s="11">
        <v>45843.0</v>
      </c>
      <c r="G5297" s="12">
        <f t="shared" si="1"/>
        <v>7</v>
      </c>
      <c r="H5297" s="10"/>
      <c r="I5297" s="10" t="str">
        <f>IFNA(VLOOKUP($H5297,'Промокоды'!$A$2:$B$115,2,0),"")</f>
        <v/>
      </c>
      <c r="J5297" s="10" t="str">
        <f>IFNA(VLOOKUP($I5297,'Промокоды'!$E$2:$F$8,2,0),"")</f>
        <v/>
      </c>
      <c r="K5297" s="10" t="str">
        <f>IFNA(VLOOKUP($H5297,'Промокоды'!$A$2:$C$115,3,0),"")</f>
        <v/>
      </c>
      <c r="L5297" s="13">
        <f t="shared" si="2"/>
        <v>0</v>
      </c>
      <c r="M5297" s="14">
        <v>300.0</v>
      </c>
      <c r="N5297" s="14">
        <f t="shared" si="3"/>
        <v>300</v>
      </c>
      <c r="O5297" s="9"/>
      <c r="P5297" s="9"/>
      <c r="Q5297" s="9"/>
      <c r="R5297" s="9"/>
      <c r="S5297" s="9"/>
      <c r="T5297" s="9"/>
      <c r="U5297" s="9"/>
      <c r="V5297" s="9"/>
      <c r="W5297" s="9"/>
      <c r="X5297" s="9"/>
      <c r="Y5297" s="9"/>
      <c r="Z5297" s="9"/>
      <c r="AA5297" s="9"/>
      <c r="AB5297" s="9"/>
      <c r="AC5297" s="9"/>
    </row>
    <row r="5298" ht="15.75" customHeight="1">
      <c r="A5298" s="10">
        <v>5297.0</v>
      </c>
      <c r="B5298" s="10" t="s">
        <v>25</v>
      </c>
      <c r="C5298" s="10" t="str">
        <f>VLOOKUP($E5298,'Определяем вид'!$A$2:$B$16,2,0)</f>
        <v>Товар</v>
      </c>
      <c r="D5298" s="10" t="s">
        <v>16</v>
      </c>
      <c r="E5298" s="10" t="s">
        <v>30</v>
      </c>
      <c r="F5298" s="11">
        <v>45843.0</v>
      </c>
      <c r="G5298" s="12">
        <f t="shared" si="1"/>
        <v>7</v>
      </c>
      <c r="H5298" s="10"/>
      <c r="I5298" s="10" t="str">
        <f>IFNA(VLOOKUP($H5298,'Промокоды'!$A$2:$B$115,2,0),"")</f>
        <v/>
      </c>
      <c r="J5298" s="10" t="str">
        <f>IFNA(VLOOKUP($I5298,'Промокоды'!$E$2:$F$8,2,0),"")</f>
        <v/>
      </c>
      <c r="K5298" s="10" t="str">
        <f>IFNA(VLOOKUP($H5298,'Промокоды'!$A$2:$C$115,3,0),"")</f>
        <v/>
      </c>
      <c r="L5298" s="13">
        <f t="shared" si="2"/>
        <v>0</v>
      </c>
      <c r="M5298" s="14">
        <v>300.0</v>
      </c>
      <c r="N5298" s="14">
        <f t="shared" si="3"/>
        <v>300</v>
      </c>
      <c r="O5298" s="9"/>
      <c r="P5298" s="9"/>
      <c r="Q5298" s="9"/>
      <c r="R5298" s="9"/>
      <c r="S5298" s="9"/>
      <c r="T5298" s="9"/>
      <c r="U5298" s="9"/>
      <c r="V5298" s="9"/>
      <c r="W5298" s="9"/>
      <c r="X5298" s="9"/>
      <c r="Y5298" s="9"/>
      <c r="Z5298" s="9"/>
      <c r="AA5298" s="9"/>
      <c r="AB5298" s="9"/>
      <c r="AC5298" s="9"/>
    </row>
    <row r="5299" ht="15.75" customHeight="1">
      <c r="A5299" s="10">
        <v>5298.0</v>
      </c>
      <c r="B5299" s="10" t="s">
        <v>15</v>
      </c>
      <c r="C5299" s="10" t="str">
        <f>VLOOKUP($E5299,'Определяем вид'!$A$2:$B$16,2,0)</f>
        <v>Услуга</v>
      </c>
      <c r="D5299" s="16" t="s">
        <v>16</v>
      </c>
      <c r="E5299" s="10" t="s">
        <v>17</v>
      </c>
      <c r="F5299" s="11">
        <v>45843.0</v>
      </c>
      <c r="G5299" s="12">
        <f t="shared" si="1"/>
        <v>7</v>
      </c>
      <c r="H5299" s="10"/>
      <c r="I5299" s="10" t="str">
        <f>IFNA(VLOOKUP($H5299,'Промокоды'!$A$2:$B$115,2,0),"")</f>
        <v/>
      </c>
      <c r="J5299" s="10" t="str">
        <f>IFNA(VLOOKUP($I5299,'Промокоды'!$E$2:$F$8,2,0),"")</f>
        <v/>
      </c>
      <c r="K5299" s="10" t="str">
        <f>IFNA(VLOOKUP($H5299,'Промокоды'!$A$2:$C$115,3,0),"")</f>
        <v/>
      </c>
      <c r="L5299" s="13">
        <f t="shared" si="2"/>
        <v>0</v>
      </c>
      <c r="M5299" s="14">
        <v>4500.0</v>
      </c>
      <c r="N5299" s="14">
        <f t="shared" si="3"/>
        <v>4500</v>
      </c>
      <c r="O5299" s="9"/>
      <c r="P5299" s="9"/>
      <c r="Q5299" s="9"/>
      <c r="R5299" s="9"/>
      <c r="S5299" s="9"/>
      <c r="T5299" s="9"/>
      <c r="U5299" s="9"/>
      <c r="V5299" s="9"/>
      <c r="W5299" s="9"/>
      <c r="X5299" s="9"/>
      <c r="Y5299" s="9"/>
      <c r="Z5299" s="9"/>
      <c r="AA5299" s="9"/>
      <c r="AB5299" s="9"/>
      <c r="AC5299" s="9"/>
    </row>
    <row r="5300" ht="15.75" customHeight="1">
      <c r="A5300" s="10">
        <v>5299.0</v>
      </c>
      <c r="B5300" s="10" t="s">
        <v>15</v>
      </c>
      <c r="C5300" s="10" t="str">
        <f>VLOOKUP($E5300,'Определяем вид'!$A$2:$B$16,2,0)</f>
        <v>Услуга</v>
      </c>
      <c r="D5300" s="16" t="s">
        <v>16</v>
      </c>
      <c r="E5300" s="10" t="s">
        <v>18</v>
      </c>
      <c r="F5300" s="11">
        <v>45843.0</v>
      </c>
      <c r="G5300" s="12">
        <f t="shared" si="1"/>
        <v>7</v>
      </c>
      <c r="H5300" s="10"/>
      <c r="I5300" s="10" t="str">
        <f>IFNA(VLOOKUP($H5300,'Промокоды'!$A$2:$B$115,2,0),"")</f>
        <v/>
      </c>
      <c r="J5300" s="10" t="str">
        <f>IFNA(VLOOKUP($I5300,'Промокоды'!$E$2:$F$8,2,0),"")</f>
        <v/>
      </c>
      <c r="K5300" s="10" t="str">
        <f>IFNA(VLOOKUP($H5300,'Промокоды'!$A$2:$C$115,3,0),"")</f>
        <v/>
      </c>
      <c r="L5300" s="13">
        <f t="shared" si="2"/>
        <v>0</v>
      </c>
      <c r="M5300" s="14">
        <v>3500.0</v>
      </c>
      <c r="N5300" s="14">
        <f t="shared" si="3"/>
        <v>3500</v>
      </c>
      <c r="O5300" s="9"/>
      <c r="P5300" s="9"/>
      <c r="Q5300" s="9"/>
      <c r="R5300" s="9"/>
      <c r="S5300" s="9"/>
      <c r="T5300" s="9"/>
      <c r="U5300" s="9"/>
      <c r="V5300" s="9"/>
      <c r="W5300" s="9"/>
      <c r="X5300" s="9"/>
      <c r="Y5300" s="9"/>
      <c r="Z5300" s="9"/>
      <c r="AA5300" s="9"/>
      <c r="AB5300" s="9"/>
      <c r="AC5300" s="9"/>
    </row>
    <row r="5301" ht="15.75" customHeight="1">
      <c r="A5301" s="10">
        <v>5300.0</v>
      </c>
      <c r="B5301" s="10" t="s">
        <v>15</v>
      </c>
      <c r="C5301" s="10" t="str">
        <f>VLOOKUP($E5301,'Определяем вид'!$A$2:$B$16,2,0)</f>
        <v>Услуга</v>
      </c>
      <c r="D5301" s="16" t="s">
        <v>16</v>
      </c>
      <c r="E5301" s="10" t="s">
        <v>17</v>
      </c>
      <c r="F5301" s="11">
        <v>45843.0</v>
      </c>
      <c r="G5301" s="12">
        <f t="shared" si="1"/>
        <v>7</v>
      </c>
      <c r="H5301" s="10"/>
      <c r="I5301" s="10" t="str">
        <f>IFNA(VLOOKUP($H5301,'Промокоды'!$A$2:$B$115,2,0),"")</f>
        <v/>
      </c>
      <c r="J5301" s="10" t="str">
        <f>IFNA(VLOOKUP($I5301,'Промокоды'!$E$2:$F$8,2,0),"")</f>
        <v/>
      </c>
      <c r="K5301" s="10" t="str">
        <f>IFNA(VLOOKUP($H5301,'Промокоды'!$A$2:$C$115,3,0),"")</f>
        <v/>
      </c>
      <c r="L5301" s="13">
        <f t="shared" si="2"/>
        <v>0</v>
      </c>
      <c r="M5301" s="14">
        <v>4500.0</v>
      </c>
      <c r="N5301" s="14">
        <f t="shared" si="3"/>
        <v>4500</v>
      </c>
      <c r="O5301" s="9"/>
      <c r="P5301" s="9"/>
      <c r="Q5301" s="9"/>
      <c r="R5301" s="9"/>
      <c r="S5301" s="9"/>
      <c r="T5301" s="9"/>
      <c r="U5301" s="9"/>
      <c r="V5301" s="9"/>
      <c r="W5301" s="9"/>
      <c r="X5301" s="9"/>
      <c r="Y5301" s="9"/>
      <c r="Z5301" s="9"/>
      <c r="AA5301" s="9"/>
      <c r="AB5301" s="9"/>
      <c r="AC5301" s="9"/>
    </row>
    <row r="5302" ht="15.75" customHeight="1">
      <c r="A5302" s="10">
        <v>5301.0</v>
      </c>
      <c r="B5302" s="10" t="s">
        <v>15</v>
      </c>
      <c r="C5302" s="10" t="str">
        <f>VLOOKUP($E5302,'Определяем вид'!$A$2:$B$16,2,0)</f>
        <v>Услуга</v>
      </c>
      <c r="D5302" s="10" t="s">
        <v>19</v>
      </c>
      <c r="E5302" s="10" t="s">
        <v>17</v>
      </c>
      <c r="F5302" s="11">
        <v>45843.0</v>
      </c>
      <c r="G5302" s="12">
        <f t="shared" si="1"/>
        <v>7</v>
      </c>
      <c r="H5302" s="10"/>
      <c r="I5302" s="10" t="str">
        <f>IFNA(VLOOKUP($H5302,'Промокоды'!$A$2:$B$115,2,0),"")</f>
        <v/>
      </c>
      <c r="J5302" s="10" t="str">
        <f>IFNA(VLOOKUP($I5302,'Промокоды'!$E$2:$F$8,2,0),"")</f>
        <v/>
      </c>
      <c r="K5302" s="10" t="str">
        <f>IFNA(VLOOKUP($H5302,'Промокоды'!$A$2:$C$115,3,0),"")</f>
        <v/>
      </c>
      <c r="L5302" s="13">
        <f t="shared" si="2"/>
        <v>0</v>
      </c>
      <c r="M5302" s="14">
        <v>4500.0</v>
      </c>
      <c r="N5302" s="14">
        <f t="shared" si="3"/>
        <v>4500</v>
      </c>
      <c r="O5302" s="9"/>
      <c r="P5302" s="9"/>
      <c r="Q5302" s="9"/>
      <c r="R5302" s="9"/>
      <c r="S5302" s="9"/>
      <c r="T5302" s="9"/>
      <c r="U5302" s="9"/>
      <c r="V5302" s="9"/>
      <c r="W5302" s="9"/>
      <c r="X5302" s="9"/>
      <c r="Y5302" s="9"/>
      <c r="Z5302" s="9"/>
      <c r="AA5302" s="9"/>
      <c r="AB5302" s="9"/>
      <c r="AC5302" s="9"/>
    </row>
    <row r="5303" ht="15.75" customHeight="1">
      <c r="A5303" s="10">
        <v>5302.0</v>
      </c>
      <c r="B5303" s="10" t="s">
        <v>15</v>
      </c>
      <c r="C5303" s="10" t="str">
        <f>VLOOKUP($E5303,'Определяем вид'!$A$2:$B$16,2,0)</f>
        <v>Товар</v>
      </c>
      <c r="D5303" s="10" t="s">
        <v>19</v>
      </c>
      <c r="E5303" s="10" t="s">
        <v>20</v>
      </c>
      <c r="F5303" s="11">
        <v>45843.0</v>
      </c>
      <c r="G5303" s="12">
        <f t="shared" si="1"/>
        <v>7</v>
      </c>
      <c r="H5303" s="10"/>
      <c r="I5303" s="10" t="str">
        <f>IFNA(VLOOKUP($H5303,'Промокоды'!$A$2:$B$115,2,0),"")</f>
        <v/>
      </c>
      <c r="J5303" s="10" t="str">
        <f>IFNA(VLOOKUP($I5303,'Промокоды'!$E$2:$F$8,2,0),"")</f>
        <v/>
      </c>
      <c r="K5303" s="10" t="str">
        <f>IFNA(VLOOKUP($H5303,'Промокоды'!$A$2:$C$115,3,0),"")</f>
        <v/>
      </c>
      <c r="L5303" s="13">
        <f t="shared" si="2"/>
        <v>0</v>
      </c>
      <c r="M5303" s="14">
        <v>500.0</v>
      </c>
      <c r="N5303" s="14">
        <f t="shared" si="3"/>
        <v>500</v>
      </c>
      <c r="O5303" s="9"/>
      <c r="P5303" s="9"/>
      <c r="Q5303" s="9"/>
      <c r="R5303" s="9"/>
      <c r="S5303" s="9"/>
      <c r="T5303" s="9"/>
      <c r="U5303" s="9"/>
      <c r="V5303" s="9"/>
      <c r="W5303" s="9"/>
      <c r="X5303" s="9"/>
      <c r="Y5303" s="9"/>
      <c r="Z5303" s="9"/>
      <c r="AA5303" s="9"/>
      <c r="AB5303" s="9"/>
      <c r="AC5303" s="9"/>
    </row>
    <row r="5304" ht="15.75" customHeight="1">
      <c r="A5304" s="10">
        <v>5303.0</v>
      </c>
      <c r="B5304" s="10" t="s">
        <v>15</v>
      </c>
      <c r="C5304" s="10" t="str">
        <f>VLOOKUP($E5304,'Определяем вид'!$A$2:$B$16,2,0)</f>
        <v>Услуга</v>
      </c>
      <c r="D5304" s="10" t="s">
        <v>16</v>
      </c>
      <c r="E5304" s="10" t="s">
        <v>17</v>
      </c>
      <c r="F5304" s="11">
        <v>45843.0</v>
      </c>
      <c r="G5304" s="12">
        <f t="shared" si="1"/>
        <v>7</v>
      </c>
      <c r="H5304" s="10"/>
      <c r="I5304" s="10" t="str">
        <f>IFNA(VLOOKUP($H5304,'Промокоды'!$A$2:$B$115,2,0),"")</f>
        <v/>
      </c>
      <c r="J5304" s="10" t="str">
        <f>IFNA(VLOOKUP($I5304,'Промокоды'!$E$2:$F$8,2,0),"")</f>
        <v/>
      </c>
      <c r="K5304" s="10" t="str">
        <f>IFNA(VLOOKUP($H5304,'Промокоды'!$A$2:$C$115,3,0),"")</f>
        <v/>
      </c>
      <c r="L5304" s="13">
        <f t="shared" si="2"/>
        <v>0</v>
      </c>
      <c r="M5304" s="14">
        <v>4500.0</v>
      </c>
      <c r="N5304" s="14">
        <f t="shared" si="3"/>
        <v>4500</v>
      </c>
      <c r="O5304" s="9"/>
      <c r="P5304" s="9"/>
      <c r="Q5304" s="9"/>
      <c r="R5304" s="9"/>
      <c r="S5304" s="9"/>
      <c r="T5304" s="9"/>
      <c r="U5304" s="9"/>
      <c r="V5304" s="9"/>
      <c r="W5304" s="9"/>
      <c r="X5304" s="9"/>
      <c r="Y5304" s="9"/>
      <c r="Z5304" s="9"/>
      <c r="AA5304" s="9"/>
      <c r="AB5304" s="9"/>
      <c r="AC5304" s="9"/>
    </row>
    <row r="5305" ht="15.75" customHeight="1">
      <c r="A5305" s="10">
        <v>5304.0</v>
      </c>
      <c r="B5305" s="10" t="s">
        <v>25</v>
      </c>
      <c r="C5305" s="10" t="str">
        <f>VLOOKUP($E5305,'Определяем вид'!$A$2:$B$16,2,0)</f>
        <v>Товар</v>
      </c>
      <c r="D5305" s="10" t="s">
        <v>19</v>
      </c>
      <c r="E5305" s="10" t="s">
        <v>35</v>
      </c>
      <c r="F5305" s="11">
        <v>45843.0</v>
      </c>
      <c r="G5305" s="12">
        <f t="shared" si="1"/>
        <v>7</v>
      </c>
      <c r="H5305" s="10"/>
      <c r="I5305" s="10" t="str">
        <f>IFNA(VLOOKUP($H5305,'Промокоды'!$A$2:$B$115,2,0),"")</f>
        <v/>
      </c>
      <c r="J5305" s="10" t="str">
        <f>IFNA(VLOOKUP($I5305,'Промокоды'!$E$2:$F$8,2,0),"")</f>
        <v/>
      </c>
      <c r="K5305" s="10" t="str">
        <f>IFNA(VLOOKUP($H5305,'Промокоды'!$A$2:$C$115,3,0),"")</f>
        <v/>
      </c>
      <c r="L5305" s="13">
        <f t="shared" si="2"/>
        <v>0</v>
      </c>
      <c r="M5305" s="14">
        <v>500.0</v>
      </c>
      <c r="N5305" s="14">
        <f t="shared" si="3"/>
        <v>500</v>
      </c>
      <c r="O5305" s="9"/>
      <c r="P5305" s="9"/>
      <c r="Q5305" s="9"/>
      <c r="R5305" s="9"/>
      <c r="S5305" s="9"/>
      <c r="T5305" s="9"/>
      <c r="U5305" s="9"/>
      <c r="V5305" s="9"/>
      <c r="W5305" s="9"/>
      <c r="X5305" s="9"/>
      <c r="Y5305" s="9"/>
      <c r="Z5305" s="9"/>
      <c r="AA5305" s="9"/>
      <c r="AB5305" s="9"/>
      <c r="AC5305" s="9"/>
    </row>
    <row r="5306" ht="15.75" customHeight="1">
      <c r="A5306" s="10">
        <v>5305.0</v>
      </c>
      <c r="B5306" s="10" t="s">
        <v>15</v>
      </c>
      <c r="C5306" s="10" t="str">
        <f>VLOOKUP($E5306,'Определяем вид'!$A$2:$B$16,2,0)</f>
        <v>Товар</v>
      </c>
      <c r="D5306" s="10" t="s">
        <v>16</v>
      </c>
      <c r="E5306" s="10" t="s">
        <v>28</v>
      </c>
      <c r="F5306" s="11">
        <v>45843.0</v>
      </c>
      <c r="G5306" s="12">
        <f t="shared" si="1"/>
        <v>7</v>
      </c>
      <c r="H5306" s="10"/>
      <c r="I5306" s="10" t="str">
        <f>IFNA(VLOOKUP($H5306,'Промокоды'!$A$2:$B$115,2,0),"")</f>
        <v/>
      </c>
      <c r="J5306" s="10" t="str">
        <f>IFNA(VLOOKUP($I5306,'Промокоды'!$E$2:$F$8,2,0),"")</f>
        <v/>
      </c>
      <c r="K5306" s="10" t="str">
        <f>IFNA(VLOOKUP($H5306,'Промокоды'!$A$2:$C$115,3,0),"")</f>
        <v/>
      </c>
      <c r="L5306" s="13">
        <f t="shared" si="2"/>
        <v>0</v>
      </c>
      <c r="M5306" s="14">
        <v>300.0</v>
      </c>
      <c r="N5306" s="14">
        <f t="shared" si="3"/>
        <v>300</v>
      </c>
      <c r="O5306" s="9"/>
      <c r="P5306" s="9"/>
      <c r="Q5306" s="9"/>
      <c r="R5306" s="9"/>
      <c r="S5306" s="9"/>
      <c r="T5306" s="9"/>
      <c r="U5306" s="9"/>
      <c r="V5306" s="9"/>
      <c r="W5306" s="9"/>
      <c r="X5306" s="9"/>
      <c r="Y5306" s="9"/>
      <c r="Z5306" s="9"/>
      <c r="AA5306" s="9"/>
      <c r="AB5306" s="9"/>
      <c r="AC5306" s="9"/>
    </row>
    <row r="5307" ht="15.75" customHeight="1">
      <c r="A5307" s="10">
        <v>5306.0</v>
      </c>
      <c r="B5307" s="10" t="s">
        <v>25</v>
      </c>
      <c r="C5307" s="10" t="str">
        <f>VLOOKUP($E5307,'Определяем вид'!$A$2:$B$16,2,0)</f>
        <v>Товар</v>
      </c>
      <c r="D5307" s="10" t="s">
        <v>19</v>
      </c>
      <c r="E5307" s="10" t="s">
        <v>33</v>
      </c>
      <c r="F5307" s="11">
        <v>45843.0</v>
      </c>
      <c r="G5307" s="12">
        <f t="shared" si="1"/>
        <v>7</v>
      </c>
      <c r="H5307" s="10"/>
      <c r="I5307" s="10" t="str">
        <f>IFNA(VLOOKUP($H5307,'Промокоды'!$A$2:$B$115,2,0),"")</f>
        <v/>
      </c>
      <c r="J5307" s="10" t="str">
        <f>IFNA(VLOOKUP($I5307,'Промокоды'!$E$2:$F$8,2,0),"")</f>
        <v/>
      </c>
      <c r="K5307" s="10" t="str">
        <f>IFNA(VLOOKUP($H5307,'Промокоды'!$A$2:$C$115,3,0),"")</f>
        <v/>
      </c>
      <c r="L5307" s="13">
        <f t="shared" si="2"/>
        <v>0</v>
      </c>
      <c r="M5307" s="14">
        <v>1000.0</v>
      </c>
      <c r="N5307" s="14">
        <f t="shared" si="3"/>
        <v>1000</v>
      </c>
      <c r="O5307" s="9"/>
      <c r="P5307" s="9"/>
      <c r="Q5307" s="9"/>
      <c r="R5307" s="9"/>
      <c r="S5307" s="9"/>
      <c r="T5307" s="9"/>
      <c r="U5307" s="9"/>
      <c r="V5307" s="9"/>
      <c r="W5307" s="9"/>
      <c r="X5307" s="9"/>
      <c r="Y5307" s="9"/>
      <c r="Z5307" s="9"/>
      <c r="AA5307" s="9"/>
      <c r="AB5307" s="9"/>
      <c r="AC5307" s="9"/>
    </row>
    <row r="5308" ht="15.75" customHeight="1">
      <c r="A5308" s="10">
        <v>5307.0</v>
      </c>
      <c r="B5308" s="10" t="s">
        <v>15</v>
      </c>
      <c r="C5308" s="10" t="str">
        <f>VLOOKUP($E5308,'Определяем вид'!$A$2:$B$16,2,0)</f>
        <v>Товар</v>
      </c>
      <c r="D5308" s="10" t="s">
        <v>16</v>
      </c>
      <c r="E5308" s="10" t="s">
        <v>20</v>
      </c>
      <c r="F5308" s="11">
        <v>45843.0</v>
      </c>
      <c r="G5308" s="12">
        <f t="shared" si="1"/>
        <v>7</v>
      </c>
      <c r="H5308" s="10"/>
      <c r="I5308" s="10" t="str">
        <f>IFNA(VLOOKUP($H5308,'Промокоды'!$A$2:$B$115,2,0),"")</f>
        <v/>
      </c>
      <c r="J5308" s="10" t="str">
        <f>IFNA(VLOOKUP($I5308,'Промокоды'!$E$2:$F$8,2,0),"")</f>
        <v/>
      </c>
      <c r="K5308" s="10" t="str">
        <f>IFNA(VLOOKUP($H5308,'Промокоды'!$A$2:$C$115,3,0),"")</f>
        <v/>
      </c>
      <c r="L5308" s="13">
        <f t="shared" si="2"/>
        <v>0</v>
      </c>
      <c r="M5308" s="14">
        <v>500.0</v>
      </c>
      <c r="N5308" s="14">
        <f t="shared" si="3"/>
        <v>500</v>
      </c>
      <c r="O5308" s="9"/>
      <c r="P5308" s="9"/>
      <c r="Q5308" s="9"/>
      <c r="R5308" s="9"/>
      <c r="S5308" s="9"/>
      <c r="T5308" s="9"/>
      <c r="U5308" s="9"/>
      <c r="V5308" s="9"/>
      <c r="W5308" s="9"/>
      <c r="X5308" s="9"/>
      <c r="Y5308" s="9"/>
      <c r="Z5308" s="9"/>
      <c r="AA5308" s="9"/>
      <c r="AB5308" s="9"/>
      <c r="AC5308" s="9"/>
    </row>
    <row r="5309" ht="15.75" customHeight="1">
      <c r="A5309" s="10">
        <v>5308.0</v>
      </c>
      <c r="B5309" s="10" t="s">
        <v>15</v>
      </c>
      <c r="C5309" s="10" t="str">
        <f>VLOOKUP($E5309,'Определяем вид'!$A$2:$B$16,2,0)</f>
        <v>Услуга</v>
      </c>
      <c r="D5309" s="10" t="s">
        <v>16</v>
      </c>
      <c r="E5309" s="10" t="s">
        <v>18</v>
      </c>
      <c r="F5309" s="11">
        <v>45843.0</v>
      </c>
      <c r="G5309" s="12">
        <f t="shared" si="1"/>
        <v>7</v>
      </c>
      <c r="H5309" s="10"/>
      <c r="I5309" s="10" t="str">
        <f>IFNA(VLOOKUP($H5309,'Промокоды'!$A$2:$B$115,2,0),"")</f>
        <v/>
      </c>
      <c r="J5309" s="10" t="str">
        <f>IFNA(VLOOKUP($I5309,'Промокоды'!$E$2:$F$8,2,0),"")</f>
        <v/>
      </c>
      <c r="K5309" s="10" t="str">
        <f>IFNA(VLOOKUP($H5309,'Промокоды'!$A$2:$C$115,3,0),"")</f>
        <v/>
      </c>
      <c r="L5309" s="13">
        <f t="shared" si="2"/>
        <v>0</v>
      </c>
      <c r="M5309" s="14">
        <v>3500.0</v>
      </c>
      <c r="N5309" s="14">
        <f t="shared" si="3"/>
        <v>3500</v>
      </c>
      <c r="O5309" s="9"/>
      <c r="P5309" s="9"/>
      <c r="Q5309" s="9"/>
      <c r="R5309" s="9"/>
      <c r="S5309" s="9"/>
      <c r="T5309" s="9"/>
      <c r="U5309" s="9"/>
      <c r="V5309" s="9"/>
      <c r="W5309" s="9"/>
      <c r="X5309" s="9"/>
      <c r="Y5309" s="9"/>
      <c r="Z5309" s="9"/>
      <c r="AA5309" s="9"/>
      <c r="AB5309" s="9"/>
      <c r="AC5309" s="9"/>
    </row>
    <row r="5310" ht="15.75" customHeight="1">
      <c r="A5310" s="10">
        <v>5309.0</v>
      </c>
      <c r="B5310" s="10" t="s">
        <v>15</v>
      </c>
      <c r="C5310" s="10" t="str">
        <f>VLOOKUP($E5310,'Определяем вид'!$A$2:$B$16,2,0)</f>
        <v>Услуга</v>
      </c>
      <c r="D5310" s="16" t="s">
        <v>16</v>
      </c>
      <c r="E5310" s="10" t="s">
        <v>18</v>
      </c>
      <c r="F5310" s="11">
        <v>45843.0</v>
      </c>
      <c r="G5310" s="12">
        <f t="shared" si="1"/>
        <v>7</v>
      </c>
      <c r="H5310" s="10"/>
      <c r="I5310" s="10" t="str">
        <f>IFNA(VLOOKUP($H5310,'Промокоды'!$A$2:$B$115,2,0),"")</f>
        <v/>
      </c>
      <c r="J5310" s="10" t="str">
        <f>IFNA(VLOOKUP($I5310,'Промокоды'!$E$2:$F$8,2,0),"")</f>
        <v/>
      </c>
      <c r="K5310" s="10" t="str">
        <f>IFNA(VLOOKUP($H5310,'Промокоды'!$A$2:$C$115,3,0),"")</f>
        <v/>
      </c>
      <c r="L5310" s="13">
        <f t="shared" si="2"/>
        <v>0</v>
      </c>
      <c r="M5310" s="14">
        <v>3500.0</v>
      </c>
      <c r="N5310" s="14">
        <f t="shared" si="3"/>
        <v>3500</v>
      </c>
      <c r="O5310" s="9"/>
      <c r="P5310" s="9"/>
      <c r="Q5310" s="9"/>
      <c r="R5310" s="9"/>
      <c r="S5310" s="9"/>
      <c r="T5310" s="9"/>
      <c r="U5310" s="9"/>
      <c r="V5310" s="9"/>
      <c r="W5310" s="9"/>
      <c r="X5310" s="9"/>
      <c r="Y5310" s="9"/>
      <c r="Z5310" s="9"/>
      <c r="AA5310" s="9"/>
      <c r="AB5310" s="9"/>
      <c r="AC5310" s="9"/>
    </row>
    <row r="5311" ht="15.75" customHeight="1">
      <c r="A5311" s="10">
        <v>5310.0</v>
      </c>
      <c r="B5311" s="10" t="s">
        <v>25</v>
      </c>
      <c r="C5311" s="10" t="str">
        <f>VLOOKUP($E5311,'Определяем вид'!$A$2:$B$16,2,0)</f>
        <v>Товар</v>
      </c>
      <c r="D5311" s="16" t="s">
        <v>16</v>
      </c>
      <c r="E5311" s="10" t="s">
        <v>33</v>
      </c>
      <c r="F5311" s="11">
        <v>45843.0</v>
      </c>
      <c r="G5311" s="12">
        <f t="shared" si="1"/>
        <v>7</v>
      </c>
      <c r="H5311" s="10"/>
      <c r="I5311" s="10" t="str">
        <f>IFNA(VLOOKUP($H5311,'Промокоды'!$A$2:$B$115,2,0),"")</f>
        <v/>
      </c>
      <c r="J5311" s="10" t="str">
        <f>IFNA(VLOOKUP($I5311,'Промокоды'!$E$2:$F$8,2,0),"")</f>
        <v/>
      </c>
      <c r="K5311" s="10" t="str">
        <f>IFNA(VLOOKUP($H5311,'Промокоды'!$A$2:$C$115,3,0),"")</f>
        <v/>
      </c>
      <c r="L5311" s="13">
        <f t="shared" si="2"/>
        <v>0</v>
      </c>
      <c r="M5311" s="14">
        <v>1000.0</v>
      </c>
      <c r="N5311" s="14">
        <f t="shared" si="3"/>
        <v>1000</v>
      </c>
      <c r="O5311" s="9"/>
      <c r="P5311" s="9"/>
      <c r="Q5311" s="9"/>
      <c r="R5311" s="9"/>
      <c r="S5311" s="9"/>
      <c r="T5311" s="9"/>
      <c r="U5311" s="9"/>
      <c r="V5311" s="9"/>
      <c r="W5311" s="9"/>
      <c r="X5311" s="9"/>
      <c r="Y5311" s="9"/>
      <c r="Z5311" s="9"/>
      <c r="AA5311" s="9"/>
      <c r="AB5311" s="9"/>
      <c r="AC5311" s="9"/>
    </row>
    <row r="5312" ht="15.75" customHeight="1">
      <c r="A5312" s="10">
        <v>5311.0</v>
      </c>
      <c r="B5312" s="10" t="s">
        <v>25</v>
      </c>
      <c r="C5312" s="10" t="str">
        <f>VLOOKUP($E5312,'Определяем вид'!$A$2:$B$16,2,0)</f>
        <v>Товар</v>
      </c>
      <c r="D5312" s="16" t="s">
        <v>16</v>
      </c>
      <c r="E5312" s="10" t="s">
        <v>30</v>
      </c>
      <c r="F5312" s="11">
        <v>45843.0</v>
      </c>
      <c r="G5312" s="12">
        <f t="shared" si="1"/>
        <v>7</v>
      </c>
      <c r="H5312" s="10"/>
      <c r="I5312" s="10" t="str">
        <f>IFNA(VLOOKUP($H5312,'Промокоды'!$A$2:$B$115,2,0),"")</f>
        <v/>
      </c>
      <c r="J5312" s="10" t="str">
        <f>IFNA(VLOOKUP($I5312,'Промокоды'!$E$2:$F$8,2,0),"")</f>
        <v/>
      </c>
      <c r="K5312" s="10" t="str">
        <f>IFNA(VLOOKUP($H5312,'Промокоды'!$A$2:$C$115,3,0),"")</f>
        <v/>
      </c>
      <c r="L5312" s="13">
        <f t="shared" si="2"/>
        <v>0</v>
      </c>
      <c r="M5312" s="14">
        <v>300.0</v>
      </c>
      <c r="N5312" s="14">
        <f t="shared" si="3"/>
        <v>300</v>
      </c>
      <c r="O5312" s="9"/>
      <c r="P5312" s="9"/>
      <c r="Q5312" s="9"/>
      <c r="R5312" s="9"/>
      <c r="S5312" s="9"/>
      <c r="T5312" s="9"/>
      <c r="U5312" s="9"/>
      <c r="V5312" s="9"/>
      <c r="W5312" s="9"/>
      <c r="X5312" s="9"/>
      <c r="Y5312" s="9"/>
      <c r="Z5312" s="9"/>
      <c r="AA5312" s="9"/>
      <c r="AB5312" s="9"/>
      <c r="AC5312" s="9"/>
    </row>
    <row r="5313" ht="15.75" customHeight="1">
      <c r="A5313" s="10">
        <v>5312.0</v>
      </c>
      <c r="B5313" s="10" t="s">
        <v>25</v>
      </c>
      <c r="C5313" s="10" t="str">
        <f>VLOOKUP($E5313,'Определяем вид'!$A$2:$B$16,2,0)</f>
        <v>Товар</v>
      </c>
      <c r="D5313" s="10" t="s">
        <v>16</v>
      </c>
      <c r="E5313" s="10" t="s">
        <v>35</v>
      </c>
      <c r="F5313" s="11">
        <v>45843.0</v>
      </c>
      <c r="G5313" s="12">
        <f t="shared" si="1"/>
        <v>7</v>
      </c>
      <c r="H5313" s="10"/>
      <c r="I5313" s="10" t="str">
        <f>IFNA(VLOOKUP($H5313,'Промокоды'!$A$2:$B$115,2,0),"")</f>
        <v/>
      </c>
      <c r="J5313" s="10" t="str">
        <f>IFNA(VLOOKUP($I5313,'Промокоды'!$E$2:$F$8,2,0),"")</f>
        <v/>
      </c>
      <c r="K5313" s="10" t="str">
        <f>IFNA(VLOOKUP($H5313,'Промокоды'!$A$2:$C$115,3,0),"")</f>
        <v/>
      </c>
      <c r="L5313" s="13">
        <f t="shared" si="2"/>
        <v>0</v>
      </c>
      <c r="M5313" s="14">
        <v>500.0</v>
      </c>
      <c r="N5313" s="14">
        <f t="shared" si="3"/>
        <v>500</v>
      </c>
      <c r="O5313" s="9"/>
      <c r="P5313" s="9"/>
      <c r="Q5313" s="9"/>
      <c r="R5313" s="9"/>
      <c r="S5313" s="9"/>
      <c r="T5313" s="9"/>
      <c r="U5313" s="9"/>
      <c r="V5313" s="9"/>
      <c r="W5313" s="9"/>
      <c r="X5313" s="9"/>
      <c r="Y5313" s="9"/>
      <c r="Z5313" s="9"/>
      <c r="AA5313" s="9"/>
      <c r="AB5313" s="9"/>
      <c r="AC5313" s="9"/>
    </row>
    <row r="5314" ht="15.75" customHeight="1">
      <c r="A5314" s="10">
        <v>5313.0</v>
      </c>
      <c r="B5314" s="10" t="s">
        <v>15</v>
      </c>
      <c r="C5314" s="10" t="str">
        <f>VLOOKUP($E5314,'Определяем вид'!$A$2:$B$16,2,0)</f>
        <v>Услуга</v>
      </c>
      <c r="D5314" s="10" t="s">
        <v>16</v>
      </c>
      <c r="E5314" s="10" t="s">
        <v>18</v>
      </c>
      <c r="F5314" s="11">
        <v>45843.0</v>
      </c>
      <c r="G5314" s="12">
        <f t="shared" si="1"/>
        <v>7</v>
      </c>
      <c r="H5314" s="10"/>
      <c r="I5314" s="10" t="str">
        <f>IFNA(VLOOKUP($H5314,'Промокоды'!$A$2:$B$115,2,0),"")</f>
        <v/>
      </c>
      <c r="J5314" s="10" t="str">
        <f>IFNA(VLOOKUP($I5314,'Промокоды'!$E$2:$F$8,2,0),"")</f>
        <v/>
      </c>
      <c r="K5314" s="10" t="str">
        <f>IFNA(VLOOKUP($H5314,'Промокоды'!$A$2:$C$115,3,0),"")</f>
        <v/>
      </c>
      <c r="L5314" s="13">
        <f t="shared" si="2"/>
        <v>0</v>
      </c>
      <c r="M5314" s="14">
        <v>3500.0</v>
      </c>
      <c r="N5314" s="14">
        <f t="shared" si="3"/>
        <v>3500</v>
      </c>
      <c r="O5314" s="9"/>
      <c r="P5314" s="9"/>
      <c r="Q5314" s="9"/>
      <c r="R5314" s="9"/>
      <c r="S5314" s="9"/>
      <c r="T5314" s="9"/>
      <c r="U5314" s="9"/>
      <c r="V5314" s="9"/>
      <c r="W5314" s="9"/>
      <c r="X5314" s="9"/>
      <c r="Y5314" s="9"/>
      <c r="Z5314" s="9"/>
      <c r="AA5314" s="9"/>
      <c r="AB5314" s="9"/>
      <c r="AC5314" s="9"/>
    </row>
    <row r="5315" ht="15.75" customHeight="1">
      <c r="A5315" s="10">
        <v>5314.0</v>
      </c>
      <c r="B5315" s="10" t="s">
        <v>15</v>
      </c>
      <c r="C5315" s="10" t="str">
        <f>VLOOKUP($E5315,'Определяем вид'!$A$2:$B$16,2,0)</f>
        <v>Услуга</v>
      </c>
      <c r="D5315" s="10" t="s">
        <v>16</v>
      </c>
      <c r="E5315" s="10" t="s">
        <v>17</v>
      </c>
      <c r="F5315" s="11">
        <v>45843.0</v>
      </c>
      <c r="G5315" s="12">
        <f t="shared" si="1"/>
        <v>7</v>
      </c>
      <c r="H5315" s="10"/>
      <c r="I5315" s="10" t="str">
        <f>IFNA(VLOOKUP($H5315,'Промокоды'!$A$2:$B$115,2,0),"")</f>
        <v/>
      </c>
      <c r="J5315" s="10" t="str">
        <f>IFNA(VLOOKUP($I5315,'Промокоды'!$E$2:$F$8,2,0),"")</f>
        <v/>
      </c>
      <c r="K5315" s="10" t="str">
        <f>IFNA(VLOOKUP($H5315,'Промокоды'!$A$2:$C$115,3,0),"")</f>
        <v/>
      </c>
      <c r="L5315" s="13">
        <f t="shared" si="2"/>
        <v>0</v>
      </c>
      <c r="M5315" s="14">
        <v>4500.0</v>
      </c>
      <c r="N5315" s="14">
        <f t="shared" si="3"/>
        <v>4500</v>
      </c>
      <c r="O5315" s="9"/>
      <c r="P5315" s="9"/>
      <c r="Q5315" s="9"/>
      <c r="R5315" s="9"/>
      <c r="S5315" s="9"/>
      <c r="T5315" s="9"/>
      <c r="U5315" s="9"/>
      <c r="V5315" s="9"/>
      <c r="W5315" s="9"/>
      <c r="X5315" s="9"/>
      <c r="Y5315" s="9"/>
      <c r="Z5315" s="9"/>
      <c r="AA5315" s="9"/>
      <c r="AB5315" s="9"/>
      <c r="AC5315" s="9"/>
    </row>
    <row r="5316" ht="15.75" customHeight="1">
      <c r="A5316" s="10">
        <v>5315.0</v>
      </c>
      <c r="B5316" s="10" t="s">
        <v>15</v>
      </c>
      <c r="C5316" s="10" t="str">
        <f>VLOOKUP($E5316,'Определяем вид'!$A$2:$B$16,2,0)</f>
        <v>Товар</v>
      </c>
      <c r="D5316" s="10" t="s">
        <v>19</v>
      </c>
      <c r="E5316" s="10" t="s">
        <v>20</v>
      </c>
      <c r="F5316" s="11">
        <v>45843.0</v>
      </c>
      <c r="G5316" s="12">
        <f t="shared" si="1"/>
        <v>7</v>
      </c>
      <c r="H5316" s="10"/>
      <c r="I5316" s="10" t="str">
        <f>IFNA(VLOOKUP($H5316,'Промокоды'!$A$2:$B$115,2,0),"")</f>
        <v/>
      </c>
      <c r="J5316" s="10" t="str">
        <f>IFNA(VLOOKUP($I5316,'Промокоды'!$E$2:$F$8,2,0),"")</f>
        <v/>
      </c>
      <c r="K5316" s="10" t="str">
        <f>IFNA(VLOOKUP($H5316,'Промокоды'!$A$2:$C$115,3,0),"")</f>
        <v/>
      </c>
      <c r="L5316" s="13">
        <f t="shared" si="2"/>
        <v>0</v>
      </c>
      <c r="M5316" s="14">
        <v>500.0</v>
      </c>
      <c r="N5316" s="14">
        <f t="shared" si="3"/>
        <v>500</v>
      </c>
      <c r="O5316" s="9"/>
      <c r="P5316" s="9"/>
      <c r="Q5316" s="9"/>
      <c r="R5316" s="9"/>
      <c r="S5316" s="9"/>
      <c r="T5316" s="9"/>
      <c r="U5316" s="9"/>
      <c r="V5316" s="9"/>
      <c r="W5316" s="9"/>
      <c r="X5316" s="9"/>
      <c r="Y5316" s="9"/>
      <c r="Z5316" s="9"/>
      <c r="AA5316" s="9"/>
      <c r="AB5316" s="9"/>
      <c r="AC5316" s="9"/>
    </row>
    <row r="5317" ht="15.75" customHeight="1">
      <c r="A5317" s="10">
        <v>5316.0</v>
      </c>
      <c r="B5317" s="10" t="s">
        <v>15</v>
      </c>
      <c r="C5317" s="10" t="str">
        <f>VLOOKUP($E5317,'Определяем вид'!$A$2:$B$16,2,0)</f>
        <v>Услуга</v>
      </c>
      <c r="D5317" s="10" t="s">
        <v>16</v>
      </c>
      <c r="E5317" s="10" t="s">
        <v>17</v>
      </c>
      <c r="F5317" s="11">
        <v>45843.0</v>
      </c>
      <c r="G5317" s="12">
        <f t="shared" si="1"/>
        <v>7</v>
      </c>
      <c r="H5317" s="10"/>
      <c r="I5317" s="10" t="str">
        <f>IFNA(VLOOKUP($H5317,'Промокоды'!$A$2:$B$115,2,0),"")</f>
        <v/>
      </c>
      <c r="J5317" s="10" t="str">
        <f>IFNA(VLOOKUP($I5317,'Промокоды'!$E$2:$F$8,2,0),"")</f>
        <v/>
      </c>
      <c r="K5317" s="10" t="str">
        <f>IFNA(VLOOKUP($H5317,'Промокоды'!$A$2:$C$115,3,0),"")</f>
        <v/>
      </c>
      <c r="L5317" s="13">
        <f t="shared" si="2"/>
        <v>0</v>
      </c>
      <c r="M5317" s="14">
        <v>4500.0</v>
      </c>
      <c r="N5317" s="14">
        <f t="shared" si="3"/>
        <v>4500</v>
      </c>
      <c r="O5317" s="9"/>
      <c r="P5317" s="9"/>
      <c r="Q5317" s="9"/>
      <c r="R5317" s="9"/>
      <c r="S5317" s="9"/>
      <c r="T5317" s="9"/>
      <c r="U5317" s="9"/>
      <c r="V5317" s="9"/>
      <c r="W5317" s="9"/>
      <c r="X5317" s="9"/>
      <c r="Y5317" s="9"/>
      <c r="Z5317" s="9"/>
      <c r="AA5317" s="9"/>
      <c r="AB5317" s="9"/>
      <c r="AC5317" s="9"/>
    </row>
    <row r="5318" ht="15.75" customHeight="1">
      <c r="A5318" s="10">
        <v>5317.0</v>
      </c>
      <c r="B5318" s="10" t="s">
        <v>15</v>
      </c>
      <c r="C5318" s="10" t="str">
        <f>VLOOKUP($E5318,'Определяем вид'!$A$2:$B$16,2,0)</f>
        <v>Услуга</v>
      </c>
      <c r="D5318" s="10" t="s">
        <v>16</v>
      </c>
      <c r="E5318" s="10" t="s">
        <v>17</v>
      </c>
      <c r="F5318" s="11">
        <v>45843.0</v>
      </c>
      <c r="G5318" s="12">
        <f t="shared" si="1"/>
        <v>7</v>
      </c>
      <c r="H5318" s="10"/>
      <c r="I5318" s="10" t="str">
        <f>IFNA(VLOOKUP($H5318,'Промокоды'!$A$2:$B$115,2,0),"")</f>
        <v/>
      </c>
      <c r="J5318" s="10" t="str">
        <f>IFNA(VLOOKUP($I5318,'Промокоды'!$E$2:$F$8,2,0),"")</f>
        <v/>
      </c>
      <c r="K5318" s="10" t="str">
        <f>IFNA(VLOOKUP($H5318,'Промокоды'!$A$2:$C$115,3,0),"")</f>
        <v/>
      </c>
      <c r="L5318" s="13">
        <f t="shared" si="2"/>
        <v>0</v>
      </c>
      <c r="M5318" s="14">
        <v>4500.0</v>
      </c>
      <c r="N5318" s="14">
        <f t="shared" si="3"/>
        <v>4500</v>
      </c>
      <c r="O5318" s="9"/>
      <c r="P5318" s="9"/>
      <c r="Q5318" s="9"/>
      <c r="R5318" s="9"/>
      <c r="S5318" s="9"/>
      <c r="T5318" s="9"/>
      <c r="U5318" s="9"/>
      <c r="V5318" s="9"/>
      <c r="W5318" s="9"/>
      <c r="X5318" s="9"/>
      <c r="Y5318" s="9"/>
      <c r="Z5318" s="9"/>
      <c r="AA5318" s="9"/>
      <c r="AB5318" s="9"/>
      <c r="AC5318" s="9"/>
    </row>
    <row r="5319" ht="15.75" customHeight="1">
      <c r="A5319" s="10">
        <v>5318.0</v>
      </c>
      <c r="B5319" s="10" t="s">
        <v>15</v>
      </c>
      <c r="C5319" s="10" t="str">
        <f>VLOOKUP($E5319,'Определяем вид'!$A$2:$B$16,2,0)</f>
        <v>Услуга</v>
      </c>
      <c r="D5319" s="10" t="s">
        <v>19</v>
      </c>
      <c r="E5319" s="10" t="s">
        <v>21</v>
      </c>
      <c r="F5319" s="11">
        <v>45843.0</v>
      </c>
      <c r="G5319" s="12">
        <f t="shared" si="1"/>
        <v>7</v>
      </c>
      <c r="H5319" s="10"/>
      <c r="I5319" s="10" t="str">
        <f>IFNA(VLOOKUP($H5319,'Промокоды'!$A$2:$B$115,2,0),"")</f>
        <v/>
      </c>
      <c r="J5319" s="10" t="str">
        <f>IFNA(VLOOKUP($I5319,'Промокоды'!$E$2:$F$8,2,0),"")</f>
        <v/>
      </c>
      <c r="K5319" s="10" t="str">
        <f>IFNA(VLOOKUP($H5319,'Промокоды'!$A$2:$C$115,3,0),"")</f>
        <v/>
      </c>
      <c r="L5319" s="13">
        <f t="shared" si="2"/>
        <v>0</v>
      </c>
      <c r="M5319" s="14">
        <v>5500.0</v>
      </c>
      <c r="N5319" s="14">
        <f t="shared" si="3"/>
        <v>5500</v>
      </c>
      <c r="O5319" s="9"/>
      <c r="P5319" s="9"/>
      <c r="Q5319" s="9"/>
      <c r="R5319" s="9"/>
      <c r="S5319" s="9"/>
      <c r="T5319" s="9"/>
      <c r="U5319" s="9"/>
      <c r="V5319" s="9"/>
      <c r="W5319" s="9"/>
      <c r="X5319" s="9"/>
      <c r="Y5319" s="9"/>
      <c r="Z5319" s="9"/>
      <c r="AA5319" s="9"/>
      <c r="AB5319" s="9"/>
      <c r="AC5319" s="9"/>
    </row>
    <row r="5320" ht="15.75" customHeight="1">
      <c r="A5320" s="10">
        <v>5319.0</v>
      </c>
      <c r="B5320" s="10" t="s">
        <v>15</v>
      </c>
      <c r="C5320" s="10" t="str">
        <f>VLOOKUP($E5320,'Определяем вид'!$A$2:$B$16,2,0)</f>
        <v>Услуга</v>
      </c>
      <c r="D5320" s="10" t="s">
        <v>19</v>
      </c>
      <c r="E5320" s="10" t="s">
        <v>18</v>
      </c>
      <c r="F5320" s="11">
        <v>45843.0</v>
      </c>
      <c r="G5320" s="12">
        <f t="shared" si="1"/>
        <v>7</v>
      </c>
      <c r="H5320" s="10"/>
      <c r="I5320" s="10" t="str">
        <f>IFNA(VLOOKUP($H5320,'Промокоды'!$A$2:$B$115,2,0),"")</f>
        <v/>
      </c>
      <c r="J5320" s="10" t="str">
        <f>IFNA(VLOOKUP($I5320,'Промокоды'!$E$2:$F$8,2,0),"")</f>
        <v/>
      </c>
      <c r="K5320" s="10" t="str">
        <f>IFNA(VLOOKUP($H5320,'Промокоды'!$A$2:$C$115,3,0),"")</f>
        <v/>
      </c>
      <c r="L5320" s="13">
        <f t="shared" si="2"/>
        <v>0</v>
      </c>
      <c r="M5320" s="14">
        <v>3500.0</v>
      </c>
      <c r="N5320" s="14">
        <f t="shared" si="3"/>
        <v>3500</v>
      </c>
      <c r="O5320" s="9"/>
      <c r="P5320" s="9"/>
      <c r="Q5320" s="9"/>
      <c r="R5320" s="9"/>
      <c r="S5320" s="9"/>
      <c r="T5320" s="9"/>
      <c r="U5320" s="9"/>
      <c r="V5320" s="9"/>
      <c r="W5320" s="9"/>
      <c r="X5320" s="9"/>
      <c r="Y5320" s="9"/>
      <c r="Z5320" s="9"/>
      <c r="AA5320" s="9"/>
      <c r="AB5320" s="9"/>
      <c r="AC5320" s="9"/>
    </row>
    <row r="5321" ht="15.75" customHeight="1">
      <c r="A5321" s="10">
        <v>5320.0</v>
      </c>
      <c r="B5321" s="10" t="s">
        <v>15</v>
      </c>
      <c r="C5321" s="10" t="str">
        <f>VLOOKUP($E5321,'Определяем вид'!$A$2:$B$16,2,0)</f>
        <v>Товар</v>
      </c>
      <c r="D5321" s="10" t="s">
        <v>16</v>
      </c>
      <c r="E5321" s="10" t="s">
        <v>28</v>
      </c>
      <c r="F5321" s="11">
        <v>45844.0</v>
      </c>
      <c r="G5321" s="12">
        <f t="shared" si="1"/>
        <v>7</v>
      </c>
      <c r="H5321" s="10"/>
      <c r="I5321" s="10" t="str">
        <f>IFNA(VLOOKUP($H5321,'Промокоды'!$A$2:$B$115,2,0),"")</f>
        <v/>
      </c>
      <c r="J5321" s="10" t="str">
        <f>IFNA(VLOOKUP($I5321,'Промокоды'!$E$2:$F$8,2,0),"")</f>
        <v/>
      </c>
      <c r="K5321" s="10" t="str">
        <f>IFNA(VLOOKUP($H5321,'Промокоды'!$A$2:$C$115,3,0),"")</f>
        <v/>
      </c>
      <c r="L5321" s="13">
        <f t="shared" si="2"/>
        <v>0</v>
      </c>
      <c r="M5321" s="14">
        <v>300.0</v>
      </c>
      <c r="N5321" s="14">
        <f t="shared" si="3"/>
        <v>300</v>
      </c>
      <c r="O5321" s="9"/>
      <c r="P5321" s="9"/>
      <c r="Q5321" s="9"/>
      <c r="R5321" s="9"/>
      <c r="S5321" s="9"/>
      <c r="T5321" s="9"/>
      <c r="U5321" s="9"/>
      <c r="V5321" s="9"/>
      <c r="W5321" s="9"/>
      <c r="X5321" s="9"/>
      <c r="Y5321" s="9"/>
      <c r="Z5321" s="9"/>
      <c r="AA5321" s="9"/>
      <c r="AB5321" s="9"/>
      <c r="AC5321" s="9"/>
    </row>
    <row r="5322" ht="15.75" customHeight="1">
      <c r="A5322" s="10">
        <v>5321.0</v>
      </c>
      <c r="B5322" s="10" t="s">
        <v>15</v>
      </c>
      <c r="C5322" s="10" t="str">
        <f>VLOOKUP($E5322,'Определяем вид'!$A$2:$B$16,2,0)</f>
        <v>Товар</v>
      </c>
      <c r="D5322" s="10" t="s">
        <v>16</v>
      </c>
      <c r="E5322" s="10" t="s">
        <v>23</v>
      </c>
      <c r="F5322" s="11">
        <v>45844.0</v>
      </c>
      <c r="G5322" s="12">
        <f t="shared" si="1"/>
        <v>7</v>
      </c>
      <c r="H5322" s="10" t="s">
        <v>40</v>
      </c>
      <c r="I5322" s="10">
        <f>IFNA(VLOOKUP($H5322,'Промокоды'!$A$2:$B$115,2,0),"")</f>
        <v>6</v>
      </c>
      <c r="J5322" s="10" t="str">
        <f>IFNA(VLOOKUP($I5322,'Промокоды'!$E$2:$F$8,2,0),"")</f>
        <v>Реклама в VK</v>
      </c>
      <c r="K5322" s="10">
        <f>IFNA(VLOOKUP($H5322,'Промокоды'!$A$2:$C$115,3,0),"")</f>
        <v>0.2</v>
      </c>
      <c r="L5322" s="13">
        <f t="shared" si="2"/>
        <v>200</v>
      </c>
      <c r="M5322" s="14">
        <v>1000.0</v>
      </c>
      <c r="N5322" s="14">
        <f t="shared" si="3"/>
        <v>800</v>
      </c>
      <c r="O5322" s="9"/>
      <c r="P5322" s="9"/>
      <c r="Q5322" s="9"/>
      <c r="R5322" s="9"/>
      <c r="S5322" s="9"/>
      <c r="T5322" s="9"/>
      <c r="U5322" s="9"/>
      <c r="V5322" s="9"/>
      <c r="W5322" s="9"/>
      <c r="X5322" s="9"/>
      <c r="Y5322" s="9"/>
      <c r="Z5322" s="9"/>
      <c r="AA5322" s="9"/>
      <c r="AB5322" s="9"/>
      <c r="AC5322" s="9"/>
    </row>
    <row r="5323" ht="15.75" customHeight="1">
      <c r="A5323" s="10">
        <v>5322.0</v>
      </c>
      <c r="B5323" s="10" t="s">
        <v>15</v>
      </c>
      <c r="C5323" s="10" t="str">
        <f>VLOOKUP($E5323,'Определяем вид'!$A$2:$B$16,2,0)</f>
        <v>Товар</v>
      </c>
      <c r="D5323" s="10" t="s">
        <v>16</v>
      </c>
      <c r="E5323" s="10" t="s">
        <v>28</v>
      </c>
      <c r="F5323" s="11">
        <v>45844.0</v>
      </c>
      <c r="G5323" s="12">
        <f t="shared" si="1"/>
        <v>7</v>
      </c>
      <c r="H5323" s="10"/>
      <c r="I5323" s="10" t="str">
        <f>IFNA(VLOOKUP($H5323,'Промокоды'!$A$2:$B$115,2,0),"")</f>
        <v/>
      </c>
      <c r="J5323" s="10" t="str">
        <f>IFNA(VLOOKUP($I5323,'Промокоды'!$E$2:$F$8,2,0),"")</f>
        <v/>
      </c>
      <c r="K5323" s="10" t="str">
        <f>IFNA(VLOOKUP($H5323,'Промокоды'!$A$2:$C$115,3,0),"")</f>
        <v/>
      </c>
      <c r="L5323" s="13">
        <f t="shared" si="2"/>
        <v>0</v>
      </c>
      <c r="M5323" s="14">
        <v>300.0</v>
      </c>
      <c r="N5323" s="14">
        <f t="shared" si="3"/>
        <v>300</v>
      </c>
      <c r="O5323" s="9"/>
      <c r="P5323" s="9"/>
      <c r="Q5323" s="9"/>
      <c r="R5323" s="9"/>
      <c r="S5323" s="9"/>
      <c r="T5323" s="9"/>
      <c r="U5323" s="9"/>
      <c r="V5323" s="9"/>
      <c r="W5323" s="9"/>
      <c r="X5323" s="9"/>
      <c r="Y5323" s="9"/>
      <c r="Z5323" s="9"/>
      <c r="AA5323" s="9"/>
      <c r="AB5323" s="9"/>
      <c r="AC5323" s="9"/>
    </row>
    <row r="5324" ht="15.75" customHeight="1">
      <c r="A5324" s="10">
        <v>5323.0</v>
      </c>
      <c r="B5324" s="10" t="s">
        <v>15</v>
      </c>
      <c r="C5324" s="10" t="str">
        <f>VLOOKUP($E5324,'Определяем вид'!$A$2:$B$16,2,0)</f>
        <v>Услуга</v>
      </c>
      <c r="D5324" s="10" t="s">
        <v>16</v>
      </c>
      <c r="E5324" s="10" t="s">
        <v>21</v>
      </c>
      <c r="F5324" s="11">
        <v>45844.0</v>
      </c>
      <c r="G5324" s="12">
        <f t="shared" si="1"/>
        <v>7</v>
      </c>
      <c r="H5324" s="10"/>
      <c r="I5324" s="10" t="str">
        <f>IFNA(VLOOKUP($H5324,'Промокоды'!$A$2:$B$115,2,0),"")</f>
        <v/>
      </c>
      <c r="J5324" s="10" t="str">
        <f>IFNA(VLOOKUP($I5324,'Промокоды'!$E$2:$F$8,2,0),"")</f>
        <v/>
      </c>
      <c r="K5324" s="10" t="str">
        <f>IFNA(VLOOKUP($H5324,'Промокоды'!$A$2:$C$115,3,0),"")</f>
        <v/>
      </c>
      <c r="L5324" s="13">
        <f t="shared" si="2"/>
        <v>0</v>
      </c>
      <c r="M5324" s="14">
        <v>5500.0</v>
      </c>
      <c r="N5324" s="14">
        <f t="shared" si="3"/>
        <v>5500</v>
      </c>
      <c r="O5324" s="9"/>
      <c r="P5324" s="9"/>
      <c r="Q5324" s="9"/>
      <c r="R5324" s="9"/>
      <c r="S5324" s="9"/>
      <c r="T5324" s="9"/>
      <c r="U5324" s="9"/>
      <c r="V5324" s="9"/>
      <c r="W5324" s="9"/>
      <c r="X5324" s="9"/>
      <c r="Y5324" s="9"/>
      <c r="Z5324" s="9"/>
      <c r="AA5324" s="9"/>
      <c r="AB5324" s="9"/>
      <c r="AC5324" s="9"/>
    </row>
    <row r="5325" ht="15.75" customHeight="1">
      <c r="A5325" s="10">
        <v>5324.0</v>
      </c>
      <c r="B5325" s="10" t="s">
        <v>15</v>
      </c>
      <c r="C5325" s="10" t="str">
        <f>VLOOKUP($E5325,'Определяем вид'!$A$2:$B$16,2,0)</f>
        <v>Товар</v>
      </c>
      <c r="D5325" s="10" t="s">
        <v>16</v>
      </c>
      <c r="E5325" s="10" t="s">
        <v>20</v>
      </c>
      <c r="F5325" s="11">
        <v>45844.0</v>
      </c>
      <c r="G5325" s="12">
        <f t="shared" si="1"/>
        <v>7</v>
      </c>
      <c r="H5325" s="10"/>
      <c r="I5325" s="10" t="str">
        <f>IFNA(VLOOKUP($H5325,'Промокоды'!$A$2:$B$115,2,0),"")</f>
        <v/>
      </c>
      <c r="J5325" s="10" t="str">
        <f>IFNA(VLOOKUP($I5325,'Промокоды'!$E$2:$F$8,2,0),"")</f>
        <v/>
      </c>
      <c r="K5325" s="10" t="str">
        <f>IFNA(VLOOKUP($H5325,'Промокоды'!$A$2:$C$115,3,0),"")</f>
        <v/>
      </c>
      <c r="L5325" s="13">
        <f t="shared" si="2"/>
        <v>0</v>
      </c>
      <c r="M5325" s="14">
        <v>500.0</v>
      </c>
      <c r="N5325" s="14">
        <f t="shared" si="3"/>
        <v>500</v>
      </c>
      <c r="O5325" s="9"/>
      <c r="P5325" s="9"/>
      <c r="Q5325" s="9"/>
      <c r="R5325" s="9"/>
      <c r="S5325" s="9"/>
      <c r="T5325" s="9"/>
      <c r="U5325" s="9"/>
      <c r="V5325" s="9"/>
      <c r="W5325" s="9"/>
      <c r="X5325" s="9"/>
      <c r="Y5325" s="9"/>
      <c r="Z5325" s="9"/>
      <c r="AA5325" s="9"/>
      <c r="AB5325" s="9"/>
      <c r="AC5325" s="9"/>
    </row>
    <row r="5326" ht="15.75" customHeight="1">
      <c r="A5326" s="10">
        <v>5325.0</v>
      </c>
      <c r="B5326" s="10" t="s">
        <v>25</v>
      </c>
      <c r="C5326" s="10" t="str">
        <f>VLOOKUP($E5326,'Определяем вид'!$A$2:$B$16,2,0)</f>
        <v>Товар</v>
      </c>
      <c r="D5326" s="10" t="s">
        <v>16</v>
      </c>
      <c r="E5326" s="10" t="s">
        <v>33</v>
      </c>
      <c r="F5326" s="11">
        <v>45844.0</v>
      </c>
      <c r="G5326" s="12">
        <f t="shared" si="1"/>
        <v>7</v>
      </c>
      <c r="H5326" s="10"/>
      <c r="I5326" s="10" t="str">
        <f>IFNA(VLOOKUP($H5326,'Промокоды'!$A$2:$B$115,2,0),"")</f>
        <v/>
      </c>
      <c r="J5326" s="10" t="str">
        <f>IFNA(VLOOKUP($I5326,'Промокоды'!$E$2:$F$8,2,0),"")</f>
        <v/>
      </c>
      <c r="K5326" s="10" t="str">
        <f>IFNA(VLOOKUP($H5326,'Промокоды'!$A$2:$C$115,3,0),"")</f>
        <v/>
      </c>
      <c r="L5326" s="13">
        <f t="shared" si="2"/>
        <v>0</v>
      </c>
      <c r="M5326" s="14">
        <v>1000.0</v>
      </c>
      <c r="N5326" s="14">
        <f t="shared" si="3"/>
        <v>1000</v>
      </c>
      <c r="O5326" s="9"/>
      <c r="P5326" s="9"/>
      <c r="Q5326" s="9"/>
      <c r="R5326" s="9"/>
      <c r="S5326" s="9"/>
      <c r="T5326" s="9"/>
      <c r="U5326" s="9"/>
      <c r="V5326" s="9"/>
      <c r="W5326" s="9"/>
      <c r="X5326" s="9"/>
      <c r="Y5326" s="9"/>
      <c r="Z5326" s="9"/>
      <c r="AA5326" s="9"/>
      <c r="AB5326" s="9"/>
      <c r="AC5326" s="9"/>
    </row>
    <row r="5327" ht="15.75" customHeight="1">
      <c r="A5327" s="10">
        <v>5326.0</v>
      </c>
      <c r="B5327" s="10" t="s">
        <v>15</v>
      </c>
      <c r="C5327" s="10" t="str">
        <f>VLOOKUP($E5327,'Определяем вид'!$A$2:$B$16,2,0)</f>
        <v>Товар</v>
      </c>
      <c r="D5327" s="10" t="s">
        <v>16</v>
      </c>
      <c r="E5327" s="10" t="s">
        <v>20</v>
      </c>
      <c r="F5327" s="11">
        <v>45844.0</v>
      </c>
      <c r="G5327" s="12">
        <f t="shared" si="1"/>
        <v>7</v>
      </c>
      <c r="H5327" s="10"/>
      <c r="I5327" s="10" t="str">
        <f>IFNA(VLOOKUP($H5327,'Промокоды'!$A$2:$B$115,2,0),"")</f>
        <v/>
      </c>
      <c r="J5327" s="10" t="str">
        <f>IFNA(VLOOKUP($I5327,'Промокоды'!$E$2:$F$8,2,0),"")</f>
        <v/>
      </c>
      <c r="K5327" s="10" t="str">
        <f>IFNA(VLOOKUP($H5327,'Промокоды'!$A$2:$C$115,3,0),"")</f>
        <v/>
      </c>
      <c r="L5327" s="13">
        <f t="shared" si="2"/>
        <v>0</v>
      </c>
      <c r="M5327" s="14">
        <v>500.0</v>
      </c>
      <c r="N5327" s="14">
        <f t="shared" si="3"/>
        <v>500</v>
      </c>
      <c r="O5327" s="9"/>
      <c r="P5327" s="9"/>
      <c r="Q5327" s="9"/>
      <c r="R5327" s="9"/>
      <c r="S5327" s="9"/>
      <c r="T5327" s="9"/>
      <c r="U5327" s="9"/>
      <c r="V5327" s="9"/>
      <c r="W5327" s="9"/>
      <c r="X5327" s="9"/>
      <c r="Y5327" s="9"/>
      <c r="Z5327" s="9"/>
      <c r="AA5327" s="9"/>
      <c r="AB5327" s="9"/>
      <c r="AC5327" s="9"/>
    </row>
    <row r="5328" ht="15.75" customHeight="1">
      <c r="A5328" s="10">
        <v>5327.0</v>
      </c>
      <c r="B5328" s="10" t="s">
        <v>15</v>
      </c>
      <c r="C5328" s="10" t="str">
        <f>VLOOKUP($E5328,'Определяем вид'!$A$2:$B$16,2,0)</f>
        <v>Услуга</v>
      </c>
      <c r="D5328" s="10" t="s">
        <v>16</v>
      </c>
      <c r="E5328" s="10" t="s">
        <v>18</v>
      </c>
      <c r="F5328" s="11">
        <v>45844.0</v>
      </c>
      <c r="G5328" s="12">
        <f t="shared" si="1"/>
        <v>7</v>
      </c>
      <c r="H5328" s="10"/>
      <c r="I5328" s="10" t="str">
        <f>IFNA(VLOOKUP($H5328,'Промокоды'!$A$2:$B$115,2,0),"")</f>
        <v/>
      </c>
      <c r="J5328" s="10" t="str">
        <f>IFNA(VLOOKUP($I5328,'Промокоды'!$E$2:$F$8,2,0),"")</f>
        <v/>
      </c>
      <c r="K5328" s="10" t="str">
        <f>IFNA(VLOOKUP($H5328,'Промокоды'!$A$2:$C$115,3,0),"")</f>
        <v/>
      </c>
      <c r="L5328" s="13">
        <f t="shared" si="2"/>
        <v>0</v>
      </c>
      <c r="M5328" s="14">
        <v>3500.0</v>
      </c>
      <c r="N5328" s="14">
        <f t="shared" si="3"/>
        <v>3500</v>
      </c>
      <c r="O5328" s="9"/>
      <c r="P5328" s="9"/>
      <c r="Q5328" s="9"/>
      <c r="R5328" s="9"/>
      <c r="S5328" s="9"/>
      <c r="T5328" s="9"/>
      <c r="U5328" s="9"/>
      <c r="V5328" s="9"/>
      <c r="W5328" s="9"/>
      <c r="X5328" s="9"/>
      <c r="Y5328" s="9"/>
      <c r="Z5328" s="9"/>
      <c r="AA5328" s="9"/>
      <c r="AB5328" s="9"/>
      <c r="AC5328" s="9"/>
    </row>
    <row r="5329" ht="15.75" customHeight="1">
      <c r="A5329" s="10">
        <v>5328.0</v>
      </c>
      <c r="B5329" s="10" t="s">
        <v>25</v>
      </c>
      <c r="C5329" s="10" t="str">
        <f>VLOOKUP($E5329,'Определяем вид'!$A$2:$B$16,2,0)</f>
        <v>Товар</v>
      </c>
      <c r="D5329" s="10" t="s">
        <v>16</v>
      </c>
      <c r="E5329" s="10" t="s">
        <v>33</v>
      </c>
      <c r="F5329" s="11">
        <v>45844.0</v>
      </c>
      <c r="G5329" s="12">
        <f t="shared" si="1"/>
        <v>7</v>
      </c>
      <c r="H5329" s="10"/>
      <c r="I5329" s="10" t="str">
        <f>IFNA(VLOOKUP($H5329,'Промокоды'!$A$2:$B$115,2,0),"")</f>
        <v/>
      </c>
      <c r="J5329" s="10" t="str">
        <f>IFNA(VLOOKUP($I5329,'Промокоды'!$E$2:$F$8,2,0),"")</f>
        <v/>
      </c>
      <c r="K5329" s="10" t="str">
        <f>IFNA(VLOOKUP($H5329,'Промокоды'!$A$2:$C$115,3,0),"")</f>
        <v/>
      </c>
      <c r="L5329" s="13">
        <f t="shared" si="2"/>
        <v>0</v>
      </c>
      <c r="M5329" s="14">
        <v>1000.0</v>
      </c>
      <c r="N5329" s="14">
        <f t="shared" si="3"/>
        <v>1000</v>
      </c>
      <c r="O5329" s="9"/>
      <c r="P5329" s="9"/>
      <c r="Q5329" s="9"/>
      <c r="R5329" s="9"/>
      <c r="S5329" s="9"/>
      <c r="T5329" s="9"/>
      <c r="U5329" s="9"/>
      <c r="V5329" s="9"/>
      <c r="W5329" s="9"/>
      <c r="X5329" s="9"/>
      <c r="Y5329" s="9"/>
      <c r="Z5329" s="9"/>
      <c r="AA5329" s="9"/>
      <c r="AB5329" s="9"/>
      <c r="AC5329" s="9"/>
    </row>
    <row r="5330" ht="15.75" customHeight="1">
      <c r="A5330" s="10">
        <v>5329.0</v>
      </c>
      <c r="B5330" s="10" t="s">
        <v>15</v>
      </c>
      <c r="C5330" s="10" t="str">
        <f>VLOOKUP($E5330,'Определяем вид'!$A$2:$B$16,2,0)</f>
        <v>Услуга</v>
      </c>
      <c r="D5330" s="10" t="s">
        <v>16</v>
      </c>
      <c r="E5330" s="10" t="s">
        <v>21</v>
      </c>
      <c r="F5330" s="11">
        <v>45844.0</v>
      </c>
      <c r="G5330" s="12">
        <f t="shared" si="1"/>
        <v>7</v>
      </c>
      <c r="H5330" s="10"/>
      <c r="I5330" s="10" t="str">
        <f>IFNA(VLOOKUP($H5330,'Промокоды'!$A$2:$B$115,2,0),"")</f>
        <v/>
      </c>
      <c r="J5330" s="10" t="str">
        <f>IFNA(VLOOKUP($I5330,'Промокоды'!$E$2:$F$8,2,0),"")</f>
        <v/>
      </c>
      <c r="K5330" s="10" t="str">
        <f>IFNA(VLOOKUP($H5330,'Промокоды'!$A$2:$C$115,3,0),"")</f>
        <v/>
      </c>
      <c r="L5330" s="13">
        <f t="shared" si="2"/>
        <v>0</v>
      </c>
      <c r="M5330" s="14">
        <v>5500.0</v>
      </c>
      <c r="N5330" s="14">
        <f t="shared" si="3"/>
        <v>5500</v>
      </c>
      <c r="O5330" s="9"/>
      <c r="P5330" s="9"/>
      <c r="Q5330" s="9"/>
      <c r="R5330" s="9"/>
      <c r="S5330" s="9"/>
      <c r="T5330" s="9"/>
      <c r="U5330" s="9"/>
      <c r="V5330" s="9"/>
      <c r="W5330" s="9"/>
      <c r="X5330" s="9"/>
      <c r="Y5330" s="9"/>
      <c r="Z5330" s="9"/>
      <c r="AA5330" s="9"/>
      <c r="AB5330" s="9"/>
      <c r="AC5330" s="9"/>
    </row>
    <row r="5331" ht="15.75" customHeight="1">
      <c r="A5331" s="10">
        <v>5330.0</v>
      </c>
      <c r="B5331" s="10" t="s">
        <v>15</v>
      </c>
      <c r="C5331" s="10" t="str">
        <f>VLOOKUP($E5331,'Определяем вид'!$A$2:$B$16,2,0)</f>
        <v>Услуга</v>
      </c>
      <c r="D5331" s="10" t="s">
        <v>16</v>
      </c>
      <c r="E5331" s="10" t="s">
        <v>18</v>
      </c>
      <c r="F5331" s="11">
        <v>45844.0</v>
      </c>
      <c r="G5331" s="12">
        <f t="shared" si="1"/>
        <v>7</v>
      </c>
      <c r="H5331" s="10"/>
      <c r="I5331" s="10" t="str">
        <f>IFNA(VLOOKUP($H5331,'Промокоды'!$A$2:$B$115,2,0),"")</f>
        <v/>
      </c>
      <c r="J5331" s="10" t="str">
        <f>IFNA(VLOOKUP($I5331,'Промокоды'!$E$2:$F$8,2,0),"")</f>
        <v/>
      </c>
      <c r="K5331" s="10" t="str">
        <f>IFNA(VLOOKUP($H5331,'Промокоды'!$A$2:$C$115,3,0),"")</f>
        <v/>
      </c>
      <c r="L5331" s="13">
        <f t="shared" si="2"/>
        <v>0</v>
      </c>
      <c r="M5331" s="14">
        <v>3500.0</v>
      </c>
      <c r="N5331" s="14">
        <f t="shared" si="3"/>
        <v>3500</v>
      </c>
      <c r="O5331" s="9"/>
      <c r="P5331" s="9"/>
      <c r="Q5331" s="9"/>
      <c r="R5331" s="9"/>
      <c r="S5331" s="9"/>
      <c r="T5331" s="9"/>
      <c r="U5331" s="9"/>
      <c r="V5331" s="9"/>
      <c r="W5331" s="9"/>
      <c r="X5331" s="9"/>
      <c r="Y5331" s="9"/>
      <c r="Z5331" s="9"/>
      <c r="AA5331" s="9"/>
      <c r="AB5331" s="9"/>
      <c r="AC5331" s="9"/>
    </row>
    <row r="5332" ht="15.75" customHeight="1">
      <c r="A5332" s="10">
        <v>5331.0</v>
      </c>
      <c r="B5332" s="10" t="s">
        <v>15</v>
      </c>
      <c r="C5332" s="10" t="str">
        <f>VLOOKUP($E5332,'Определяем вид'!$A$2:$B$16,2,0)</f>
        <v>Услуга</v>
      </c>
      <c r="D5332" s="10" t="s">
        <v>16</v>
      </c>
      <c r="E5332" s="10" t="s">
        <v>17</v>
      </c>
      <c r="F5332" s="11">
        <v>45844.0</v>
      </c>
      <c r="G5332" s="12">
        <f t="shared" si="1"/>
        <v>7</v>
      </c>
      <c r="H5332" s="10"/>
      <c r="I5332" s="10" t="str">
        <f>IFNA(VLOOKUP($H5332,'Промокоды'!$A$2:$B$115,2,0),"")</f>
        <v/>
      </c>
      <c r="J5332" s="10" t="str">
        <f>IFNA(VLOOKUP($I5332,'Промокоды'!$E$2:$F$8,2,0),"")</f>
        <v/>
      </c>
      <c r="K5332" s="10" t="str">
        <f>IFNA(VLOOKUP($H5332,'Промокоды'!$A$2:$C$115,3,0),"")</f>
        <v/>
      </c>
      <c r="L5332" s="13">
        <f t="shared" si="2"/>
        <v>0</v>
      </c>
      <c r="M5332" s="14">
        <v>4500.0</v>
      </c>
      <c r="N5332" s="14">
        <f t="shared" si="3"/>
        <v>4500</v>
      </c>
      <c r="O5332" s="9"/>
      <c r="P5332" s="9"/>
      <c r="Q5332" s="9"/>
      <c r="R5332" s="9"/>
      <c r="S5332" s="9"/>
      <c r="T5332" s="9"/>
      <c r="U5332" s="9"/>
      <c r="V5332" s="9"/>
      <c r="W5332" s="9"/>
      <c r="X5332" s="9"/>
      <c r="Y5332" s="9"/>
      <c r="Z5332" s="9"/>
      <c r="AA5332" s="9"/>
      <c r="AB5332" s="9"/>
      <c r="AC5332" s="9"/>
    </row>
    <row r="5333" ht="15.75" customHeight="1">
      <c r="A5333" s="10">
        <v>5332.0</v>
      </c>
      <c r="B5333" s="10" t="s">
        <v>25</v>
      </c>
      <c r="C5333" s="10" t="str">
        <f>VLOOKUP($E5333,'Определяем вид'!$A$2:$B$16,2,0)</f>
        <v>Товар</v>
      </c>
      <c r="D5333" s="10" t="s">
        <v>16</v>
      </c>
      <c r="E5333" s="10" t="s">
        <v>35</v>
      </c>
      <c r="F5333" s="11">
        <v>45844.0</v>
      </c>
      <c r="G5333" s="12">
        <f t="shared" si="1"/>
        <v>7</v>
      </c>
      <c r="H5333" s="10"/>
      <c r="I5333" s="10" t="str">
        <f>IFNA(VLOOKUP($H5333,'Промокоды'!$A$2:$B$115,2,0),"")</f>
        <v/>
      </c>
      <c r="J5333" s="10" t="str">
        <f>IFNA(VLOOKUP($I5333,'Промокоды'!$E$2:$F$8,2,0),"")</f>
        <v/>
      </c>
      <c r="K5333" s="10" t="str">
        <f>IFNA(VLOOKUP($H5333,'Промокоды'!$A$2:$C$115,3,0),"")</f>
        <v/>
      </c>
      <c r="L5333" s="13">
        <f t="shared" si="2"/>
        <v>0</v>
      </c>
      <c r="M5333" s="14">
        <v>500.0</v>
      </c>
      <c r="N5333" s="14">
        <f t="shared" si="3"/>
        <v>500</v>
      </c>
      <c r="O5333" s="9"/>
      <c r="P5333" s="9"/>
      <c r="Q5333" s="9"/>
      <c r="R5333" s="9"/>
      <c r="S5333" s="9"/>
      <c r="T5333" s="9"/>
      <c r="U5333" s="9"/>
      <c r="V5333" s="9"/>
      <c r="W5333" s="9"/>
      <c r="X5333" s="9"/>
      <c r="Y5333" s="9"/>
      <c r="Z5333" s="9"/>
      <c r="AA5333" s="9"/>
      <c r="AB5333" s="9"/>
      <c r="AC5333" s="9"/>
    </row>
    <row r="5334" ht="15.75" customHeight="1">
      <c r="A5334" s="10">
        <v>5333.0</v>
      </c>
      <c r="B5334" s="10" t="s">
        <v>15</v>
      </c>
      <c r="C5334" s="10" t="str">
        <f>VLOOKUP($E5334,'Определяем вид'!$A$2:$B$16,2,0)</f>
        <v>Услуга</v>
      </c>
      <c r="D5334" s="10" t="s">
        <v>19</v>
      </c>
      <c r="E5334" s="10" t="s">
        <v>18</v>
      </c>
      <c r="F5334" s="11">
        <v>45844.0</v>
      </c>
      <c r="G5334" s="12">
        <f t="shared" si="1"/>
        <v>7</v>
      </c>
      <c r="H5334" s="10"/>
      <c r="I5334" s="10" t="str">
        <f>IFNA(VLOOKUP($H5334,'Промокоды'!$A$2:$B$115,2,0),"")</f>
        <v/>
      </c>
      <c r="J5334" s="10" t="str">
        <f>IFNA(VLOOKUP($I5334,'Промокоды'!$E$2:$F$8,2,0),"")</f>
        <v/>
      </c>
      <c r="K5334" s="10" t="str">
        <f>IFNA(VLOOKUP($H5334,'Промокоды'!$A$2:$C$115,3,0),"")</f>
        <v/>
      </c>
      <c r="L5334" s="13">
        <f t="shared" si="2"/>
        <v>0</v>
      </c>
      <c r="M5334" s="14">
        <v>3500.0</v>
      </c>
      <c r="N5334" s="14">
        <f t="shared" si="3"/>
        <v>3500</v>
      </c>
      <c r="O5334" s="9"/>
      <c r="P5334" s="9"/>
      <c r="Q5334" s="9"/>
      <c r="R5334" s="9"/>
      <c r="S5334" s="9"/>
      <c r="T5334" s="9"/>
      <c r="U5334" s="9"/>
      <c r="V5334" s="9"/>
      <c r="W5334" s="9"/>
      <c r="X5334" s="9"/>
      <c r="Y5334" s="9"/>
      <c r="Z5334" s="9"/>
      <c r="AA5334" s="9"/>
      <c r="AB5334" s="9"/>
      <c r="AC5334" s="9"/>
    </row>
    <row r="5335" ht="15.75" customHeight="1">
      <c r="A5335" s="10">
        <v>5334.0</v>
      </c>
      <c r="B5335" s="10" t="s">
        <v>15</v>
      </c>
      <c r="C5335" s="10" t="str">
        <f>VLOOKUP($E5335,'Определяем вид'!$A$2:$B$16,2,0)</f>
        <v>Услуга</v>
      </c>
      <c r="D5335" s="10" t="s">
        <v>19</v>
      </c>
      <c r="E5335" s="10" t="s">
        <v>17</v>
      </c>
      <c r="F5335" s="11">
        <v>45844.0</v>
      </c>
      <c r="G5335" s="12">
        <f t="shared" si="1"/>
        <v>7</v>
      </c>
      <c r="H5335" s="10"/>
      <c r="I5335" s="10" t="str">
        <f>IFNA(VLOOKUP($H5335,'Промокоды'!$A$2:$B$115,2,0),"")</f>
        <v/>
      </c>
      <c r="J5335" s="10" t="str">
        <f>IFNA(VLOOKUP($I5335,'Промокоды'!$E$2:$F$8,2,0),"")</f>
        <v/>
      </c>
      <c r="K5335" s="10" t="str">
        <f>IFNA(VLOOKUP($H5335,'Промокоды'!$A$2:$C$115,3,0),"")</f>
        <v/>
      </c>
      <c r="L5335" s="13">
        <f t="shared" si="2"/>
        <v>0</v>
      </c>
      <c r="M5335" s="14">
        <v>4500.0</v>
      </c>
      <c r="N5335" s="14">
        <f t="shared" si="3"/>
        <v>4500</v>
      </c>
      <c r="O5335" s="9"/>
      <c r="P5335" s="9"/>
      <c r="Q5335" s="9"/>
      <c r="R5335" s="9"/>
      <c r="S5335" s="9"/>
      <c r="T5335" s="9"/>
      <c r="U5335" s="9"/>
      <c r="V5335" s="9"/>
      <c r="W5335" s="9"/>
      <c r="X5335" s="9"/>
      <c r="Y5335" s="9"/>
      <c r="Z5335" s="9"/>
      <c r="AA5335" s="9"/>
      <c r="AB5335" s="9"/>
      <c r="AC5335" s="9"/>
    </row>
    <row r="5336" ht="15.75" customHeight="1">
      <c r="A5336" s="10">
        <v>5335.0</v>
      </c>
      <c r="B5336" s="10" t="s">
        <v>15</v>
      </c>
      <c r="C5336" s="10" t="str">
        <f>VLOOKUP($E5336,'Определяем вид'!$A$2:$B$16,2,0)</f>
        <v>Услуга</v>
      </c>
      <c r="D5336" s="10" t="s">
        <v>16</v>
      </c>
      <c r="E5336" s="10" t="s">
        <v>17</v>
      </c>
      <c r="F5336" s="11">
        <v>45844.0</v>
      </c>
      <c r="G5336" s="12">
        <f t="shared" si="1"/>
        <v>7</v>
      </c>
      <c r="H5336" s="10"/>
      <c r="I5336" s="10" t="str">
        <f>IFNA(VLOOKUP($H5336,'Промокоды'!$A$2:$B$115,2,0),"")</f>
        <v/>
      </c>
      <c r="J5336" s="10" t="str">
        <f>IFNA(VLOOKUP($I5336,'Промокоды'!$E$2:$F$8,2,0),"")</f>
        <v/>
      </c>
      <c r="K5336" s="10" t="str">
        <f>IFNA(VLOOKUP($H5336,'Промокоды'!$A$2:$C$115,3,0),"")</f>
        <v/>
      </c>
      <c r="L5336" s="13">
        <f t="shared" si="2"/>
        <v>0</v>
      </c>
      <c r="M5336" s="14">
        <v>4500.0</v>
      </c>
      <c r="N5336" s="14">
        <f t="shared" si="3"/>
        <v>4500</v>
      </c>
      <c r="O5336" s="9"/>
      <c r="P5336" s="9"/>
      <c r="Q5336" s="9"/>
      <c r="R5336" s="9"/>
      <c r="S5336" s="9"/>
      <c r="T5336" s="9"/>
      <c r="U5336" s="9"/>
      <c r="V5336" s="9"/>
      <c r="W5336" s="9"/>
      <c r="X5336" s="9"/>
      <c r="Y5336" s="9"/>
      <c r="Z5336" s="9"/>
      <c r="AA5336" s="9"/>
      <c r="AB5336" s="9"/>
      <c r="AC5336" s="9"/>
    </row>
    <row r="5337" ht="15.75" customHeight="1">
      <c r="A5337" s="10">
        <v>5336.0</v>
      </c>
      <c r="B5337" s="10" t="s">
        <v>15</v>
      </c>
      <c r="C5337" s="10" t="str">
        <f>VLOOKUP($E5337,'Определяем вид'!$A$2:$B$16,2,0)</f>
        <v>Товар</v>
      </c>
      <c r="D5337" s="10" t="s">
        <v>16</v>
      </c>
      <c r="E5337" s="10" t="s">
        <v>28</v>
      </c>
      <c r="F5337" s="11">
        <v>45844.0</v>
      </c>
      <c r="G5337" s="12">
        <f t="shared" si="1"/>
        <v>7</v>
      </c>
      <c r="H5337" s="10"/>
      <c r="I5337" s="10" t="str">
        <f>IFNA(VLOOKUP($H5337,'Промокоды'!$A$2:$B$115,2,0),"")</f>
        <v/>
      </c>
      <c r="J5337" s="10" t="str">
        <f>IFNA(VLOOKUP($I5337,'Промокоды'!$E$2:$F$8,2,0),"")</f>
        <v/>
      </c>
      <c r="K5337" s="10" t="str">
        <f>IFNA(VLOOKUP($H5337,'Промокоды'!$A$2:$C$115,3,0),"")</f>
        <v/>
      </c>
      <c r="L5337" s="13">
        <f t="shared" si="2"/>
        <v>0</v>
      </c>
      <c r="M5337" s="14">
        <v>300.0</v>
      </c>
      <c r="N5337" s="14">
        <f t="shared" si="3"/>
        <v>300</v>
      </c>
      <c r="O5337" s="9"/>
      <c r="P5337" s="9"/>
      <c r="Q5337" s="9"/>
      <c r="R5337" s="9"/>
      <c r="S5337" s="9"/>
      <c r="T5337" s="9"/>
      <c r="U5337" s="9"/>
      <c r="V5337" s="9"/>
      <c r="W5337" s="9"/>
      <c r="X5337" s="9"/>
      <c r="Y5337" s="9"/>
      <c r="Z5337" s="9"/>
      <c r="AA5337" s="9"/>
      <c r="AB5337" s="9"/>
      <c r="AC5337" s="9"/>
    </row>
    <row r="5338" ht="15.75" customHeight="1">
      <c r="A5338" s="10">
        <v>5337.0</v>
      </c>
      <c r="B5338" s="10" t="s">
        <v>15</v>
      </c>
      <c r="C5338" s="10" t="str">
        <f>VLOOKUP($E5338,'Определяем вид'!$A$2:$B$16,2,0)</f>
        <v>Услуга</v>
      </c>
      <c r="D5338" s="10" t="s">
        <v>16</v>
      </c>
      <c r="E5338" s="10" t="s">
        <v>17</v>
      </c>
      <c r="F5338" s="11">
        <v>45844.0</v>
      </c>
      <c r="G5338" s="12">
        <f t="shared" si="1"/>
        <v>7</v>
      </c>
      <c r="H5338" s="10"/>
      <c r="I5338" s="10" t="str">
        <f>IFNA(VLOOKUP($H5338,'Промокоды'!$A$2:$B$115,2,0),"")</f>
        <v/>
      </c>
      <c r="J5338" s="10" t="str">
        <f>IFNA(VLOOKUP($I5338,'Промокоды'!$E$2:$F$8,2,0),"")</f>
        <v/>
      </c>
      <c r="K5338" s="10" t="str">
        <f>IFNA(VLOOKUP($H5338,'Промокоды'!$A$2:$C$115,3,0),"")</f>
        <v/>
      </c>
      <c r="L5338" s="13">
        <f t="shared" si="2"/>
        <v>0</v>
      </c>
      <c r="M5338" s="14">
        <v>4500.0</v>
      </c>
      <c r="N5338" s="14">
        <f t="shared" si="3"/>
        <v>4500</v>
      </c>
      <c r="O5338" s="9"/>
      <c r="P5338" s="9"/>
      <c r="Q5338" s="9"/>
      <c r="R5338" s="9"/>
      <c r="S5338" s="9"/>
      <c r="T5338" s="9"/>
      <c r="U5338" s="9"/>
      <c r="V5338" s="9"/>
      <c r="W5338" s="9"/>
      <c r="X5338" s="9"/>
      <c r="Y5338" s="9"/>
      <c r="Z5338" s="9"/>
      <c r="AA5338" s="9"/>
      <c r="AB5338" s="9"/>
      <c r="AC5338" s="9"/>
    </row>
    <row r="5339" ht="15.75" customHeight="1">
      <c r="A5339" s="10">
        <v>5338.0</v>
      </c>
      <c r="B5339" s="10" t="s">
        <v>15</v>
      </c>
      <c r="C5339" s="10" t="str">
        <f>VLOOKUP($E5339,'Определяем вид'!$A$2:$B$16,2,0)</f>
        <v>Услуга</v>
      </c>
      <c r="D5339" s="10" t="s">
        <v>16</v>
      </c>
      <c r="E5339" s="10" t="s">
        <v>17</v>
      </c>
      <c r="F5339" s="11">
        <v>45844.0</v>
      </c>
      <c r="G5339" s="12">
        <f t="shared" si="1"/>
        <v>7</v>
      </c>
      <c r="H5339" s="10"/>
      <c r="I5339" s="10" t="str">
        <f>IFNA(VLOOKUP($H5339,'Промокоды'!$A$2:$B$115,2,0),"")</f>
        <v/>
      </c>
      <c r="J5339" s="10" t="str">
        <f>IFNA(VLOOKUP($I5339,'Промокоды'!$E$2:$F$8,2,0),"")</f>
        <v/>
      </c>
      <c r="K5339" s="10" t="str">
        <f>IFNA(VLOOKUP($H5339,'Промокоды'!$A$2:$C$115,3,0),"")</f>
        <v/>
      </c>
      <c r="L5339" s="13">
        <f t="shared" si="2"/>
        <v>0</v>
      </c>
      <c r="M5339" s="14">
        <v>4500.0</v>
      </c>
      <c r="N5339" s="14">
        <f t="shared" si="3"/>
        <v>4500</v>
      </c>
      <c r="O5339" s="9"/>
      <c r="P5339" s="9"/>
      <c r="Q5339" s="9"/>
      <c r="R5339" s="9"/>
      <c r="S5339" s="9"/>
      <c r="T5339" s="9"/>
      <c r="U5339" s="9"/>
      <c r="V5339" s="9"/>
      <c r="W5339" s="9"/>
      <c r="X5339" s="9"/>
      <c r="Y5339" s="9"/>
      <c r="Z5339" s="9"/>
      <c r="AA5339" s="9"/>
      <c r="AB5339" s="9"/>
      <c r="AC5339" s="9"/>
    </row>
    <row r="5340" ht="15.75" customHeight="1">
      <c r="A5340" s="10">
        <v>5339.0</v>
      </c>
      <c r="B5340" s="10" t="s">
        <v>15</v>
      </c>
      <c r="C5340" s="10" t="str">
        <f>VLOOKUP($E5340,'Определяем вид'!$A$2:$B$16,2,0)</f>
        <v>Услуга</v>
      </c>
      <c r="D5340" s="10" t="s">
        <v>16</v>
      </c>
      <c r="E5340" s="10" t="s">
        <v>21</v>
      </c>
      <c r="F5340" s="11">
        <v>45844.0</v>
      </c>
      <c r="G5340" s="12">
        <f t="shared" si="1"/>
        <v>7</v>
      </c>
      <c r="H5340" s="10"/>
      <c r="I5340" s="10" t="str">
        <f>IFNA(VLOOKUP($H5340,'Промокоды'!$A$2:$B$115,2,0),"")</f>
        <v/>
      </c>
      <c r="J5340" s="10" t="str">
        <f>IFNA(VLOOKUP($I5340,'Промокоды'!$E$2:$F$8,2,0),"")</f>
        <v/>
      </c>
      <c r="K5340" s="10" t="str">
        <f>IFNA(VLOOKUP($H5340,'Промокоды'!$A$2:$C$115,3,0),"")</f>
        <v/>
      </c>
      <c r="L5340" s="13">
        <f t="shared" si="2"/>
        <v>0</v>
      </c>
      <c r="M5340" s="14">
        <v>5500.0</v>
      </c>
      <c r="N5340" s="14">
        <f t="shared" si="3"/>
        <v>5500</v>
      </c>
      <c r="O5340" s="9"/>
      <c r="P5340" s="9"/>
      <c r="Q5340" s="9"/>
      <c r="R5340" s="9"/>
      <c r="S5340" s="9"/>
      <c r="T5340" s="9"/>
      <c r="U5340" s="9"/>
      <c r="V5340" s="9"/>
      <c r="W5340" s="9"/>
      <c r="X5340" s="9"/>
      <c r="Y5340" s="9"/>
      <c r="Z5340" s="9"/>
      <c r="AA5340" s="9"/>
      <c r="AB5340" s="9"/>
      <c r="AC5340" s="9"/>
    </row>
    <row r="5341" ht="15.75" customHeight="1">
      <c r="A5341" s="10">
        <v>5340.0</v>
      </c>
      <c r="B5341" s="10" t="s">
        <v>15</v>
      </c>
      <c r="C5341" s="10" t="str">
        <f>VLOOKUP($E5341,'Определяем вид'!$A$2:$B$16,2,0)</f>
        <v>Услуга</v>
      </c>
      <c r="D5341" s="10" t="s">
        <v>19</v>
      </c>
      <c r="E5341" s="10" t="s">
        <v>21</v>
      </c>
      <c r="F5341" s="11">
        <v>45844.0</v>
      </c>
      <c r="G5341" s="12">
        <f t="shared" si="1"/>
        <v>7</v>
      </c>
      <c r="H5341" s="10"/>
      <c r="I5341" s="10" t="str">
        <f>IFNA(VLOOKUP($H5341,'Промокоды'!$A$2:$B$115,2,0),"")</f>
        <v/>
      </c>
      <c r="J5341" s="10" t="str">
        <f>IFNA(VLOOKUP($I5341,'Промокоды'!$E$2:$F$8,2,0),"")</f>
        <v/>
      </c>
      <c r="K5341" s="10" t="str">
        <f>IFNA(VLOOKUP($H5341,'Промокоды'!$A$2:$C$115,3,0),"")</f>
        <v/>
      </c>
      <c r="L5341" s="13">
        <f t="shared" si="2"/>
        <v>0</v>
      </c>
      <c r="M5341" s="14">
        <v>5500.0</v>
      </c>
      <c r="N5341" s="14">
        <f t="shared" si="3"/>
        <v>5500</v>
      </c>
      <c r="O5341" s="9"/>
      <c r="P5341" s="9"/>
      <c r="Q5341" s="9"/>
      <c r="R5341" s="9"/>
      <c r="S5341" s="9"/>
      <c r="T5341" s="9"/>
      <c r="U5341" s="9"/>
      <c r="V5341" s="9"/>
      <c r="W5341" s="9"/>
      <c r="X5341" s="9"/>
      <c r="Y5341" s="9"/>
      <c r="Z5341" s="9"/>
      <c r="AA5341" s="9"/>
      <c r="AB5341" s="9"/>
      <c r="AC5341" s="9"/>
    </row>
    <row r="5342" ht="15.75" customHeight="1">
      <c r="A5342" s="10">
        <v>5341.0</v>
      </c>
      <c r="B5342" s="10" t="s">
        <v>15</v>
      </c>
      <c r="C5342" s="10" t="str">
        <f>VLOOKUP($E5342,'Определяем вид'!$A$2:$B$16,2,0)</f>
        <v>Услуга</v>
      </c>
      <c r="D5342" s="10" t="s">
        <v>16</v>
      </c>
      <c r="E5342" s="10" t="s">
        <v>21</v>
      </c>
      <c r="F5342" s="11">
        <v>45844.0</v>
      </c>
      <c r="G5342" s="12">
        <f t="shared" si="1"/>
        <v>7</v>
      </c>
      <c r="H5342" s="10"/>
      <c r="I5342" s="10" t="str">
        <f>IFNA(VLOOKUP($H5342,'Промокоды'!$A$2:$B$115,2,0),"")</f>
        <v/>
      </c>
      <c r="J5342" s="10" t="str">
        <f>IFNA(VLOOKUP($I5342,'Промокоды'!$E$2:$F$8,2,0),"")</f>
        <v/>
      </c>
      <c r="K5342" s="10" t="str">
        <f>IFNA(VLOOKUP($H5342,'Промокоды'!$A$2:$C$115,3,0),"")</f>
        <v/>
      </c>
      <c r="L5342" s="13">
        <f t="shared" si="2"/>
        <v>0</v>
      </c>
      <c r="M5342" s="14">
        <v>5500.0</v>
      </c>
      <c r="N5342" s="14">
        <f t="shared" si="3"/>
        <v>5500</v>
      </c>
      <c r="O5342" s="9"/>
      <c r="P5342" s="9"/>
      <c r="Q5342" s="9"/>
      <c r="R5342" s="9"/>
      <c r="S5342" s="9"/>
      <c r="T5342" s="9"/>
      <c r="U5342" s="9"/>
      <c r="V5342" s="9"/>
      <c r="W5342" s="9"/>
      <c r="X5342" s="9"/>
      <c r="Y5342" s="9"/>
      <c r="Z5342" s="9"/>
      <c r="AA5342" s="9"/>
      <c r="AB5342" s="9"/>
      <c r="AC5342" s="9"/>
    </row>
    <row r="5343" ht="15.75" customHeight="1">
      <c r="A5343" s="10">
        <v>5342.0</v>
      </c>
      <c r="B5343" s="10" t="s">
        <v>25</v>
      </c>
      <c r="C5343" s="10" t="str">
        <f>VLOOKUP($E5343,'Определяем вид'!$A$2:$B$16,2,0)</f>
        <v>Товар</v>
      </c>
      <c r="D5343" s="10" t="s">
        <v>19</v>
      </c>
      <c r="E5343" s="10" t="s">
        <v>30</v>
      </c>
      <c r="F5343" s="11">
        <v>45844.0</v>
      </c>
      <c r="G5343" s="12">
        <f t="shared" si="1"/>
        <v>7</v>
      </c>
      <c r="H5343" s="10"/>
      <c r="I5343" s="10" t="str">
        <f>IFNA(VLOOKUP($H5343,'Промокоды'!$A$2:$B$115,2,0),"")</f>
        <v/>
      </c>
      <c r="J5343" s="10" t="str">
        <f>IFNA(VLOOKUP($I5343,'Промокоды'!$E$2:$F$8,2,0),"")</f>
        <v/>
      </c>
      <c r="K5343" s="10" t="str">
        <f>IFNA(VLOOKUP($H5343,'Промокоды'!$A$2:$C$115,3,0),"")</f>
        <v/>
      </c>
      <c r="L5343" s="13">
        <f t="shared" si="2"/>
        <v>0</v>
      </c>
      <c r="M5343" s="14">
        <v>300.0</v>
      </c>
      <c r="N5343" s="14">
        <f t="shared" si="3"/>
        <v>300</v>
      </c>
      <c r="O5343" s="9"/>
      <c r="P5343" s="9"/>
      <c r="Q5343" s="9"/>
      <c r="R5343" s="9"/>
      <c r="S5343" s="9"/>
      <c r="T5343" s="9"/>
      <c r="U5343" s="9"/>
      <c r="V5343" s="9"/>
      <c r="W5343" s="9"/>
      <c r="X5343" s="9"/>
      <c r="Y5343" s="9"/>
      <c r="Z5343" s="9"/>
      <c r="AA5343" s="9"/>
      <c r="AB5343" s="9"/>
      <c r="AC5343" s="9"/>
    </row>
    <row r="5344" ht="15.75" customHeight="1">
      <c r="A5344" s="10">
        <v>5343.0</v>
      </c>
      <c r="B5344" s="10" t="s">
        <v>15</v>
      </c>
      <c r="C5344" s="10" t="str">
        <f>VLOOKUP($E5344,'Определяем вид'!$A$2:$B$16,2,0)</f>
        <v>Услуга</v>
      </c>
      <c r="D5344" s="16" t="s">
        <v>16</v>
      </c>
      <c r="E5344" s="10" t="s">
        <v>17</v>
      </c>
      <c r="F5344" s="11">
        <v>45844.0</v>
      </c>
      <c r="G5344" s="12">
        <f t="shared" si="1"/>
        <v>7</v>
      </c>
      <c r="H5344" s="10" t="s">
        <v>41</v>
      </c>
      <c r="I5344" s="10">
        <f>IFNA(VLOOKUP($H5344,'Промокоды'!$A$2:$B$115,2,0),"")</f>
        <v>3</v>
      </c>
      <c r="J5344" s="10" t="str">
        <f>IFNA(VLOOKUP($I5344,'Промокоды'!$E$2:$F$8,2,0),"")</f>
        <v>Поисковые запросы в Яндексе</v>
      </c>
      <c r="K5344" s="10">
        <f>IFNA(VLOOKUP($H5344,'Промокоды'!$A$2:$C$115,3,0),"")</f>
        <v>0.05</v>
      </c>
      <c r="L5344" s="13">
        <f t="shared" si="2"/>
        <v>225</v>
      </c>
      <c r="M5344" s="14">
        <v>4500.0</v>
      </c>
      <c r="N5344" s="14">
        <f t="shared" si="3"/>
        <v>4275</v>
      </c>
      <c r="O5344" s="9"/>
      <c r="P5344" s="9"/>
      <c r="Q5344" s="9"/>
      <c r="R5344" s="9"/>
      <c r="S5344" s="9"/>
      <c r="T5344" s="9"/>
      <c r="U5344" s="9"/>
      <c r="V5344" s="9"/>
      <c r="W5344" s="9"/>
      <c r="X5344" s="9"/>
      <c r="Y5344" s="9"/>
      <c r="Z5344" s="9"/>
      <c r="AA5344" s="9"/>
      <c r="AB5344" s="9"/>
      <c r="AC5344" s="9"/>
    </row>
    <row r="5345" ht="15.75" customHeight="1">
      <c r="A5345" s="10">
        <v>5344.0</v>
      </c>
      <c r="B5345" s="10" t="s">
        <v>15</v>
      </c>
      <c r="C5345" s="10" t="str">
        <f>VLOOKUP($E5345,'Определяем вид'!$A$2:$B$16,2,0)</f>
        <v>Услуга</v>
      </c>
      <c r="D5345" s="16" t="s">
        <v>16</v>
      </c>
      <c r="E5345" s="10" t="s">
        <v>17</v>
      </c>
      <c r="F5345" s="11">
        <v>45844.0</v>
      </c>
      <c r="G5345" s="12">
        <f t="shared" si="1"/>
        <v>7</v>
      </c>
      <c r="H5345" s="10"/>
      <c r="I5345" s="10" t="str">
        <f>IFNA(VLOOKUP($H5345,'Промокоды'!$A$2:$B$115,2,0),"")</f>
        <v/>
      </c>
      <c r="J5345" s="10" t="str">
        <f>IFNA(VLOOKUP($I5345,'Промокоды'!$E$2:$F$8,2,0),"")</f>
        <v/>
      </c>
      <c r="K5345" s="10" t="str">
        <f>IFNA(VLOOKUP($H5345,'Промокоды'!$A$2:$C$115,3,0),"")</f>
        <v/>
      </c>
      <c r="L5345" s="13">
        <f t="shared" si="2"/>
        <v>0</v>
      </c>
      <c r="M5345" s="14">
        <v>4500.0</v>
      </c>
      <c r="N5345" s="14">
        <f t="shared" si="3"/>
        <v>4500</v>
      </c>
      <c r="O5345" s="9"/>
      <c r="P5345" s="9"/>
      <c r="Q5345" s="9"/>
      <c r="R5345" s="9"/>
      <c r="S5345" s="9"/>
      <c r="T5345" s="9"/>
      <c r="U5345" s="9"/>
      <c r="V5345" s="9"/>
      <c r="W5345" s="9"/>
      <c r="X5345" s="9"/>
      <c r="Y5345" s="9"/>
      <c r="Z5345" s="9"/>
      <c r="AA5345" s="9"/>
      <c r="AB5345" s="9"/>
      <c r="AC5345" s="9"/>
    </row>
    <row r="5346" ht="15.75" customHeight="1">
      <c r="A5346" s="10">
        <v>5345.0</v>
      </c>
      <c r="B5346" s="10" t="s">
        <v>15</v>
      </c>
      <c r="C5346" s="10" t="str">
        <f>VLOOKUP($E5346,'Определяем вид'!$A$2:$B$16,2,0)</f>
        <v>Услуга</v>
      </c>
      <c r="D5346" s="16" t="s">
        <v>16</v>
      </c>
      <c r="E5346" s="10" t="s">
        <v>17</v>
      </c>
      <c r="F5346" s="11">
        <v>45844.0</v>
      </c>
      <c r="G5346" s="12">
        <f t="shared" si="1"/>
        <v>7</v>
      </c>
      <c r="H5346" s="10"/>
      <c r="I5346" s="10" t="str">
        <f>IFNA(VLOOKUP($H5346,'Промокоды'!$A$2:$B$115,2,0),"")</f>
        <v/>
      </c>
      <c r="J5346" s="10" t="str">
        <f>IFNA(VLOOKUP($I5346,'Промокоды'!$E$2:$F$8,2,0),"")</f>
        <v/>
      </c>
      <c r="K5346" s="10" t="str">
        <f>IFNA(VLOOKUP($H5346,'Промокоды'!$A$2:$C$115,3,0),"")</f>
        <v/>
      </c>
      <c r="L5346" s="13">
        <f t="shared" si="2"/>
        <v>0</v>
      </c>
      <c r="M5346" s="14">
        <v>4500.0</v>
      </c>
      <c r="N5346" s="14">
        <f t="shared" si="3"/>
        <v>4500</v>
      </c>
      <c r="O5346" s="9"/>
      <c r="P5346" s="9"/>
      <c r="Q5346" s="9"/>
      <c r="R5346" s="9"/>
      <c r="S5346" s="9"/>
      <c r="T5346" s="9"/>
      <c r="U5346" s="9"/>
      <c r="V5346" s="9"/>
      <c r="W5346" s="9"/>
      <c r="X5346" s="9"/>
      <c r="Y5346" s="9"/>
      <c r="Z5346" s="9"/>
      <c r="AA5346" s="9"/>
      <c r="AB5346" s="9"/>
      <c r="AC5346" s="9"/>
    </row>
    <row r="5347" ht="15.75" customHeight="1">
      <c r="A5347" s="10">
        <v>5346.0</v>
      </c>
      <c r="B5347" s="10" t="s">
        <v>15</v>
      </c>
      <c r="C5347" s="10" t="str">
        <f>VLOOKUP($E5347,'Определяем вид'!$A$2:$B$16,2,0)</f>
        <v>Услуга</v>
      </c>
      <c r="D5347" s="10" t="s">
        <v>16</v>
      </c>
      <c r="E5347" s="10" t="s">
        <v>18</v>
      </c>
      <c r="F5347" s="11">
        <v>45844.0</v>
      </c>
      <c r="G5347" s="12">
        <f t="shared" si="1"/>
        <v>7</v>
      </c>
      <c r="H5347" s="10"/>
      <c r="I5347" s="10" t="str">
        <f>IFNA(VLOOKUP($H5347,'Промокоды'!$A$2:$B$115,2,0),"")</f>
        <v/>
      </c>
      <c r="J5347" s="10" t="str">
        <f>IFNA(VLOOKUP($I5347,'Промокоды'!$E$2:$F$8,2,0),"")</f>
        <v/>
      </c>
      <c r="K5347" s="10" t="str">
        <f>IFNA(VLOOKUP($H5347,'Промокоды'!$A$2:$C$115,3,0),"")</f>
        <v/>
      </c>
      <c r="L5347" s="13">
        <f t="shared" si="2"/>
        <v>0</v>
      </c>
      <c r="M5347" s="14">
        <v>3500.0</v>
      </c>
      <c r="N5347" s="14">
        <f t="shared" si="3"/>
        <v>3500</v>
      </c>
      <c r="O5347" s="9"/>
      <c r="P5347" s="9"/>
      <c r="Q5347" s="9"/>
      <c r="R5347" s="9"/>
      <c r="S5347" s="9"/>
      <c r="T5347" s="9"/>
      <c r="U5347" s="9"/>
      <c r="V5347" s="9"/>
      <c r="W5347" s="9"/>
      <c r="X5347" s="9"/>
      <c r="Y5347" s="9"/>
      <c r="Z5347" s="9"/>
      <c r="AA5347" s="9"/>
      <c r="AB5347" s="9"/>
      <c r="AC5347" s="9"/>
    </row>
    <row r="5348" ht="15.75" customHeight="1">
      <c r="A5348" s="10">
        <v>5347.0</v>
      </c>
      <c r="B5348" s="10" t="s">
        <v>15</v>
      </c>
      <c r="C5348" s="10" t="str">
        <f>VLOOKUP($E5348,'Определяем вид'!$A$2:$B$16,2,0)</f>
        <v>Услуга</v>
      </c>
      <c r="D5348" s="10" t="s">
        <v>19</v>
      </c>
      <c r="E5348" s="10" t="s">
        <v>21</v>
      </c>
      <c r="F5348" s="11">
        <v>45844.0</v>
      </c>
      <c r="G5348" s="12">
        <f t="shared" si="1"/>
        <v>7</v>
      </c>
      <c r="H5348" s="10"/>
      <c r="I5348" s="10" t="str">
        <f>IFNA(VLOOKUP($H5348,'Промокоды'!$A$2:$B$115,2,0),"")</f>
        <v/>
      </c>
      <c r="J5348" s="10" t="str">
        <f>IFNA(VLOOKUP($I5348,'Промокоды'!$E$2:$F$8,2,0),"")</f>
        <v/>
      </c>
      <c r="K5348" s="10" t="str">
        <f>IFNA(VLOOKUP($H5348,'Промокоды'!$A$2:$C$115,3,0),"")</f>
        <v/>
      </c>
      <c r="L5348" s="13">
        <f t="shared" si="2"/>
        <v>0</v>
      </c>
      <c r="M5348" s="14">
        <v>5500.0</v>
      </c>
      <c r="N5348" s="14">
        <f t="shared" si="3"/>
        <v>5500</v>
      </c>
      <c r="O5348" s="9"/>
      <c r="P5348" s="9"/>
      <c r="Q5348" s="9"/>
      <c r="R5348" s="9"/>
      <c r="S5348" s="9"/>
      <c r="T5348" s="9"/>
      <c r="U5348" s="9"/>
      <c r="V5348" s="9"/>
      <c r="W5348" s="9"/>
      <c r="X5348" s="9"/>
      <c r="Y5348" s="9"/>
      <c r="Z5348" s="9"/>
      <c r="AA5348" s="9"/>
      <c r="AB5348" s="9"/>
      <c r="AC5348" s="9"/>
    </row>
    <row r="5349" ht="15.75" customHeight="1">
      <c r="A5349" s="10">
        <v>5348.0</v>
      </c>
      <c r="B5349" s="10" t="s">
        <v>15</v>
      </c>
      <c r="C5349" s="10" t="str">
        <f>VLOOKUP($E5349,'Определяем вид'!$A$2:$B$16,2,0)</f>
        <v>Услуга</v>
      </c>
      <c r="D5349" s="10" t="s">
        <v>19</v>
      </c>
      <c r="E5349" s="10" t="s">
        <v>21</v>
      </c>
      <c r="F5349" s="11">
        <v>45845.0</v>
      </c>
      <c r="G5349" s="12">
        <f t="shared" si="1"/>
        <v>7</v>
      </c>
      <c r="H5349" s="10"/>
      <c r="I5349" s="10" t="str">
        <f>IFNA(VLOOKUP($H5349,'Промокоды'!$A$2:$B$115,2,0),"")</f>
        <v/>
      </c>
      <c r="J5349" s="10" t="str">
        <f>IFNA(VLOOKUP($I5349,'Промокоды'!$E$2:$F$8,2,0),"")</f>
        <v/>
      </c>
      <c r="K5349" s="10" t="str">
        <f>IFNA(VLOOKUP($H5349,'Промокоды'!$A$2:$C$115,3,0),"")</f>
        <v/>
      </c>
      <c r="L5349" s="13">
        <f t="shared" si="2"/>
        <v>0</v>
      </c>
      <c r="M5349" s="14">
        <v>5500.0</v>
      </c>
      <c r="N5349" s="14">
        <f t="shared" si="3"/>
        <v>5500</v>
      </c>
      <c r="O5349" s="9"/>
      <c r="P5349" s="9"/>
      <c r="Q5349" s="9"/>
      <c r="R5349" s="9"/>
      <c r="S5349" s="9"/>
      <c r="T5349" s="9"/>
      <c r="U5349" s="9"/>
      <c r="V5349" s="9"/>
      <c r="W5349" s="9"/>
      <c r="X5349" s="9"/>
      <c r="Y5349" s="9"/>
      <c r="Z5349" s="9"/>
      <c r="AA5349" s="9"/>
      <c r="AB5349" s="9"/>
      <c r="AC5349" s="9"/>
    </row>
    <row r="5350" ht="15.75" customHeight="1">
      <c r="A5350" s="10">
        <v>5349.0</v>
      </c>
      <c r="B5350" s="10" t="s">
        <v>15</v>
      </c>
      <c r="C5350" s="10" t="str">
        <f>VLOOKUP($E5350,'Определяем вид'!$A$2:$B$16,2,0)</f>
        <v>Услуга</v>
      </c>
      <c r="D5350" s="10" t="s">
        <v>16</v>
      </c>
      <c r="E5350" s="10" t="s">
        <v>18</v>
      </c>
      <c r="F5350" s="11">
        <v>45845.0</v>
      </c>
      <c r="G5350" s="12">
        <f t="shared" si="1"/>
        <v>7</v>
      </c>
      <c r="H5350" s="10"/>
      <c r="I5350" s="10" t="str">
        <f>IFNA(VLOOKUP($H5350,'Промокоды'!$A$2:$B$115,2,0),"")</f>
        <v/>
      </c>
      <c r="J5350" s="10" t="str">
        <f>IFNA(VLOOKUP($I5350,'Промокоды'!$E$2:$F$8,2,0),"")</f>
        <v/>
      </c>
      <c r="K5350" s="10" t="str">
        <f>IFNA(VLOOKUP($H5350,'Промокоды'!$A$2:$C$115,3,0),"")</f>
        <v/>
      </c>
      <c r="L5350" s="13">
        <f t="shared" si="2"/>
        <v>0</v>
      </c>
      <c r="M5350" s="14">
        <v>3500.0</v>
      </c>
      <c r="N5350" s="14">
        <f t="shared" si="3"/>
        <v>3500</v>
      </c>
      <c r="O5350" s="9"/>
      <c r="P5350" s="9"/>
      <c r="Q5350" s="9"/>
      <c r="R5350" s="9"/>
      <c r="S5350" s="9"/>
      <c r="T5350" s="9"/>
      <c r="U5350" s="9"/>
      <c r="V5350" s="9"/>
      <c r="W5350" s="9"/>
      <c r="X5350" s="9"/>
      <c r="Y5350" s="9"/>
      <c r="Z5350" s="9"/>
      <c r="AA5350" s="9"/>
      <c r="AB5350" s="9"/>
      <c r="AC5350" s="9"/>
    </row>
    <row r="5351" ht="15.75" customHeight="1">
      <c r="A5351" s="10">
        <v>5350.0</v>
      </c>
      <c r="B5351" s="10" t="s">
        <v>15</v>
      </c>
      <c r="C5351" s="10" t="str">
        <f>VLOOKUP($E5351,'Определяем вид'!$A$2:$B$16,2,0)</f>
        <v>Услуга</v>
      </c>
      <c r="D5351" s="10" t="s">
        <v>16</v>
      </c>
      <c r="E5351" s="10" t="s">
        <v>18</v>
      </c>
      <c r="F5351" s="11">
        <v>45845.0</v>
      </c>
      <c r="G5351" s="12">
        <f t="shared" si="1"/>
        <v>7</v>
      </c>
      <c r="H5351" s="10"/>
      <c r="I5351" s="10" t="str">
        <f>IFNA(VLOOKUP($H5351,'Промокоды'!$A$2:$B$115,2,0),"")</f>
        <v/>
      </c>
      <c r="J5351" s="10" t="str">
        <f>IFNA(VLOOKUP($I5351,'Промокоды'!$E$2:$F$8,2,0),"")</f>
        <v/>
      </c>
      <c r="K5351" s="10" t="str">
        <f>IFNA(VLOOKUP($H5351,'Промокоды'!$A$2:$C$115,3,0),"")</f>
        <v/>
      </c>
      <c r="L5351" s="13">
        <f t="shared" si="2"/>
        <v>0</v>
      </c>
      <c r="M5351" s="14">
        <v>3500.0</v>
      </c>
      <c r="N5351" s="14">
        <f t="shared" si="3"/>
        <v>3500</v>
      </c>
      <c r="O5351" s="9"/>
      <c r="P5351" s="9"/>
      <c r="Q5351" s="9"/>
      <c r="R5351" s="9"/>
      <c r="S5351" s="9"/>
      <c r="T5351" s="9"/>
      <c r="U5351" s="9"/>
      <c r="V5351" s="9"/>
      <c r="W5351" s="9"/>
      <c r="X5351" s="9"/>
      <c r="Y5351" s="9"/>
      <c r="Z5351" s="9"/>
      <c r="AA5351" s="9"/>
      <c r="AB5351" s="9"/>
      <c r="AC5351" s="9"/>
    </row>
    <row r="5352" ht="15.75" customHeight="1">
      <c r="A5352" s="10">
        <v>5351.0</v>
      </c>
      <c r="B5352" s="10" t="s">
        <v>15</v>
      </c>
      <c r="C5352" s="10" t="str">
        <f>VLOOKUP($E5352,'Определяем вид'!$A$2:$B$16,2,0)</f>
        <v>Услуга</v>
      </c>
      <c r="D5352" s="10" t="s">
        <v>16</v>
      </c>
      <c r="E5352" s="10" t="s">
        <v>18</v>
      </c>
      <c r="F5352" s="11">
        <v>45845.0</v>
      </c>
      <c r="G5352" s="12">
        <f t="shared" si="1"/>
        <v>7</v>
      </c>
      <c r="H5352" s="10"/>
      <c r="I5352" s="10" t="str">
        <f>IFNA(VLOOKUP($H5352,'Промокоды'!$A$2:$B$115,2,0),"")</f>
        <v/>
      </c>
      <c r="J5352" s="10" t="str">
        <f>IFNA(VLOOKUP($I5352,'Промокоды'!$E$2:$F$8,2,0),"")</f>
        <v/>
      </c>
      <c r="K5352" s="10" t="str">
        <f>IFNA(VLOOKUP($H5352,'Промокоды'!$A$2:$C$115,3,0),"")</f>
        <v/>
      </c>
      <c r="L5352" s="13">
        <f t="shared" si="2"/>
        <v>0</v>
      </c>
      <c r="M5352" s="14">
        <v>3500.0</v>
      </c>
      <c r="N5352" s="14">
        <f t="shared" si="3"/>
        <v>3500</v>
      </c>
      <c r="O5352" s="9"/>
      <c r="P5352" s="9"/>
      <c r="Q5352" s="9"/>
      <c r="R5352" s="9"/>
      <c r="S5352" s="9"/>
      <c r="T5352" s="9"/>
      <c r="U5352" s="9"/>
      <c r="V5352" s="9"/>
      <c r="W5352" s="9"/>
      <c r="X5352" s="9"/>
      <c r="Y5352" s="9"/>
      <c r="Z5352" s="9"/>
      <c r="AA5352" s="9"/>
      <c r="AB5352" s="9"/>
      <c r="AC5352" s="9"/>
    </row>
    <row r="5353" ht="15.75" customHeight="1">
      <c r="A5353" s="10">
        <v>5352.0</v>
      </c>
      <c r="B5353" s="10" t="s">
        <v>15</v>
      </c>
      <c r="C5353" s="10" t="str">
        <f>VLOOKUP($E5353,'Определяем вид'!$A$2:$B$16,2,0)</f>
        <v>Услуга</v>
      </c>
      <c r="D5353" s="10" t="s">
        <v>16</v>
      </c>
      <c r="E5353" s="10" t="s">
        <v>17</v>
      </c>
      <c r="F5353" s="11">
        <v>45845.0</v>
      </c>
      <c r="G5353" s="12">
        <f t="shared" si="1"/>
        <v>7</v>
      </c>
      <c r="H5353" s="10" t="s">
        <v>148</v>
      </c>
      <c r="I5353" s="10" t="str">
        <f>IFNA(VLOOKUP($H5353,'Промокоды'!$A$2:$B$115,2,0),"")</f>
        <v/>
      </c>
      <c r="J5353" s="10" t="str">
        <f>IFNA(VLOOKUP($I5353,'Промокоды'!$E$2:$F$8,2,0),"")</f>
        <v/>
      </c>
      <c r="K5353" s="10" t="str">
        <f>IFNA(VLOOKUP($H5353,'Промокоды'!$A$2:$C$115,3,0),"")</f>
        <v/>
      </c>
      <c r="L5353" s="13">
        <f t="shared" si="2"/>
        <v>0</v>
      </c>
      <c r="M5353" s="14">
        <v>4500.0</v>
      </c>
      <c r="N5353" s="14">
        <f t="shared" si="3"/>
        <v>4500</v>
      </c>
      <c r="O5353" s="9"/>
      <c r="P5353" s="9"/>
      <c r="Q5353" s="9"/>
      <c r="R5353" s="9"/>
      <c r="S5353" s="9"/>
      <c r="T5353" s="9"/>
      <c r="U5353" s="9"/>
      <c r="V5353" s="9"/>
      <c r="W5353" s="9"/>
      <c r="X5353" s="9"/>
      <c r="Y5353" s="9"/>
      <c r="Z5353" s="9"/>
      <c r="AA5353" s="9"/>
      <c r="AB5353" s="9"/>
      <c r="AC5353" s="9"/>
    </row>
    <row r="5354" ht="15.75" customHeight="1">
      <c r="A5354" s="10">
        <v>5353.0</v>
      </c>
      <c r="B5354" s="10" t="s">
        <v>15</v>
      </c>
      <c r="C5354" s="10" t="str">
        <f>VLOOKUP($E5354,'Определяем вид'!$A$2:$B$16,2,0)</f>
        <v>Товар</v>
      </c>
      <c r="D5354" s="10" t="s">
        <v>19</v>
      </c>
      <c r="E5354" s="10" t="s">
        <v>28</v>
      </c>
      <c r="F5354" s="11">
        <v>45845.0</v>
      </c>
      <c r="G5354" s="12">
        <f t="shared" si="1"/>
        <v>7</v>
      </c>
      <c r="H5354" s="10"/>
      <c r="I5354" s="10" t="str">
        <f>IFNA(VLOOKUP($H5354,'Промокоды'!$A$2:$B$115,2,0),"")</f>
        <v/>
      </c>
      <c r="J5354" s="10" t="str">
        <f>IFNA(VLOOKUP($I5354,'Промокоды'!$E$2:$F$8,2,0),"")</f>
        <v/>
      </c>
      <c r="K5354" s="10" t="str">
        <f>IFNA(VLOOKUP($H5354,'Промокоды'!$A$2:$C$115,3,0),"")</f>
        <v/>
      </c>
      <c r="L5354" s="13">
        <f t="shared" si="2"/>
        <v>0</v>
      </c>
      <c r="M5354" s="14">
        <v>300.0</v>
      </c>
      <c r="N5354" s="14">
        <f t="shared" si="3"/>
        <v>300</v>
      </c>
      <c r="O5354" s="9"/>
      <c r="P5354" s="9"/>
      <c r="Q5354" s="9"/>
      <c r="R5354" s="9"/>
      <c r="S5354" s="9"/>
      <c r="T5354" s="9"/>
      <c r="U5354" s="9"/>
      <c r="V5354" s="9"/>
      <c r="W5354" s="9"/>
      <c r="X5354" s="9"/>
      <c r="Y5354" s="9"/>
      <c r="Z5354" s="9"/>
      <c r="AA5354" s="9"/>
      <c r="AB5354" s="9"/>
      <c r="AC5354" s="9"/>
    </row>
    <row r="5355" ht="15.75" customHeight="1">
      <c r="A5355" s="10">
        <v>5354.0</v>
      </c>
      <c r="B5355" s="10" t="s">
        <v>15</v>
      </c>
      <c r="C5355" s="10" t="str">
        <f>VLOOKUP($E5355,'Определяем вид'!$A$2:$B$16,2,0)</f>
        <v>Услуга</v>
      </c>
      <c r="D5355" s="16" t="s">
        <v>16</v>
      </c>
      <c r="E5355" s="10" t="s">
        <v>18</v>
      </c>
      <c r="F5355" s="11">
        <v>45845.0</v>
      </c>
      <c r="G5355" s="12">
        <f t="shared" si="1"/>
        <v>7</v>
      </c>
      <c r="H5355" s="10"/>
      <c r="I5355" s="10" t="str">
        <f>IFNA(VLOOKUP($H5355,'Промокоды'!$A$2:$B$115,2,0),"")</f>
        <v/>
      </c>
      <c r="J5355" s="10" t="str">
        <f>IFNA(VLOOKUP($I5355,'Промокоды'!$E$2:$F$8,2,0),"")</f>
        <v/>
      </c>
      <c r="K5355" s="10" t="str">
        <f>IFNA(VLOOKUP($H5355,'Промокоды'!$A$2:$C$115,3,0),"")</f>
        <v/>
      </c>
      <c r="L5355" s="13">
        <f t="shared" si="2"/>
        <v>0</v>
      </c>
      <c r="M5355" s="14">
        <v>3500.0</v>
      </c>
      <c r="N5355" s="14">
        <f t="shared" si="3"/>
        <v>3500</v>
      </c>
      <c r="O5355" s="9"/>
      <c r="P5355" s="9"/>
      <c r="Q5355" s="9"/>
      <c r="R5355" s="9"/>
      <c r="S5355" s="9"/>
      <c r="T5355" s="9"/>
      <c r="U5355" s="9"/>
      <c r="V5355" s="9"/>
      <c r="W5355" s="9"/>
      <c r="X5355" s="9"/>
      <c r="Y5355" s="9"/>
      <c r="Z5355" s="9"/>
      <c r="AA5355" s="9"/>
      <c r="AB5355" s="9"/>
      <c r="AC5355" s="9"/>
    </row>
    <row r="5356" ht="15.75" customHeight="1">
      <c r="A5356" s="10">
        <v>5355.0</v>
      </c>
      <c r="B5356" s="10" t="s">
        <v>15</v>
      </c>
      <c r="C5356" s="10" t="str">
        <f>VLOOKUP($E5356,'Определяем вид'!$A$2:$B$16,2,0)</f>
        <v>Товар</v>
      </c>
      <c r="D5356" s="16" t="s">
        <v>16</v>
      </c>
      <c r="E5356" s="10" t="s">
        <v>23</v>
      </c>
      <c r="F5356" s="11">
        <v>45845.0</v>
      </c>
      <c r="G5356" s="12">
        <f t="shared" si="1"/>
        <v>7</v>
      </c>
      <c r="H5356" s="10"/>
      <c r="I5356" s="10" t="str">
        <f>IFNA(VLOOKUP($H5356,'Промокоды'!$A$2:$B$115,2,0),"")</f>
        <v/>
      </c>
      <c r="J5356" s="10" t="str">
        <f>IFNA(VLOOKUP($I5356,'Промокоды'!$E$2:$F$8,2,0),"")</f>
        <v/>
      </c>
      <c r="K5356" s="10" t="str">
        <f>IFNA(VLOOKUP($H5356,'Промокоды'!$A$2:$C$115,3,0),"")</f>
        <v/>
      </c>
      <c r="L5356" s="13">
        <f t="shared" si="2"/>
        <v>0</v>
      </c>
      <c r="M5356" s="14">
        <v>1000.0</v>
      </c>
      <c r="N5356" s="14">
        <f t="shared" si="3"/>
        <v>1000</v>
      </c>
      <c r="O5356" s="9"/>
      <c r="P5356" s="9"/>
      <c r="Q5356" s="9"/>
      <c r="R5356" s="9"/>
      <c r="S5356" s="9"/>
      <c r="T5356" s="9"/>
      <c r="U5356" s="9"/>
      <c r="V5356" s="9"/>
      <c r="W5356" s="9"/>
      <c r="X5356" s="9"/>
      <c r="Y5356" s="9"/>
      <c r="Z5356" s="9"/>
      <c r="AA5356" s="9"/>
      <c r="AB5356" s="9"/>
      <c r="AC5356" s="9"/>
    </row>
    <row r="5357" ht="15.75" customHeight="1">
      <c r="A5357" s="10">
        <v>5356.0</v>
      </c>
      <c r="B5357" s="10" t="s">
        <v>15</v>
      </c>
      <c r="C5357" s="10" t="str">
        <f>VLOOKUP($E5357,'Определяем вид'!$A$2:$B$16,2,0)</f>
        <v>Услуга</v>
      </c>
      <c r="D5357" s="16" t="s">
        <v>16</v>
      </c>
      <c r="E5357" s="10" t="s">
        <v>17</v>
      </c>
      <c r="F5357" s="11">
        <v>45845.0</v>
      </c>
      <c r="G5357" s="12">
        <f t="shared" si="1"/>
        <v>7</v>
      </c>
      <c r="H5357" s="10"/>
      <c r="I5357" s="10" t="str">
        <f>IFNA(VLOOKUP($H5357,'Промокоды'!$A$2:$B$115,2,0),"")</f>
        <v/>
      </c>
      <c r="J5357" s="10" t="str">
        <f>IFNA(VLOOKUP($I5357,'Промокоды'!$E$2:$F$8,2,0),"")</f>
        <v/>
      </c>
      <c r="K5357" s="10" t="str">
        <f>IFNA(VLOOKUP($H5357,'Промокоды'!$A$2:$C$115,3,0),"")</f>
        <v/>
      </c>
      <c r="L5357" s="13">
        <f t="shared" si="2"/>
        <v>0</v>
      </c>
      <c r="M5357" s="14">
        <v>4500.0</v>
      </c>
      <c r="N5357" s="14">
        <f t="shared" si="3"/>
        <v>4500</v>
      </c>
      <c r="O5357" s="9"/>
      <c r="P5357" s="9"/>
      <c r="Q5357" s="9"/>
      <c r="R5357" s="9"/>
      <c r="S5357" s="9"/>
      <c r="T5357" s="9"/>
      <c r="U5357" s="9"/>
      <c r="V5357" s="9"/>
      <c r="W5357" s="9"/>
      <c r="X5357" s="9"/>
      <c r="Y5357" s="9"/>
      <c r="Z5357" s="9"/>
      <c r="AA5357" s="9"/>
      <c r="AB5357" s="9"/>
      <c r="AC5357" s="9"/>
    </row>
    <row r="5358" ht="15.75" customHeight="1">
      <c r="F5358" s="21"/>
      <c r="G5358" s="22"/>
      <c r="L5358" s="23"/>
    </row>
    <row r="5359" ht="15.75" customHeight="1">
      <c r="F5359" s="21"/>
      <c r="G5359" s="22"/>
      <c r="L5359" s="23"/>
    </row>
    <row r="5360" ht="15.75" customHeight="1">
      <c r="F5360" s="21"/>
      <c r="G5360" s="22"/>
      <c r="L5360" s="23"/>
    </row>
    <row r="5361" ht="15.75" customHeight="1">
      <c r="F5361" s="21"/>
      <c r="G5361" s="22"/>
      <c r="L5361" s="23"/>
    </row>
    <row r="5362" ht="15.75" customHeight="1">
      <c r="F5362" s="21"/>
      <c r="G5362" s="22"/>
      <c r="L5362" s="23"/>
    </row>
    <row r="5363" ht="15.75" customHeight="1">
      <c r="F5363" s="21"/>
      <c r="G5363" s="22"/>
      <c r="L5363" s="23"/>
    </row>
    <row r="5364" ht="15.75" customHeight="1">
      <c r="F5364" s="21"/>
      <c r="G5364" s="22"/>
      <c r="L5364" s="23"/>
    </row>
    <row r="5365" ht="15.75" customHeight="1">
      <c r="F5365" s="21"/>
      <c r="G5365" s="22"/>
      <c r="L5365" s="23"/>
    </row>
    <row r="5366" ht="15.75" customHeight="1">
      <c r="F5366" s="21"/>
      <c r="G5366" s="22"/>
      <c r="L5366" s="23"/>
    </row>
    <row r="5367" ht="15.75" customHeight="1">
      <c r="F5367" s="21"/>
      <c r="G5367" s="22"/>
      <c r="L5367" s="23"/>
    </row>
    <row r="5368" ht="15.75" customHeight="1">
      <c r="F5368" s="21"/>
      <c r="G5368" s="22"/>
      <c r="L5368" s="23"/>
    </row>
    <row r="5369" ht="15.75" customHeight="1">
      <c r="F5369" s="21"/>
      <c r="G5369" s="22"/>
      <c r="L5369" s="23"/>
    </row>
    <row r="5370" ht="15.75" customHeight="1">
      <c r="F5370" s="21"/>
      <c r="G5370" s="22"/>
      <c r="L5370" s="23"/>
    </row>
    <row r="5371" ht="15.75" customHeight="1">
      <c r="F5371" s="21"/>
      <c r="G5371" s="22"/>
      <c r="L5371" s="23"/>
    </row>
    <row r="5372" ht="15.75" customHeight="1">
      <c r="F5372" s="21"/>
      <c r="G5372" s="22"/>
      <c r="L5372" s="23"/>
    </row>
    <row r="5373" ht="15.75" customHeight="1">
      <c r="F5373" s="21"/>
      <c r="G5373" s="22"/>
      <c r="L5373" s="23"/>
    </row>
    <row r="5374" ht="15.75" customHeight="1">
      <c r="F5374" s="21"/>
      <c r="G5374" s="22"/>
      <c r="L5374" s="23"/>
    </row>
    <row r="5375" ht="15.75" customHeight="1">
      <c r="F5375" s="21"/>
      <c r="G5375" s="22"/>
      <c r="L5375" s="23"/>
    </row>
    <row r="5376" ht="15.75" customHeight="1">
      <c r="F5376" s="21"/>
      <c r="G5376" s="22"/>
      <c r="L5376" s="23"/>
    </row>
    <row r="5377" ht="15.75" customHeight="1">
      <c r="F5377" s="21"/>
      <c r="G5377" s="22"/>
      <c r="L5377" s="23"/>
    </row>
    <row r="5378" ht="15.75" customHeight="1">
      <c r="F5378" s="21"/>
      <c r="G5378" s="22"/>
      <c r="L5378" s="23"/>
    </row>
    <row r="5379" ht="15.75" customHeight="1">
      <c r="F5379" s="21"/>
      <c r="G5379" s="22"/>
      <c r="L5379" s="23"/>
    </row>
    <row r="5380" ht="15.75" customHeight="1">
      <c r="F5380" s="21"/>
      <c r="G5380" s="22"/>
      <c r="L5380" s="23"/>
    </row>
    <row r="5381" ht="15.75" customHeight="1">
      <c r="F5381" s="21"/>
      <c r="G5381" s="22"/>
      <c r="L5381" s="23"/>
    </row>
    <row r="5382" ht="15.75" customHeight="1">
      <c r="F5382" s="21"/>
      <c r="G5382" s="22"/>
      <c r="L5382" s="23"/>
    </row>
    <row r="5383" ht="15.75" customHeight="1">
      <c r="F5383" s="21"/>
      <c r="G5383" s="22"/>
      <c r="L5383" s="23"/>
    </row>
    <row r="5384" ht="15.75" customHeight="1">
      <c r="F5384" s="21"/>
      <c r="G5384" s="22"/>
      <c r="L5384" s="23"/>
    </row>
    <row r="5385" ht="15.75" customHeight="1">
      <c r="F5385" s="21"/>
      <c r="G5385" s="22"/>
      <c r="L5385" s="23"/>
    </row>
    <row r="5386" ht="15.75" customHeight="1">
      <c r="F5386" s="21"/>
      <c r="G5386" s="22"/>
      <c r="L5386" s="23"/>
    </row>
    <row r="5387" ht="15.75" customHeight="1">
      <c r="F5387" s="21"/>
      <c r="G5387" s="22"/>
      <c r="L5387" s="23"/>
    </row>
    <row r="5388" ht="15.75" customHeight="1">
      <c r="F5388" s="21"/>
      <c r="G5388" s="22"/>
      <c r="L5388" s="23"/>
    </row>
    <row r="5389" ht="15.75" customHeight="1">
      <c r="F5389" s="21"/>
      <c r="G5389" s="22"/>
      <c r="L5389" s="23"/>
    </row>
    <row r="5390" ht="15.75" customHeight="1">
      <c r="F5390" s="21"/>
      <c r="G5390" s="22"/>
      <c r="L5390" s="23"/>
    </row>
    <row r="5391" ht="15.75" customHeight="1">
      <c r="F5391" s="21"/>
      <c r="G5391" s="22"/>
      <c r="L5391" s="23"/>
    </row>
    <row r="5392" ht="15.75" customHeight="1">
      <c r="F5392" s="21"/>
      <c r="G5392" s="22"/>
      <c r="L5392" s="23"/>
    </row>
    <row r="5393" ht="15.75" customHeight="1">
      <c r="F5393" s="21"/>
      <c r="G5393" s="22"/>
      <c r="L5393" s="23"/>
    </row>
    <row r="5394" ht="15.75" customHeight="1">
      <c r="F5394" s="21"/>
      <c r="G5394" s="22"/>
      <c r="L5394" s="23"/>
    </row>
    <row r="5395" ht="15.75" customHeight="1">
      <c r="F5395" s="21"/>
      <c r="G5395" s="22"/>
      <c r="L5395" s="23"/>
    </row>
    <row r="5396" ht="15.75" customHeight="1">
      <c r="F5396" s="21"/>
      <c r="G5396" s="22"/>
      <c r="L5396" s="23"/>
    </row>
    <row r="5397" ht="15.75" customHeight="1">
      <c r="F5397" s="21"/>
      <c r="G5397" s="22"/>
      <c r="L5397" s="23"/>
    </row>
    <row r="5398" ht="15.75" customHeight="1">
      <c r="F5398" s="21"/>
      <c r="G5398" s="22"/>
      <c r="L5398" s="23"/>
    </row>
    <row r="5399" ht="15.75" customHeight="1">
      <c r="F5399" s="21"/>
      <c r="G5399" s="22"/>
      <c r="L5399" s="23"/>
    </row>
    <row r="5400" ht="15.75" customHeight="1">
      <c r="F5400" s="21"/>
      <c r="G5400" s="22"/>
      <c r="L5400" s="23"/>
    </row>
    <row r="5401" ht="15.75" customHeight="1">
      <c r="F5401" s="21"/>
      <c r="G5401" s="22"/>
      <c r="L5401" s="23"/>
    </row>
    <row r="5402" ht="15.75" customHeight="1">
      <c r="F5402" s="21"/>
      <c r="G5402" s="22"/>
      <c r="L5402" s="23"/>
    </row>
    <row r="5403" ht="15.75" customHeight="1">
      <c r="F5403" s="21"/>
      <c r="G5403" s="22"/>
      <c r="L5403" s="23"/>
    </row>
    <row r="5404" ht="15.75" customHeight="1">
      <c r="F5404" s="21"/>
      <c r="G5404" s="22"/>
      <c r="L5404" s="23"/>
    </row>
    <row r="5405" ht="15.75" customHeight="1">
      <c r="F5405" s="21"/>
      <c r="G5405" s="22"/>
      <c r="L5405" s="23"/>
    </row>
    <row r="5406" ht="15.75" customHeight="1">
      <c r="F5406" s="21"/>
      <c r="G5406" s="22"/>
      <c r="L5406" s="23"/>
    </row>
    <row r="5407" ht="15.75" customHeight="1">
      <c r="F5407" s="21"/>
      <c r="G5407" s="22"/>
      <c r="L5407" s="23"/>
    </row>
    <row r="5408" ht="15.75" customHeight="1">
      <c r="F5408" s="21"/>
      <c r="G5408" s="22"/>
      <c r="L5408" s="23"/>
    </row>
    <row r="5409" ht="15.75" customHeight="1">
      <c r="F5409" s="21"/>
      <c r="G5409" s="22"/>
      <c r="L5409" s="23"/>
    </row>
    <row r="5410" ht="15.75" customHeight="1">
      <c r="F5410" s="21"/>
      <c r="G5410" s="22"/>
      <c r="L5410" s="23"/>
    </row>
    <row r="5411" ht="15.75" customHeight="1">
      <c r="F5411" s="21"/>
      <c r="G5411" s="22"/>
      <c r="L5411" s="23"/>
    </row>
    <row r="5412" ht="15.75" customHeight="1">
      <c r="F5412" s="21"/>
      <c r="G5412" s="22"/>
      <c r="L5412" s="23"/>
    </row>
    <row r="5413" ht="15.75" customHeight="1">
      <c r="F5413" s="21"/>
      <c r="G5413" s="22"/>
      <c r="L5413" s="23"/>
    </row>
    <row r="5414" ht="15.75" customHeight="1">
      <c r="F5414" s="21"/>
      <c r="G5414" s="22"/>
      <c r="L5414" s="23"/>
    </row>
    <row r="5415" ht="15.75" customHeight="1">
      <c r="F5415" s="21"/>
      <c r="G5415" s="22"/>
      <c r="L5415" s="23"/>
    </row>
    <row r="5416" ht="15.75" customHeight="1">
      <c r="F5416" s="21"/>
      <c r="G5416" s="22"/>
      <c r="L5416" s="23"/>
    </row>
    <row r="5417" ht="15.75" customHeight="1">
      <c r="F5417" s="21"/>
      <c r="G5417" s="22"/>
      <c r="L5417" s="23"/>
    </row>
    <row r="5418" ht="15.75" customHeight="1">
      <c r="F5418" s="21"/>
      <c r="G5418" s="22"/>
      <c r="L5418" s="23"/>
    </row>
    <row r="5419" ht="15.75" customHeight="1">
      <c r="F5419" s="21"/>
      <c r="G5419" s="22"/>
      <c r="L5419" s="23"/>
    </row>
    <row r="5420" ht="15.75" customHeight="1">
      <c r="F5420" s="21"/>
      <c r="G5420" s="22"/>
      <c r="L5420" s="23"/>
    </row>
    <row r="5421" ht="15.75" customHeight="1">
      <c r="F5421" s="21"/>
      <c r="G5421" s="22"/>
      <c r="L5421" s="23"/>
    </row>
    <row r="5422" ht="15.75" customHeight="1">
      <c r="F5422" s="21"/>
      <c r="G5422" s="22"/>
      <c r="L5422" s="23"/>
    </row>
    <row r="5423" ht="15.75" customHeight="1">
      <c r="F5423" s="21"/>
      <c r="G5423" s="22"/>
      <c r="L5423" s="23"/>
    </row>
    <row r="5424" ht="15.75" customHeight="1">
      <c r="F5424" s="21"/>
      <c r="G5424" s="22"/>
      <c r="L5424" s="23"/>
    </row>
    <row r="5425" ht="15.75" customHeight="1">
      <c r="F5425" s="21"/>
      <c r="G5425" s="22"/>
      <c r="L5425" s="23"/>
    </row>
    <row r="5426" ht="15.75" customHeight="1">
      <c r="F5426" s="21"/>
      <c r="G5426" s="22"/>
      <c r="L5426" s="23"/>
    </row>
    <row r="5427" ht="15.75" customHeight="1">
      <c r="F5427" s="21"/>
      <c r="G5427" s="22"/>
      <c r="L5427" s="23"/>
    </row>
    <row r="5428" ht="15.75" customHeight="1">
      <c r="F5428" s="21"/>
      <c r="G5428" s="22"/>
      <c r="L5428" s="23"/>
    </row>
    <row r="5429" ht="15.75" customHeight="1">
      <c r="F5429" s="21"/>
      <c r="G5429" s="22"/>
      <c r="L5429" s="23"/>
    </row>
    <row r="5430" ht="15.75" customHeight="1">
      <c r="F5430" s="21"/>
      <c r="G5430" s="22"/>
      <c r="L5430" s="23"/>
    </row>
    <row r="5431" ht="15.75" customHeight="1">
      <c r="F5431" s="21"/>
      <c r="G5431" s="22"/>
      <c r="L5431" s="23"/>
    </row>
    <row r="5432" ht="15.75" customHeight="1">
      <c r="F5432" s="21"/>
      <c r="G5432" s="22"/>
      <c r="L5432" s="23"/>
    </row>
    <row r="5433" ht="15.75" customHeight="1">
      <c r="F5433" s="21"/>
      <c r="G5433" s="22"/>
      <c r="L5433" s="23"/>
    </row>
    <row r="5434" ht="15.75" customHeight="1">
      <c r="F5434" s="21"/>
      <c r="G5434" s="22"/>
      <c r="L5434" s="23"/>
    </row>
    <row r="5435" ht="15.75" customHeight="1">
      <c r="F5435" s="21"/>
      <c r="G5435" s="22"/>
      <c r="L5435" s="23"/>
    </row>
    <row r="5436" ht="15.75" customHeight="1">
      <c r="F5436" s="21"/>
      <c r="G5436" s="22"/>
      <c r="L5436" s="23"/>
    </row>
    <row r="5437" ht="15.75" customHeight="1">
      <c r="F5437" s="21"/>
      <c r="G5437" s="22"/>
      <c r="L5437" s="23"/>
    </row>
    <row r="5438" ht="15.75" customHeight="1">
      <c r="F5438" s="21"/>
      <c r="G5438" s="22"/>
      <c r="L5438" s="23"/>
    </row>
    <row r="5439" ht="15.75" customHeight="1">
      <c r="F5439" s="21"/>
      <c r="G5439" s="22"/>
      <c r="L5439" s="23"/>
    </row>
    <row r="5440" ht="15.75" customHeight="1">
      <c r="F5440" s="21"/>
      <c r="G5440" s="22"/>
      <c r="L5440" s="23"/>
    </row>
    <row r="5441" ht="15.75" customHeight="1">
      <c r="F5441" s="21"/>
      <c r="G5441" s="22"/>
      <c r="L5441" s="23"/>
    </row>
    <row r="5442" ht="15.75" customHeight="1">
      <c r="F5442" s="21"/>
      <c r="G5442" s="22"/>
      <c r="L5442" s="23"/>
    </row>
    <row r="5443" ht="15.75" customHeight="1">
      <c r="F5443" s="21"/>
      <c r="G5443" s="22"/>
      <c r="L5443" s="23"/>
    </row>
    <row r="5444" ht="15.75" customHeight="1">
      <c r="F5444" s="21"/>
      <c r="G5444" s="22"/>
      <c r="L5444" s="23"/>
    </row>
    <row r="5445" ht="15.75" customHeight="1">
      <c r="F5445" s="21"/>
      <c r="G5445" s="22"/>
      <c r="L5445" s="23"/>
    </row>
    <row r="5446" ht="15.75" customHeight="1">
      <c r="F5446" s="21"/>
      <c r="G5446" s="22"/>
      <c r="L5446" s="23"/>
    </row>
    <row r="5447" ht="15.75" customHeight="1">
      <c r="F5447" s="21"/>
      <c r="G5447" s="22"/>
      <c r="L5447" s="23"/>
    </row>
    <row r="5448" ht="15.75" customHeight="1">
      <c r="F5448" s="21"/>
      <c r="G5448" s="22"/>
      <c r="L5448" s="23"/>
    </row>
    <row r="5449" ht="15.75" customHeight="1">
      <c r="F5449" s="21"/>
      <c r="G5449" s="22"/>
      <c r="L5449" s="23"/>
    </row>
    <row r="5450" ht="15.75" customHeight="1">
      <c r="F5450" s="21"/>
      <c r="G5450" s="22"/>
      <c r="L5450" s="23"/>
    </row>
    <row r="5451" ht="15.75" customHeight="1">
      <c r="F5451" s="21"/>
      <c r="G5451" s="22"/>
      <c r="L5451" s="23"/>
    </row>
    <row r="5452" ht="15.75" customHeight="1">
      <c r="F5452" s="21"/>
      <c r="G5452" s="22"/>
      <c r="L5452" s="23"/>
    </row>
    <row r="5453" ht="15.75" customHeight="1">
      <c r="F5453" s="21"/>
      <c r="G5453" s="22"/>
      <c r="L5453" s="23"/>
    </row>
    <row r="5454" ht="15.75" customHeight="1">
      <c r="F5454" s="21"/>
      <c r="G5454" s="22"/>
      <c r="L5454" s="23"/>
    </row>
    <row r="5455" ht="15.75" customHeight="1">
      <c r="F5455" s="21"/>
      <c r="G5455" s="22"/>
      <c r="L5455" s="23"/>
    </row>
    <row r="5456" ht="15.75" customHeight="1">
      <c r="F5456" s="21"/>
      <c r="G5456" s="22"/>
      <c r="L5456" s="23"/>
    </row>
    <row r="5457" ht="15.75" customHeight="1">
      <c r="F5457" s="21"/>
      <c r="G5457" s="22"/>
      <c r="L5457" s="23"/>
    </row>
    <row r="5458" ht="15.75" customHeight="1">
      <c r="F5458" s="21"/>
      <c r="G5458" s="22"/>
      <c r="L5458" s="23"/>
    </row>
    <row r="5459" ht="15.75" customHeight="1">
      <c r="F5459" s="21"/>
      <c r="G5459" s="22"/>
      <c r="L5459" s="23"/>
    </row>
    <row r="5460" ht="15.75" customHeight="1">
      <c r="F5460" s="21"/>
      <c r="G5460" s="22"/>
      <c r="L5460" s="23"/>
    </row>
    <row r="5461" ht="15.75" customHeight="1">
      <c r="F5461" s="21"/>
      <c r="G5461" s="22"/>
      <c r="L5461" s="23"/>
    </row>
    <row r="5462" ht="15.75" customHeight="1">
      <c r="F5462" s="21"/>
      <c r="G5462" s="22"/>
      <c r="L5462" s="23"/>
    </row>
    <row r="5463" ht="15.75" customHeight="1">
      <c r="F5463" s="21"/>
      <c r="G5463" s="22"/>
      <c r="L5463" s="23"/>
    </row>
    <row r="5464" ht="15.75" customHeight="1">
      <c r="F5464" s="21"/>
      <c r="G5464" s="22"/>
      <c r="L5464" s="23"/>
    </row>
    <row r="5465" ht="15.75" customHeight="1">
      <c r="F5465" s="21"/>
      <c r="G5465" s="22"/>
      <c r="L5465" s="23"/>
    </row>
    <row r="5466" ht="15.75" customHeight="1">
      <c r="F5466" s="21"/>
      <c r="G5466" s="22"/>
      <c r="L5466" s="23"/>
    </row>
    <row r="5467" ht="15.75" customHeight="1">
      <c r="F5467" s="21"/>
      <c r="G5467" s="22"/>
      <c r="L5467" s="23"/>
    </row>
    <row r="5468" ht="15.75" customHeight="1">
      <c r="F5468" s="21"/>
      <c r="G5468" s="22"/>
      <c r="L5468" s="23"/>
    </row>
    <row r="5469" ht="15.75" customHeight="1">
      <c r="F5469" s="21"/>
      <c r="G5469" s="22"/>
      <c r="L5469" s="23"/>
    </row>
    <row r="5470" ht="15.75" customHeight="1">
      <c r="F5470" s="21"/>
      <c r="G5470" s="22"/>
      <c r="L5470" s="23"/>
    </row>
    <row r="5471" ht="15.75" customHeight="1">
      <c r="F5471" s="21"/>
      <c r="G5471" s="22"/>
      <c r="L5471" s="23"/>
    </row>
    <row r="5472" ht="15.75" customHeight="1">
      <c r="F5472" s="21"/>
      <c r="G5472" s="22"/>
      <c r="L5472" s="23"/>
    </row>
    <row r="5473" ht="15.75" customHeight="1">
      <c r="F5473" s="21"/>
      <c r="G5473" s="22"/>
      <c r="L5473" s="23"/>
    </row>
    <row r="5474" ht="15.75" customHeight="1">
      <c r="F5474" s="21"/>
      <c r="G5474" s="22"/>
      <c r="L5474" s="23"/>
    </row>
    <row r="5475" ht="15.75" customHeight="1">
      <c r="F5475" s="21"/>
      <c r="G5475" s="22"/>
      <c r="L5475" s="23"/>
    </row>
    <row r="5476" ht="15.75" customHeight="1">
      <c r="F5476" s="21"/>
      <c r="G5476" s="22"/>
      <c r="L5476" s="23"/>
    </row>
    <row r="5477" ht="15.75" customHeight="1">
      <c r="F5477" s="21"/>
      <c r="G5477" s="22"/>
      <c r="L5477" s="23"/>
    </row>
    <row r="5478" ht="15.75" customHeight="1">
      <c r="F5478" s="21"/>
      <c r="G5478" s="22"/>
      <c r="L5478" s="23"/>
    </row>
    <row r="5479" ht="15.75" customHeight="1">
      <c r="F5479" s="21"/>
      <c r="G5479" s="22"/>
      <c r="L5479" s="23"/>
    </row>
    <row r="5480" ht="15.75" customHeight="1">
      <c r="F5480" s="21"/>
      <c r="G5480" s="22"/>
      <c r="L5480" s="23"/>
    </row>
    <row r="5481" ht="15.75" customHeight="1">
      <c r="F5481" s="21"/>
      <c r="G5481" s="22"/>
      <c r="L5481" s="23"/>
    </row>
    <row r="5482" ht="15.75" customHeight="1">
      <c r="F5482" s="21"/>
      <c r="G5482" s="22"/>
      <c r="L5482" s="23"/>
    </row>
    <row r="5483" ht="15.75" customHeight="1">
      <c r="F5483" s="21"/>
      <c r="G5483" s="22"/>
      <c r="L5483" s="23"/>
    </row>
    <row r="5484" ht="15.75" customHeight="1">
      <c r="F5484" s="21"/>
      <c r="G5484" s="22"/>
      <c r="L5484" s="23"/>
    </row>
    <row r="5485" ht="15.75" customHeight="1">
      <c r="F5485" s="21"/>
      <c r="G5485" s="22"/>
      <c r="L5485" s="23"/>
    </row>
    <row r="5486" ht="15.75" customHeight="1">
      <c r="F5486" s="21"/>
      <c r="G5486" s="22"/>
      <c r="L5486" s="23"/>
    </row>
    <row r="5487" ht="15.75" customHeight="1">
      <c r="F5487" s="21"/>
      <c r="G5487" s="22"/>
      <c r="L5487" s="23"/>
    </row>
    <row r="5488" ht="15.75" customHeight="1">
      <c r="F5488" s="21"/>
      <c r="G5488" s="22"/>
      <c r="L5488" s="23"/>
    </row>
    <row r="5489" ht="15.75" customHeight="1">
      <c r="F5489" s="21"/>
      <c r="G5489" s="22"/>
      <c r="L5489" s="23"/>
    </row>
    <row r="5490" ht="15.75" customHeight="1">
      <c r="F5490" s="21"/>
      <c r="G5490" s="22"/>
      <c r="L5490" s="23"/>
    </row>
    <row r="5491" ht="15.75" customHeight="1">
      <c r="F5491" s="21"/>
      <c r="G5491" s="22"/>
      <c r="L5491" s="23"/>
    </row>
    <row r="5492" ht="15.75" customHeight="1">
      <c r="F5492" s="21"/>
      <c r="G5492" s="22"/>
      <c r="L5492" s="23"/>
    </row>
    <row r="5493" ht="15.75" customHeight="1">
      <c r="F5493" s="21"/>
      <c r="G5493" s="22"/>
      <c r="L5493" s="23"/>
    </row>
    <row r="5494" ht="15.75" customHeight="1">
      <c r="F5494" s="21"/>
      <c r="G5494" s="22"/>
      <c r="L5494" s="23"/>
    </row>
    <row r="5495" ht="15.75" customHeight="1">
      <c r="F5495" s="21"/>
      <c r="G5495" s="22"/>
      <c r="L5495" s="23"/>
    </row>
    <row r="5496" ht="15.75" customHeight="1">
      <c r="F5496" s="21"/>
      <c r="G5496" s="22"/>
      <c r="L5496" s="23"/>
    </row>
    <row r="5497" ht="15.75" customHeight="1">
      <c r="F5497" s="21"/>
      <c r="G5497" s="22"/>
      <c r="L5497" s="23"/>
    </row>
    <row r="5498" ht="15.75" customHeight="1">
      <c r="F5498" s="21"/>
      <c r="G5498" s="22"/>
      <c r="L5498" s="23"/>
    </row>
    <row r="5499" ht="15.75" customHeight="1">
      <c r="F5499" s="21"/>
      <c r="G5499" s="22"/>
      <c r="L5499" s="23"/>
    </row>
    <row r="5500" ht="15.75" customHeight="1">
      <c r="F5500" s="21"/>
      <c r="G5500" s="22"/>
      <c r="L5500" s="23"/>
    </row>
    <row r="5501" ht="15.75" customHeight="1">
      <c r="F5501" s="21"/>
      <c r="G5501" s="22"/>
      <c r="L5501" s="23"/>
    </row>
    <row r="5502" ht="15.75" customHeight="1">
      <c r="F5502" s="21"/>
      <c r="G5502" s="22"/>
      <c r="L5502" s="23"/>
    </row>
    <row r="5503" ht="15.75" customHeight="1">
      <c r="F5503" s="21"/>
      <c r="G5503" s="22"/>
      <c r="L5503" s="23"/>
    </row>
    <row r="5504" ht="15.75" customHeight="1">
      <c r="F5504" s="21"/>
      <c r="G5504" s="22"/>
      <c r="L5504" s="23"/>
    </row>
    <row r="5505" ht="15.75" customHeight="1">
      <c r="F5505" s="21"/>
      <c r="G5505" s="22"/>
      <c r="L5505" s="23"/>
    </row>
    <row r="5506" ht="15.75" customHeight="1">
      <c r="F5506" s="21"/>
      <c r="G5506" s="22"/>
      <c r="L5506" s="23"/>
    </row>
    <row r="5507" ht="15.75" customHeight="1">
      <c r="F5507" s="21"/>
      <c r="G5507" s="22"/>
      <c r="L5507" s="23"/>
    </row>
    <row r="5508" ht="15.75" customHeight="1">
      <c r="F5508" s="21"/>
      <c r="G5508" s="22"/>
      <c r="L5508" s="23"/>
    </row>
    <row r="5509" ht="15.75" customHeight="1">
      <c r="F5509" s="21"/>
      <c r="G5509" s="22"/>
      <c r="L5509" s="23"/>
    </row>
    <row r="5510" ht="15.75" customHeight="1">
      <c r="F5510" s="21"/>
      <c r="G5510" s="22"/>
      <c r="L5510" s="23"/>
    </row>
    <row r="5511" ht="15.75" customHeight="1">
      <c r="F5511" s="21"/>
      <c r="G5511" s="22"/>
      <c r="L5511" s="23"/>
    </row>
    <row r="5512" ht="15.75" customHeight="1">
      <c r="F5512" s="21"/>
      <c r="G5512" s="22"/>
      <c r="L5512" s="23"/>
    </row>
    <row r="5513" ht="15.75" customHeight="1">
      <c r="F5513" s="21"/>
      <c r="G5513" s="22"/>
      <c r="L5513" s="23"/>
    </row>
    <row r="5514" ht="15.75" customHeight="1">
      <c r="F5514" s="21"/>
      <c r="G5514" s="22"/>
      <c r="L5514" s="23"/>
    </row>
    <row r="5515" ht="15.75" customHeight="1">
      <c r="F5515" s="21"/>
      <c r="G5515" s="22"/>
      <c r="L5515" s="23"/>
    </row>
    <row r="5516" ht="15.75" customHeight="1">
      <c r="F5516" s="21"/>
      <c r="G5516" s="22"/>
      <c r="L5516" s="23"/>
    </row>
    <row r="5517" ht="15.75" customHeight="1">
      <c r="F5517" s="21"/>
      <c r="G5517" s="22"/>
      <c r="L5517" s="23"/>
    </row>
    <row r="5518" ht="15.75" customHeight="1">
      <c r="F5518" s="21"/>
      <c r="G5518" s="22"/>
      <c r="L5518" s="23"/>
    </row>
    <row r="5519" ht="15.75" customHeight="1">
      <c r="F5519" s="21"/>
      <c r="G5519" s="22"/>
      <c r="L5519" s="23"/>
    </row>
    <row r="5520" ht="15.75" customHeight="1">
      <c r="F5520" s="21"/>
      <c r="G5520" s="22"/>
      <c r="L5520" s="23"/>
    </row>
    <row r="5521" ht="15.75" customHeight="1">
      <c r="F5521" s="21"/>
      <c r="G5521" s="22"/>
      <c r="L5521" s="23"/>
    </row>
    <row r="5522" ht="15.75" customHeight="1">
      <c r="F5522" s="21"/>
      <c r="G5522" s="22"/>
      <c r="L5522" s="23"/>
    </row>
    <row r="5523" ht="15.75" customHeight="1">
      <c r="F5523" s="21"/>
      <c r="G5523" s="22"/>
      <c r="L5523" s="23"/>
    </row>
    <row r="5524" ht="15.75" customHeight="1">
      <c r="F5524" s="21"/>
      <c r="G5524" s="22"/>
      <c r="L5524" s="23"/>
    </row>
    <row r="5525" ht="15.75" customHeight="1">
      <c r="F5525" s="21"/>
      <c r="G5525" s="22"/>
      <c r="L5525" s="23"/>
    </row>
    <row r="5526" ht="15.75" customHeight="1">
      <c r="F5526" s="21"/>
      <c r="G5526" s="22"/>
      <c r="L5526" s="23"/>
    </row>
    <row r="5527" ht="15.75" customHeight="1">
      <c r="F5527" s="21"/>
      <c r="G5527" s="22"/>
      <c r="L5527" s="23"/>
    </row>
    <row r="5528" ht="15.75" customHeight="1">
      <c r="F5528" s="21"/>
      <c r="G5528" s="22"/>
      <c r="L5528" s="23"/>
    </row>
    <row r="5529" ht="15.75" customHeight="1">
      <c r="F5529" s="21"/>
      <c r="G5529" s="22"/>
      <c r="L5529" s="23"/>
    </row>
    <row r="5530" ht="15.75" customHeight="1">
      <c r="F5530" s="21"/>
      <c r="G5530" s="22"/>
      <c r="L5530" s="23"/>
    </row>
    <row r="5531" ht="15.75" customHeight="1">
      <c r="F5531" s="21"/>
      <c r="G5531" s="22"/>
      <c r="L5531" s="23"/>
    </row>
    <row r="5532" ht="15.75" customHeight="1">
      <c r="F5532" s="21"/>
      <c r="G5532" s="22"/>
      <c r="L5532" s="23"/>
    </row>
    <row r="5533" ht="15.75" customHeight="1">
      <c r="F5533" s="21"/>
      <c r="G5533" s="22"/>
      <c r="L5533" s="23"/>
    </row>
    <row r="5534" ht="15.75" customHeight="1">
      <c r="F5534" s="21"/>
      <c r="G5534" s="22"/>
      <c r="L5534" s="23"/>
    </row>
    <row r="5535" ht="15.75" customHeight="1">
      <c r="F5535" s="21"/>
      <c r="G5535" s="22"/>
      <c r="L5535" s="23"/>
    </row>
    <row r="5536" ht="15.75" customHeight="1">
      <c r="F5536" s="21"/>
      <c r="G5536" s="22"/>
      <c r="L5536" s="23"/>
    </row>
    <row r="5537" ht="15.75" customHeight="1">
      <c r="F5537" s="21"/>
      <c r="G5537" s="22"/>
      <c r="L5537" s="23"/>
    </row>
    <row r="5538" ht="15.75" customHeight="1">
      <c r="F5538" s="21"/>
      <c r="G5538" s="22"/>
      <c r="L5538" s="23"/>
    </row>
    <row r="5539" ht="15.75" customHeight="1">
      <c r="F5539" s="21"/>
      <c r="G5539" s="22"/>
      <c r="L5539" s="23"/>
    </row>
    <row r="5540" ht="15.75" customHeight="1">
      <c r="F5540" s="21"/>
      <c r="G5540" s="22"/>
      <c r="L5540" s="23"/>
    </row>
    <row r="5541" ht="15.75" customHeight="1">
      <c r="F5541" s="21"/>
      <c r="G5541" s="22"/>
      <c r="L5541" s="23"/>
    </row>
    <row r="5542" ht="15.75" customHeight="1">
      <c r="F5542" s="21"/>
      <c r="G5542" s="22"/>
      <c r="L5542" s="23"/>
    </row>
    <row r="5543" ht="15.75" customHeight="1">
      <c r="F5543" s="21"/>
      <c r="G5543" s="22"/>
      <c r="L5543" s="23"/>
    </row>
    <row r="5544" ht="15.75" customHeight="1">
      <c r="F5544" s="21"/>
      <c r="G5544" s="22"/>
      <c r="L5544" s="23"/>
    </row>
    <row r="5545" ht="15.75" customHeight="1">
      <c r="F5545" s="21"/>
      <c r="G5545" s="22"/>
      <c r="L5545" s="23"/>
    </row>
    <row r="5546" ht="15.75" customHeight="1">
      <c r="F5546" s="21"/>
      <c r="G5546" s="22"/>
      <c r="L5546" s="23"/>
    </row>
    <row r="5547" ht="15.75" customHeight="1">
      <c r="F5547" s="21"/>
      <c r="G5547" s="22"/>
      <c r="L5547" s="23"/>
    </row>
    <row r="5548" ht="15.75" customHeight="1">
      <c r="F5548" s="21"/>
      <c r="G5548" s="22"/>
      <c r="L5548" s="23"/>
    </row>
    <row r="5549" ht="15.75" customHeight="1">
      <c r="F5549" s="21"/>
      <c r="G5549" s="22"/>
      <c r="L5549" s="23"/>
    </row>
    <row r="5550" ht="15.75" customHeight="1">
      <c r="F5550" s="21"/>
      <c r="G5550" s="22"/>
      <c r="L5550" s="23"/>
    </row>
    <row r="5551" ht="15.75" customHeight="1">
      <c r="F5551" s="21"/>
      <c r="G5551" s="22"/>
      <c r="L5551" s="23"/>
    </row>
    <row r="5552" ht="15.75" customHeight="1">
      <c r="F5552" s="21"/>
      <c r="G5552" s="22"/>
      <c r="L5552" s="23"/>
    </row>
    <row r="5553" ht="15.75" customHeight="1">
      <c r="F5553" s="21"/>
      <c r="G5553" s="22"/>
      <c r="L5553" s="23"/>
    </row>
    <row r="5554" ht="15.75" customHeight="1">
      <c r="F5554" s="21"/>
      <c r="G5554" s="22"/>
      <c r="L5554" s="23"/>
    </row>
    <row r="5555" ht="15.75" customHeight="1">
      <c r="F5555" s="21"/>
      <c r="G5555" s="22"/>
      <c r="L5555" s="23"/>
    </row>
    <row r="5556" ht="15.75" customHeight="1">
      <c r="F5556" s="21"/>
      <c r="G5556" s="22"/>
      <c r="L5556" s="23"/>
    </row>
    <row r="5557" ht="15.75" customHeight="1">
      <c r="F5557" s="21"/>
      <c r="G5557" s="22"/>
      <c r="L5557" s="23"/>
    </row>
    <row r="5558" ht="15.75" customHeight="1">
      <c r="F5558" s="21"/>
      <c r="G5558" s="22"/>
      <c r="L5558" s="23"/>
    </row>
    <row r="5559" ht="15.75" customHeight="1">
      <c r="F5559" s="21"/>
      <c r="G5559" s="22"/>
      <c r="L5559" s="23"/>
    </row>
    <row r="5560" ht="15.75" customHeight="1">
      <c r="F5560" s="21"/>
      <c r="G5560" s="22"/>
      <c r="L5560" s="23"/>
    </row>
    <row r="5561" ht="15.75" customHeight="1">
      <c r="F5561" s="21"/>
      <c r="G5561" s="22"/>
      <c r="L5561" s="23"/>
    </row>
    <row r="5562" ht="15.75" customHeight="1">
      <c r="F5562" s="21"/>
      <c r="G5562" s="22"/>
      <c r="L5562" s="23"/>
    </row>
    <row r="5563" ht="15.75" customHeight="1">
      <c r="F5563" s="21"/>
      <c r="G5563" s="22"/>
      <c r="L5563" s="23"/>
    </row>
    <row r="5564" ht="15.75" customHeight="1">
      <c r="F5564" s="21"/>
      <c r="G5564" s="22"/>
      <c r="L5564" s="23"/>
    </row>
    <row r="5565" ht="15.75" customHeight="1">
      <c r="F5565" s="21"/>
      <c r="G5565" s="22"/>
      <c r="L5565" s="23"/>
    </row>
    <row r="5566" ht="15.75" customHeight="1">
      <c r="F5566" s="21"/>
      <c r="G5566" s="22"/>
      <c r="L5566" s="23"/>
    </row>
    <row r="5567" ht="15.75" customHeight="1">
      <c r="F5567" s="21"/>
      <c r="G5567" s="22"/>
      <c r="L5567" s="23"/>
    </row>
    <row r="5568" ht="15.75" customHeight="1">
      <c r="F5568" s="21"/>
      <c r="G5568" s="22"/>
      <c r="L5568" s="23"/>
    </row>
    <row r="5569" ht="15.75" customHeight="1">
      <c r="F5569" s="21"/>
      <c r="G5569" s="22"/>
      <c r="L5569" s="23"/>
    </row>
    <row r="5570" ht="15.75" customHeight="1">
      <c r="F5570" s="21"/>
      <c r="G5570" s="22"/>
      <c r="L5570" s="23"/>
    </row>
    <row r="5571" ht="15.75" customHeight="1">
      <c r="F5571" s="21"/>
      <c r="G5571" s="22"/>
      <c r="L5571" s="23"/>
    </row>
  </sheetData>
  <autoFilter ref="$A$1:$AC$557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14.25"/>
    <col customWidth="1" min="3" max="3" width="16.25"/>
    <col customWidth="1" min="4" max="4" width="13.63"/>
  </cols>
  <sheetData>
    <row r="1">
      <c r="A1" s="24" t="s">
        <v>9</v>
      </c>
      <c r="B1" s="24" t="s">
        <v>149</v>
      </c>
      <c r="C1" s="25" t="s">
        <v>150</v>
      </c>
      <c r="D1" s="25" t="s">
        <v>151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tr">
        <f t="array" ref="A2:A8">UNIQUE('Промокоды'!$F$2:$F$8,2,0)</f>
        <v>Обещаем скидки</v>
      </c>
      <c r="B2" s="28">
        <f>COUNTIF(Export!$J$2:$J1000,A2)</f>
        <v>59</v>
      </c>
      <c r="C2" s="29">
        <f>SUMIFS(Export!$L$2:$L1000,Export!$J$2:$J1000,$A2)</f>
        <v>23970</v>
      </c>
      <c r="D2" s="29">
        <f>AVERAGEIFS(Export!$N$2:$N1000,Export!$J$2:$J1000,$A2)</f>
        <v>3656.440678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7" t="s">
        <v>152</v>
      </c>
      <c r="B3" s="28">
        <f>COUNTIF(Export!$J$2:$J1000,A3)</f>
        <v>80</v>
      </c>
      <c r="C3" s="29">
        <f>SUMIFS(Export!$L$2:$L1000,Export!$J$2:$J1000,$A3)</f>
        <v>33790</v>
      </c>
      <c r="D3" s="29">
        <f>AVERAGEIFS(Export!$N$2:$N1000,Export!$J$2:$J1000,$A3)</f>
        <v>3801.375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7" t="s">
        <v>153</v>
      </c>
      <c r="B4" s="28">
        <f>COUNTIF(Export!$J$2:$J1000,A4)</f>
        <v>119</v>
      </c>
      <c r="C4" s="29">
        <f>SUMIFS(Export!$L$2:$L1000,Export!$J$2:$J1000,$A4)</f>
        <v>24280</v>
      </c>
      <c r="D4" s="29">
        <f>AVERAGEIFS(Export!$N$2:$N1000,Export!$J$2:$J1000,$A4)</f>
        <v>3876.638655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7" t="s">
        <v>154</v>
      </c>
      <c r="B5" s="28">
        <f>COUNTIF(Export!$J$2:$J1000,A5)</f>
        <v>78</v>
      </c>
      <c r="C5" s="29">
        <f>SUMIFS(Export!$L$2:$L1000,Export!$J$2:$J1000,$A5)</f>
        <v>164700</v>
      </c>
      <c r="D5" s="29">
        <f>AVERAGEIFS(Export!$N$2:$N1000,Export!$J$2:$J1000,$A5)</f>
        <v>2111.538462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7" t="s">
        <v>155</v>
      </c>
      <c r="B6" s="28">
        <f>COUNTIF(Export!$J$2:$J1000,A6)</f>
        <v>89</v>
      </c>
      <c r="C6" s="29">
        <f>SUMIFS(Export!$L$2:$L1000,Export!$J$2:$J1000,$A6)</f>
        <v>51600</v>
      </c>
      <c r="D6" s="29">
        <f>AVERAGEIFS(Export!$N$2:$N1000,Export!$J$2:$J1000,$A6)</f>
        <v>3285.393258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7" t="s">
        <v>156</v>
      </c>
      <c r="B7" s="28">
        <f>COUNTIF(Export!$J$2:$J1000,A7)</f>
        <v>90</v>
      </c>
      <c r="C7" s="29">
        <f>SUMIFS(Export!$L$2:$L1000,Export!$J$2:$J1000,$A7)</f>
        <v>67440</v>
      </c>
      <c r="D7" s="29">
        <f>AVERAGEIFS(Export!$N$2:$N1000,Export!$J$2:$J1000,$A7)</f>
        <v>2997.333333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7" t="s">
        <v>157</v>
      </c>
      <c r="B8" s="28">
        <f>COUNTIF(Export!$J$2:$J1000,A8)</f>
        <v>84</v>
      </c>
      <c r="C8" s="29">
        <f>SUMIFS(Export!$L$2:$L1000,Export!$J$2:$J1000,$A8)</f>
        <v>47925</v>
      </c>
      <c r="D8" s="29">
        <f>AVERAGEIFS(Export!$N$2:$N1000,Export!$J$2:$J1000,$A8)</f>
        <v>3233.035714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30" t="s">
        <v>158</v>
      </c>
      <c r="B9" s="31">
        <f t="shared" ref="B9:C9" si="1">SUM(B2:B8)</f>
        <v>599</v>
      </c>
      <c r="C9" s="32">
        <f t="shared" si="1"/>
        <v>413705</v>
      </c>
      <c r="D9" s="32">
        <f>AVERAGE(D2:D8)</f>
        <v>3280.250729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7"/>
      <c r="B10" s="28"/>
      <c r="C10" s="29"/>
      <c r="D10" s="29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7"/>
      <c r="B11" s="28"/>
      <c r="C11" s="29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7"/>
      <c r="B12" s="28"/>
      <c r="C12" s="29"/>
      <c r="D12" s="29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7"/>
      <c r="B13" s="28"/>
      <c r="C13" s="29"/>
      <c r="D13" s="29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7"/>
      <c r="B14" s="28"/>
      <c r="C14" s="29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7"/>
      <c r="B15" s="28"/>
      <c r="C15" s="29"/>
      <c r="D15" s="29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7"/>
      <c r="B16" s="28"/>
      <c r="C16" s="29"/>
      <c r="D16" s="29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7"/>
      <c r="B17" s="28"/>
      <c r="C17" s="29"/>
      <c r="D17" s="29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7"/>
      <c r="B18" s="28"/>
      <c r="C18" s="29"/>
      <c r="D18" s="29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7"/>
      <c r="B19" s="28"/>
      <c r="C19" s="29"/>
      <c r="D19" s="29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7"/>
      <c r="B20" s="28"/>
      <c r="C20" s="29"/>
      <c r="D20" s="29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7"/>
      <c r="B21" s="28"/>
      <c r="C21" s="29"/>
      <c r="D21" s="29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7"/>
      <c r="B22" s="28"/>
      <c r="C22" s="29"/>
      <c r="D22" s="29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7"/>
      <c r="B23" s="28"/>
      <c r="C23" s="29"/>
      <c r="D23" s="29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7"/>
      <c r="B24" s="28"/>
      <c r="C24" s="29"/>
      <c r="D24" s="29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7"/>
      <c r="B25" s="28"/>
      <c r="C25" s="29"/>
      <c r="D25" s="29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7"/>
      <c r="B26" s="28"/>
      <c r="C26" s="29"/>
      <c r="D26" s="29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7"/>
      <c r="B27" s="28"/>
      <c r="C27" s="29"/>
      <c r="D27" s="29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7"/>
      <c r="B28" s="28"/>
      <c r="C28" s="29"/>
      <c r="D28" s="29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7"/>
      <c r="B29" s="28"/>
      <c r="C29" s="29"/>
      <c r="D29" s="29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7"/>
      <c r="B30" s="28"/>
      <c r="C30" s="29"/>
      <c r="D30" s="29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7"/>
      <c r="B31" s="28"/>
      <c r="C31" s="29"/>
      <c r="D31" s="29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7"/>
      <c r="B32" s="28"/>
      <c r="C32" s="29"/>
      <c r="D32" s="29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7"/>
      <c r="B33" s="28"/>
      <c r="C33" s="29"/>
      <c r="D33" s="29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7"/>
      <c r="B34" s="28"/>
      <c r="C34" s="29"/>
      <c r="D34" s="29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7"/>
      <c r="B35" s="28"/>
      <c r="C35" s="29"/>
      <c r="D35" s="29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7"/>
      <c r="B36" s="28"/>
      <c r="C36" s="29"/>
      <c r="D36" s="29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7"/>
      <c r="B37" s="28"/>
      <c r="C37" s="29"/>
      <c r="D37" s="29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7"/>
      <c r="B38" s="28"/>
      <c r="C38" s="29"/>
      <c r="D38" s="29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7"/>
      <c r="B39" s="28"/>
      <c r="C39" s="29"/>
      <c r="D39" s="29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7"/>
      <c r="B40" s="28"/>
      <c r="C40" s="29"/>
      <c r="D40" s="29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7"/>
      <c r="B41" s="28"/>
      <c r="C41" s="29"/>
      <c r="D41" s="29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7"/>
      <c r="B42" s="28"/>
      <c r="C42" s="29"/>
      <c r="D42" s="29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7"/>
      <c r="B43" s="28"/>
      <c r="C43" s="29"/>
      <c r="D43" s="29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7"/>
      <c r="B44" s="28"/>
      <c r="C44" s="29"/>
      <c r="D44" s="29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7"/>
      <c r="B45" s="28"/>
      <c r="C45" s="29"/>
      <c r="D45" s="29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7"/>
      <c r="B46" s="28"/>
      <c r="C46" s="29"/>
      <c r="D46" s="29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7"/>
      <c r="B47" s="28"/>
      <c r="C47" s="29"/>
      <c r="D47" s="29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7"/>
      <c r="B48" s="28"/>
      <c r="C48" s="29"/>
      <c r="D48" s="29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7"/>
      <c r="B49" s="28"/>
      <c r="C49" s="29"/>
      <c r="D49" s="29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7"/>
      <c r="B50" s="28"/>
      <c r="C50" s="29"/>
      <c r="D50" s="29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7"/>
      <c r="B51" s="28"/>
      <c r="C51" s="29"/>
      <c r="D51" s="29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7"/>
      <c r="B52" s="28"/>
      <c r="C52" s="29"/>
      <c r="D52" s="29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7"/>
      <c r="B53" s="28"/>
      <c r="C53" s="29"/>
      <c r="D53" s="29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7"/>
      <c r="B54" s="28"/>
      <c r="C54" s="29"/>
      <c r="D54" s="29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7"/>
      <c r="B55" s="28"/>
      <c r="C55" s="29"/>
      <c r="D55" s="29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7"/>
      <c r="B56" s="28"/>
      <c r="C56" s="29"/>
      <c r="D56" s="29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7"/>
      <c r="B57" s="28"/>
      <c r="C57" s="29"/>
      <c r="D57" s="29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7"/>
      <c r="B58" s="28"/>
      <c r="C58" s="29"/>
      <c r="D58" s="29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7"/>
      <c r="B59" s="28"/>
      <c r="C59" s="29"/>
      <c r="D59" s="29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7"/>
      <c r="B60" s="28"/>
      <c r="C60" s="29"/>
      <c r="D60" s="29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7"/>
      <c r="B61" s="28"/>
      <c r="C61" s="29"/>
      <c r="D61" s="29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7"/>
      <c r="B62" s="28"/>
      <c r="C62" s="29"/>
      <c r="D62" s="29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7"/>
      <c r="B63" s="28"/>
      <c r="C63" s="29"/>
      <c r="D63" s="29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7"/>
      <c r="B64" s="28"/>
      <c r="C64" s="29"/>
      <c r="D64" s="29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7"/>
      <c r="B65" s="28"/>
      <c r="C65" s="29"/>
      <c r="D65" s="29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7"/>
      <c r="B66" s="28"/>
      <c r="C66" s="29"/>
      <c r="D66" s="29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7"/>
      <c r="B67" s="28"/>
      <c r="C67" s="29"/>
      <c r="D67" s="29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7"/>
      <c r="B68" s="28"/>
      <c r="C68" s="29"/>
      <c r="D68" s="29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7"/>
      <c r="B69" s="28"/>
      <c r="C69" s="29"/>
      <c r="D69" s="29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7"/>
      <c r="B70" s="28"/>
      <c r="C70" s="29"/>
      <c r="D70" s="29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7"/>
      <c r="B71" s="28"/>
      <c r="C71" s="29"/>
      <c r="D71" s="29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7"/>
      <c r="B72" s="28"/>
      <c r="C72" s="29"/>
      <c r="D72" s="29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7"/>
      <c r="B73" s="28"/>
      <c r="C73" s="29"/>
      <c r="D73" s="29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7"/>
      <c r="B74" s="28"/>
      <c r="C74" s="29"/>
      <c r="D74" s="29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7"/>
      <c r="B75" s="28"/>
      <c r="C75" s="29"/>
      <c r="D75" s="29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7"/>
      <c r="B76" s="28"/>
      <c r="C76" s="29"/>
      <c r="D76" s="29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7"/>
      <c r="B77" s="28"/>
      <c r="C77" s="29"/>
      <c r="D77" s="29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7"/>
      <c r="B78" s="28"/>
      <c r="C78" s="29"/>
      <c r="D78" s="29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7"/>
      <c r="B79" s="28"/>
      <c r="C79" s="29"/>
      <c r="D79" s="29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7"/>
      <c r="B80" s="28"/>
      <c r="C80" s="29"/>
      <c r="D80" s="29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7"/>
      <c r="B81" s="28"/>
      <c r="C81" s="29"/>
      <c r="D81" s="29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7"/>
      <c r="B82" s="28"/>
      <c r="C82" s="29"/>
      <c r="D82" s="29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7"/>
      <c r="B83" s="28"/>
      <c r="C83" s="29"/>
      <c r="D83" s="29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7"/>
      <c r="B84" s="28"/>
      <c r="C84" s="29"/>
      <c r="D84" s="29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7"/>
      <c r="B85" s="28"/>
      <c r="C85" s="29"/>
      <c r="D85" s="29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7"/>
      <c r="B86" s="28"/>
      <c r="C86" s="29"/>
      <c r="D86" s="29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7"/>
      <c r="B87" s="28"/>
      <c r="C87" s="29"/>
      <c r="D87" s="29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7"/>
      <c r="B88" s="28"/>
      <c r="C88" s="29"/>
      <c r="D88" s="29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7"/>
      <c r="B89" s="28"/>
      <c r="C89" s="29"/>
      <c r="D89" s="29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7"/>
      <c r="B90" s="28"/>
      <c r="C90" s="29"/>
      <c r="D90" s="29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7"/>
      <c r="B91" s="28"/>
      <c r="C91" s="29"/>
      <c r="D91" s="29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7"/>
      <c r="B92" s="28"/>
      <c r="C92" s="29"/>
      <c r="D92" s="29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7"/>
      <c r="B93" s="28"/>
      <c r="C93" s="29"/>
      <c r="D93" s="29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7"/>
      <c r="B94" s="28"/>
      <c r="C94" s="29"/>
      <c r="D94" s="29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7"/>
      <c r="B95" s="28"/>
      <c r="C95" s="29"/>
      <c r="D95" s="29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7"/>
      <c r="B96" s="28"/>
      <c r="C96" s="29"/>
      <c r="D96" s="29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7"/>
      <c r="B97" s="28"/>
      <c r="C97" s="29"/>
      <c r="D97" s="29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7"/>
      <c r="B98" s="28"/>
      <c r="C98" s="29"/>
      <c r="D98" s="29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7"/>
      <c r="B99" s="28"/>
      <c r="C99" s="29"/>
      <c r="D99" s="29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7"/>
      <c r="B100" s="28"/>
      <c r="C100" s="29"/>
      <c r="D100" s="29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7"/>
      <c r="B101" s="28"/>
      <c r="C101" s="29"/>
      <c r="D101" s="29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7"/>
      <c r="B102" s="28"/>
      <c r="C102" s="29"/>
      <c r="D102" s="29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7"/>
      <c r="B103" s="28"/>
      <c r="C103" s="29"/>
      <c r="D103" s="29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7"/>
      <c r="B104" s="28"/>
      <c r="C104" s="29"/>
      <c r="D104" s="29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7"/>
      <c r="B105" s="28"/>
      <c r="C105" s="29"/>
      <c r="D105" s="29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7"/>
      <c r="B106" s="28"/>
      <c r="C106" s="29"/>
      <c r="D106" s="29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7"/>
      <c r="B107" s="28"/>
      <c r="C107" s="29"/>
      <c r="D107" s="29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7"/>
      <c r="B108" s="28"/>
      <c r="C108" s="29"/>
      <c r="D108" s="29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7"/>
      <c r="B109" s="28"/>
      <c r="C109" s="29"/>
      <c r="D109" s="29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7"/>
      <c r="B110" s="28"/>
      <c r="C110" s="29"/>
      <c r="D110" s="29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7"/>
      <c r="B111" s="28"/>
      <c r="C111" s="29"/>
      <c r="D111" s="29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7"/>
      <c r="B112" s="28"/>
      <c r="C112" s="29"/>
      <c r="D112" s="29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7"/>
      <c r="B113" s="28"/>
      <c r="C113" s="29"/>
      <c r="D113" s="29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7"/>
      <c r="B114" s="28"/>
      <c r="C114" s="29"/>
      <c r="D114" s="29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7"/>
      <c r="B115" s="28"/>
      <c r="C115" s="29"/>
      <c r="D115" s="29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7"/>
      <c r="B116" s="28"/>
      <c r="C116" s="29"/>
      <c r="D116" s="29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7"/>
      <c r="B117" s="28"/>
      <c r="C117" s="29"/>
      <c r="D117" s="29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7"/>
      <c r="B118" s="28"/>
      <c r="C118" s="29"/>
      <c r="D118" s="29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7"/>
      <c r="B119" s="28"/>
      <c r="C119" s="29"/>
      <c r="D119" s="29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7"/>
      <c r="B120" s="28"/>
      <c r="C120" s="29"/>
      <c r="D120" s="29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7"/>
      <c r="B121" s="28"/>
      <c r="C121" s="29"/>
      <c r="D121" s="29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7"/>
      <c r="B122" s="28"/>
      <c r="C122" s="29"/>
      <c r="D122" s="29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7"/>
      <c r="B123" s="28"/>
      <c r="C123" s="29"/>
      <c r="D123" s="29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7"/>
      <c r="B124" s="28"/>
      <c r="C124" s="29"/>
      <c r="D124" s="29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7"/>
      <c r="B125" s="28"/>
      <c r="C125" s="29"/>
      <c r="D125" s="29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7"/>
      <c r="B126" s="28"/>
      <c r="C126" s="29"/>
      <c r="D126" s="29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7"/>
      <c r="B127" s="28"/>
      <c r="C127" s="29"/>
      <c r="D127" s="29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7"/>
      <c r="B128" s="28"/>
      <c r="C128" s="29"/>
      <c r="D128" s="29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7"/>
      <c r="B129" s="28"/>
      <c r="C129" s="29"/>
      <c r="D129" s="29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7"/>
      <c r="B130" s="28"/>
      <c r="C130" s="29"/>
      <c r="D130" s="29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7"/>
      <c r="B131" s="28"/>
      <c r="C131" s="29"/>
      <c r="D131" s="29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7"/>
      <c r="B132" s="28"/>
      <c r="C132" s="29"/>
      <c r="D132" s="29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7"/>
      <c r="B133" s="28"/>
      <c r="C133" s="29"/>
      <c r="D133" s="29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7"/>
      <c r="B134" s="28"/>
      <c r="C134" s="29"/>
      <c r="D134" s="29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7"/>
      <c r="B135" s="28"/>
      <c r="C135" s="29"/>
      <c r="D135" s="29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7"/>
      <c r="B136" s="28"/>
      <c r="C136" s="29"/>
      <c r="D136" s="29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7"/>
      <c r="B137" s="28"/>
      <c r="C137" s="29"/>
      <c r="D137" s="29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7"/>
      <c r="B138" s="28"/>
      <c r="C138" s="29"/>
      <c r="D138" s="29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7"/>
      <c r="B139" s="28"/>
      <c r="C139" s="29"/>
      <c r="D139" s="29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7"/>
      <c r="B140" s="28"/>
      <c r="C140" s="29"/>
      <c r="D140" s="29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7"/>
      <c r="B141" s="28"/>
      <c r="C141" s="29"/>
      <c r="D141" s="29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7"/>
      <c r="B142" s="28"/>
      <c r="C142" s="29"/>
      <c r="D142" s="29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7"/>
      <c r="B143" s="28"/>
      <c r="C143" s="29"/>
      <c r="D143" s="29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7"/>
      <c r="B144" s="28"/>
      <c r="C144" s="29"/>
      <c r="D144" s="29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7"/>
      <c r="B145" s="28"/>
      <c r="C145" s="29"/>
      <c r="D145" s="29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7"/>
      <c r="B146" s="28"/>
      <c r="C146" s="29"/>
      <c r="D146" s="29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7"/>
      <c r="B147" s="28"/>
      <c r="C147" s="29"/>
      <c r="D147" s="29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7"/>
      <c r="B148" s="28"/>
      <c r="C148" s="29"/>
      <c r="D148" s="29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7"/>
      <c r="B149" s="28"/>
      <c r="C149" s="29"/>
      <c r="D149" s="29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7"/>
      <c r="B150" s="28"/>
      <c r="C150" s="29"/>
      <c r="D150" s="29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7"/>
      <c r="B151" s="28"/>
      <c r="C151" s="29"/>
      <c r="D151" s="29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7"/>
      <c r="B152" s="28"/>
      <c r="C152" s="29"/>
      <c r="D152" s="29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7"/>
      <c r="B153" s="28"/>
      <c r="C153" s="29"/>
      <c r="D153" s="29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7"/>
      <c r="B154" s="28"/>
      <c r="C154" s="29"/>
      <c r="D154" s="29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7"/>
      <c r="B155" s="28"/>
      <c r="C155" s="29"/>
      <c r="D155" s="29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7"/>
      <c r="B156" s="28"/>
      <c r="C156" s="29"/>
      <c r="D156" s="29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7"/>
      <c r="B157" s="28"/>
      <c r="C157" s="29"/>
      <c r="D157" s="29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7"/>
      <c r="B158" s="28"/>
      <c r="C158" s="29"/>
      <c r="D158" s="29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7"/>
      <c r="B159" s="28"/>
      <c r="C159" s="29"/>
      <c r="D159" s="29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7"/>
      <c r="B160" s="28"/>
      <c r="C160" s="29"/>
      <c r="D160" s="29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7"/>
      <c r="B161" s="28"/>
      <c r="C161" s="29"/>
      <c r="D161" s="29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7"/>
      <c r="B162" s="28"/>
      <c r="C162" s="29"/>
      <c r="D162" s="29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7"/>
      <c r="B163" s="28"/>
      <c r="C163" s="29"/>
      <c r="D163" s="29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7"/>
      <c r="B164" s="28"/>
      <c r="C164" s="29"/>
      <c r="D164" s="29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7"/>
      <c r="B165" s="28"/>
      <c r="C165" s="29"/>
      <c r="D165" s="29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7"/>
      <c r="B166" s="28"/>
      <c r="C166" s="29"/>
      <c r="D166" s="29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7"/>
      <c r="B167" s="28"/>
      <c r="C167" s="29"/>
      <c r="D167" s="29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7"/>
      <c r="B168" s="28"/>
      <c r="C168" s="29"/>
      <c r="D168" s="29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7"/>
      <c r="B169" s="28"/>
      <c r="C169" s="29"/>
      <c r="D169" s="29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7"/>
      <c r="B170" s="28"/>
      <c r="C170" s="29"/>
      <c r="D170" s="29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7"/>
      <c r="B171" s="28"/>
      <c r="C171" s="29"/>
      <c r="D171" s="29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7"/>
      <c r="B172" s="28"/>
      <c r="C172" s="29"/>
      <c r="D172" s="29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7"/>
      <c r="B173" s="28"/>
      <c r="C173" s="29"/>
      <c r="D173" s="29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7"/>
      <c r="B174" s="28"/>
      <c r="C174" s="29"/>
      <c r="D174" s="29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7"/>
      <c r="B175" s="28"/>
      <c r="C175" s="29"/>
      <c r="D175" s="29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7"/>
      <c r="B176" s="28"/>
      <c r="C176" s="29"/>
      <c r="D176" s="29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7"/>
      <c r="B177" s="28"/>
      <c r="C177" s="29"/>
      <c r="D177" s="29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7"/>
      <c r="B178" s="28"/>
      <c r="C178" s="29"/>
      <c r="D178" s="29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7"/>
      <c r="B179" s="28"/>
      <c r="C179" s="29"/>
      <c r="D179" s="29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7"/>
      <c r="B180" s="28"/>
      <c r="C180" s="29"/>
      <c r="D180" s="29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7"/>
      <c r="B181" s="28"/>
      <c r="C181" s="29"/>
      <c r="D181" s="29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7"/>
      <c r="B182" s="28"/>
      <c r="C182" s="29"/>
      <c r="D182" s="29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7"/>
      <c r="B183" s="28"/>
      <c r="C183" s="29"/>
      <c r="D183" s="29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7"/>
      <c r="B184" s="28"/>
      <c r="C184" s="29"/>
      <c r="D184" s="29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7"/>
      <c r="B185" s="28"/>
      <c r="C185" s="29"/>
      <c r="D185" s="29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7"/>
      <c r="B186" s="28"/>
      <c r="C186" s="29"/>
      <c r="D186" s="29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7"/>
      <c r="B187" s="28"/>
      <c r="C187" s="29"/>
      <c r="D187" s="29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7"/>
      <c r="B188" s="28"/>
      <c r="C188" s="29"/>
      <c r="D188" s="29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7"/>
      <c r="B189" s="28"/>
      <c r="C189" s="29"/>
      <c r="D189" s="29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7"/>
      <c r="B190" s="28"/>
      <c r="C190" s="29"/>
      <c r="D190" s="29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7"/>
      <c r="B191" s="28"/>
      <c r="C191" s="29"/>
      <c r="D191" s="29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7"/>
      <c r="B192" s="28"/>
      <c r="C192" s="29"/>
      <c r="D192" s="29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7"/>
      <c r="B193" s="28"/>
      <c r="C193" s="29"/>
      <c r="D193" s="29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7"/>
      <c r="B194" s="28"/>
      <c r="C194" s="29"/>
      <c r="D194" s="29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7"/>
      <c r="B195" s="28"/>
      <c r="C195" s="29"/>
      <c r="D195" s="29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7"/>
      <c r="B196" s="28"/>
      <c r="C196" s="29"/>
      <c r="D196" s="29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7"/>
      <c r="B197" s="28"/>
      <c r="C197" s="29"/>
      <c r="D197" s="29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7"/>
      <c r="B198" s="28"/>
      <c r="C198" s="29"/>
      <c r="D198" s="29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7"/>
      <c r="B199" s="28"/>
      <c r="C199" s="29"/>
      <c r="D199" s="29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7"/>
      <c r="B200" s="28"/>
      <c r="C200" s="29"/>
      <c r="D200" s="29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7"/>
      <c r="B201" s="28"/>
      <c r="C201" s="29"/>
      <c r="D201" s="29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7"/>
      <c r="B202" s="28"/>
      <c r="C202" s="29"/>
      <c r="D202" s="29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7"/>
      <c r="B203" s="28"/>
      <c r="C203" s="29"/>
      <c r="D203" s="29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7"/>
      <c r="B204" s="28"/>
      <c r="C204" s="29"/>
      <c r="D204" s="29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7"/>
      <c r="B205" s="28"/>
      <c r="C205" s="29"/>
      <c r="D205" s="29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7"/>
      <c r="B206" s="28"/>
      <c r="C206" s="29"/>
      <c r="D206" s="29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7"/>
      <c r="B207" s="28"/>
      <c r="C207" s="29"/>
      <c r="D207" s="29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7"/>
      <c r="B208" s="28"/>
      <c r="C208" s="29"/>
      <c r="D208" s="29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7"/>
      <c r="B209" s="28"/>
      <c r="C209" s="29"/>
      <c r="D209" s="29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7"/>
      <c r="B210" s="28"/>
      <c r="C210" s="29"/>
      <c r="D210" s="29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7"/>
      <c r="B211" s="28"/>
      <c r="C211" s="29"/>
      <c r="D211" s="29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7"/>
      <c r="B212" s="28"/>
      <c r="C212" s="29"/>
      <c r="D212" s="29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7"/>
      <c r="B213" s="28"/>
      <c r="C213" s="29"/>
      <c r="D213" s="29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7"/>
      <c r="B214" s="28"/>
      <c r="C214" s="29"/>
      <c r="D214" s="29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7"/>
      <c r="B215" s="28"/>
      <c r="C215" s="29"/>
      <c r="D215" s="29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7"/>
      <c r="B216" s="28"/>
      <c r="C216" s="29"/>
      <c r="D216" s="29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7"/>
      <c r="B217" s="28"/>
      <c r="C217" s="29"/>
      <c r="D217" s="29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7"/>
      <c r="B218" s="28"/>
      <c r="C218" s="29"/>
      <c r="D218" s="29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7"/>
      <c r="B219" s="28"/>
      <c r="C219" s="29"/>
      <c r="D219" s="29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7"/>
      <c r="B220" s="28"/>
      <c r="C220" s="29"/>
      <c r="D220" s="29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7"/>
      <c r="B221" s="28"/>
      <c r="C221" s="29"/>
      <c r="D221" s="29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7"/>
      <c r="B222" s="28"/>
      <c r="C222" s="29"/>
      <c r="D222" s="29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7"/>
      <c r="B223" s="28"/>
      <c r="C223" s="29"/>
      <c r="D223" s="29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7"/>
      <c r="B224" s="28"/>
      <c r="C224" s="29"/>
      <c r="D224" s="29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7"/>
      <c r="B225" s="28"/>
      <c r="C225" s="29"/>
      <c r="D225" s="29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7"/>
      <c r="B226" s="28"/>
      <c r="C226" s="29"/>
      <c r="D226" s="29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7"/>
      <c r="B227" s="28"/>
      <c r="C227" s="29"/>
      <c r="D227" s="29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7"/>
      <c r="B228" s="28"/>
      <c r="C228" s="29"/>
      <c r="D228" s="29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7"/>
      <c r="B229" s="28"/>
      <c r="C229" s="29"/>
      <c r="D229" s="29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7"/>
      <c r="B230" s="28"/>
      <c r="C230" s="29"/>
      <c r="D230" s="29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7"/>
      <c r="B231" s="28"/>
      <c r="C231" s="29"/>
      <c r="D231" s="29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7"/>
      <c r="B232" s="28"/>
      <c r="C232" s="29"/>
      <c r="D232" s="29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7"/>
      <c r="B233" s="28"/>
      <c r="C233" s="29"/>
      <c r="D233" s="29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7"/>
      <c r="B234" s="28"/>
      <c r="C234" s="29"/>
      <c r="D234" s="29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7"/>
      <c r="B235" s="28"/>
      <c r="C235" s="29"/>
      <c r="D235" s="29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7"/>
      <c r="B236" s="28"/>
      <c r="C236" s="29"/>
      <c r="D236" s="29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7"/>
      <c r="B237" s="28"/>
      <c r="C237" s="29"/>
      <c r="D237" s="29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7"/>
      <c r="B238" s="28"/>
      <c r="C238" s="29"/>
      <c r="D238" s="29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7"/>
      <c r="B239" s="28"/>
      <c r="C239" s="29"/>
      <c r="D239" s="29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7"/>
      <c r="B240" s="28"/>
      <c r="C240" s="29"/>
      <c r="D240" s="29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7"/>
      <c r="B241" s="28"/>
      <c r="C241" s="29"/>
      <c r="D241" s="29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7"/>
      <c r="B242" s="28"/>
      <c r="C242" s="29"/>
      <c r="D242" s="29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7"/>
      <c r="B243" s="28"/>
      <c r="C243" s="29"/>
      <c r="D243" s="29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7"/>
      <c r="B244" s="28"/>
      <c r="C244" s="29"/>
      <c r="D244" s="29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7"/>
      <c r="B245" s="28"/>
      <c r="C245" s="29"/>
      <c r="D245" s="29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7"/>
      <c r="B246" s="28"/>
      <c r="C246" s="29"/>
      <c r="D246" s="29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7"/>
      <c r="B247" s="28"/>
      <c r="C247" s="29"/>
      <c r="D247" s="29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7"/>
      <c r="B248" s="28"/>
      <c r="C248" s="29"/>
      <c r="D248" s="29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7"/>
      <c r="B249" s="28"/>
      <c r="C249" s="29"/>
      <c r="D249" s="29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7"/>
      <c r="B250" s="28"/>
      <c r="C250" s="29"/>
      <c r="D250" s="29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7"/>
      <c r="B251" s="28"/>
      <c r="C251" s="29"/>
      <c r="D251" s="29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7"/>
      <c r="B252" s="28"/>
      <c r="C252" s="29"/>
      <c r="D252" s="29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7"/>
      <c r="B253" s="28"/>
      <c r="C253" s="29"/>
      <c r="D253" s="29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7"/>
      <c r="B254" s="28"/>
      <c r="C254" s="29"/>
      <c r="D254" s="29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7"/>
      <c r="B255" s="28"/>
      <c r="C255" s="29"/>
      <c r="D255" s="29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7"/>
      <c r="B256" s="28"/>
      <c r="C256" s="29"/>
      <c r="D256" s="29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7"/>
      <c r="B257" s="28"/>
      <c r="C257" s="29"/>
      <c r="D257" s="29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7"/>
      <c r="B258" s="28"/>
      <c r="C258" s="29"/>
      <c r="D258" s="29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7"/>
      <c r="B259" s="28"/>
      <c r="C259" s="29"/>
      <c r="D259" s="29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7"/>
      <c r="B260" s="28"/>
      <c r="C260" s="29"/>
      <c r="D260" s="29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7"/>
      <c r="B261" s="28"/>
      <c r="C261" s="29"/>
      <c r="D261" s="29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7"/>
      <c r="B262" s="28"/>
      <c r="C262" s="29"/>
      <c r="D262" s="29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7"/>
      <c r="B263" s="28"/>
      <c r="C263" s="29"/>
      <c r="D263" s="29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7"/>
      <c r="B264" s="28"/>
      <c r="C264" s="29"/>
      <c r="D264" s="29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7"/>
      <c r="B265" s="28"/>
      <c r="C265" s="29"/>
      <c r="D265" s="29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7"/>
      <c r="B266" s="28"/>
      <c r="C266" s="29"/>
      <c r="D266" s="29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7"/>
      <c r="B267" s="28"/>
      <c r="C267" s="29"/>
      <c r="D267" s="29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7"/>
      <c r="B268" s="28"/>
      <c r="C268" s="29"/>
      <c r="D268" s="29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7"/>
      <c r="B269" s="28"/>
      <c r="C269" s="29"/>
      <c r="D269" s="29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7"/>
      <c r="B270" s="28"/>
      <c r="C270" s="29"/>
      <c r="D270" s="29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7"/>
      <c r="B271" s="28"/>
      <c r="C271" s="29"/>
      <c r="D271" s="29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7"/>
      <c r="B272" s="28"/>
      <c r="C272" s="29"/>
      <c r="D272" s="29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7"/>
      <c r="B273" s="28"/>
      <c r="C273" s="29"/>
      <c r="D273" s="29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7"/>
      <c r="B274" s="28"/>
      <c r="C274" s="29"/>
      <c r="D274" s="29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7"/>
      <c r="B275" s="28"/>
      <c r="C275" s="29"/>
      <c r="D275" s="29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7"/>
      <c r="B276" s="28"/>
      <c r="C276" s="29"/>
      <c r="D276" s="29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7"/>
      <c r="B277" s="28"/>
      <c r="C277" s="29"/>
      <c r="D277" s="29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7"/>
      <c r="B278" s="28"/>
      <c r="C278" s="29"/>
      <c r="D278" s="29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7"/>
      <c r="B279" s="28"/>
      <c r="C279" s="29"/>
      <c r="D279" s="29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7"/>
      <c r="B280" s="28"/>
      <c r="C280" s="29"/>
      <c r="D280" s="29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7"/>
      <c r="B281" s="28"/>
      <c r="C281" s="29"/>
      <c r="D281" s="29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7"/>
      <c r="B282" s="28"/>
      <c r="C282" s="29"/>
      <c r="D282" s="29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7"/>
      <c r="B283" s="28"/>
      <c r="C283" s="29"/>
      <c r="D283" s="29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7"/>
      <c r="B284" s="28"/>
      <c r="C284" s="29"/>
      <c r="D284" s="29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7"/>
      <c r="B285" s="28"/>
      <c r="C285" s="29"/>
      <c r="D285" s="29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7"/>
      <c r="B286" s="28"/>
      <c r="C286" s="29"/>
      <c r="D286" s="29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7"/>
      <c r="B287" s="28"/>
      <c r="C287" s="29"/>
      <c r="D287" s="29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7"/>
      <c r="B288" s="28"/>
      <c r="C288" s="29"/>
      <c r="D288" s="29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7"/>
      <c r="B289" s="28"/>
      <c r="C289" s="29"/>
      <c r="D289" s="29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7"/>
      <c r="B290" s="28"/>
      <c r="C290" s="29"/>
      <c r="D290" s="29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7"/>
      <c r="B291" s="28"/>
      <c r="C291" s="29"/>
      <c r="D291" s="29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7"/>
      <c r="B292" s="28"/>
      <c r="C292" s="29"/>
      <c r="D292" s="29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7"/>
      <c r="B293" s="28"/>
      <c r="C293" s="29"/>
      <c r="D293" s="29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7"/>
      <c r="B294" s="28"/>
      <c r="C294" s="29"/>
      <c r="D294" s="29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7"/>
      <c r="B295" s="28"/>
      <c r="C295" s="29"/>
      <c r="D295" s="29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7"/>
      <c r="B296" s="28"/>
      <c r="C296" s="29"/>
      <c r="D296" s="29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7"/>
      <c r="B297" s="28"/>
      <c r="C297" s="29"/>
      <c r="D297" s="29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7"/>
      <c r="B298" s="28"/>
      <c r="C298" s="29"/>
      <c r="D298" s="29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7"/>
      <c r="B299" s="28"/>
      <c r="C299" s="29"/>
      <c r="D299" s="29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7"/>
      <c r="B300" s="28"/>
      <c r="C300" s="29"/>
      <c r="D300" s="29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7"/>
      <c r="B301" s="28"/>
      <c r="C301" s="29"/>
      <c r="D301" s="29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7"/>
      <c r="B302" s="28"/>
      <c r="C302" s="29"/>
      <c r="D302" s="29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7"/>
      <c r="B303" s="28"/>
      <c r="C303" s="29"/>
      <c r="D303" s="29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7"/>
      <c r="B304" s="28"/>
      <c r="C304" s="29"/>
      <c r="D304" s="29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7"/>
      <c r="B305" s="28"/>
      <c r="C305" s="29"/>
      <c r="D305" s="29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7"/>
      <c r="B306" s="28"/>
      <c r="C306" s="29"/>
      <c r="D306" s="29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7"/>
      <c r="B307" s="28"/>
      <c r="C307" s="29"/>
      <c r="D307" s="29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7"/>
      <c r="B308" s="28"/>
      <c r="C308" s="29"/>
      <c r="D308" s="29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7"/>
      <c r="B309" s="28"/>
      <c r="C309" s="29"/>
      <c r="D309" s="29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7"/>
      <c r="B310" s="28"/>
      <c r="C310" s="29"/>
      <c r="D310" s="29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7"/>
      <c r="B311" s="28"/>
      <c r="C311" s="29"/>
      <c r="D311" s="29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7"/>
      <c r="B312" s="28"/>
      <c r="C312" s="29"/>
      <c r="D312" s="29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7"/>
      <c r="B313" s="28"/>
      <c r="C313" s="29"/>
      <c r="D313" s="29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7"/>
      <c r="B314" s="28"/>
      <c r="C314" s="29"/>
      <c r="D314" s="29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7"/>
      <c r="B315" s="28"/>
      <c r="C315" s="29"/>
      <c r="D315" s="29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7"/>
      <c r="B316" s="28"/>
      <c r="C316" s="29"/>
      <c r="D316" s="29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7"/>
      <c r="B317" s="28"/>
      <c r="C317" s="29"/>
      <c r="D317" s="29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7"/>
      <c r="B318" s="28"/>
      <c r="C318" s="29"/>
      <c r="D318" s="29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7"/>
      <c r="B319" s="28"/>
      <c r="C319" s="29"/>
      <c r="D319" s="29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7"/>
      <c r="B320" s="28"/>
      <c r="C320" s="29"/>
      <c r="D320" s="29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7"/>
      <c r="B321" s="28"/>
      <c r="C321" s="29"/>
      <c r="D321" s="29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7"/>
      <c r="B322" s="28"/>
      <c r="C322" s="29"/>
      <c r="D322" s="29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7"/>
      <c r="B323" s="28"/>
      <c r="C323" s="29"/>
      <c r="D323" s="29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7"/>
      <c r="B324" s="28"/>
      <c r="C324" s="29"/>
      <c r="D324" s="29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7"/>
      <c r="B325" s="28"/>
      <c r="C325" s="29"/>
      <c r="D325" s="29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7"/>
      <c r="B326" s="28"/>
      <c r="C326" s="29"/>
      <c r="D326" s="29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7"/>
      <c r="B327" s="28"/>
      <c r="C327" s="29"/>
      <c r="D327" s="29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7"/>
      <c r="B328" s="28"/>
      <c r="C328" s="29"/>
      <c r="D328" s="29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7"/>
      <c r="B329" s="28"/>
      <c r="C329" s="29"/>
      <c r="D329" s="29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7"/>
      <c r="B330" s="28"/>
      <c r="C330" s="29"/>
      <c r="D330" s="29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7"/>
      <c r="B331" s="28"/>
      <c r="C331" s="29"/>
      <c r="D331" s="29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7"/>
      <c r="B332" s="28"/>
      <c r="C332" s="29"/>
      <c r="D332" s="29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7"/>
      <c r="B333" s="28"/>
      <c r="C333" s="29"/>
      <c r="D333" s="29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7"/>
      <c r="B334" s="28"/>
      <c r="C334" s="29"/>
      <c r="D334" s="29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7"/>
      <c r="B335" s="28"/>
      <c r="C335" s="29"/>
      <c r="D335" s="29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7"/>
      <c r="B336" s="28"/>
      <c r="C336" s="29"/>
      <c r="D336" s="29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7"/>
      <c r="B337" s="28"/>
      <c r="C337" s="29"/>
      <c r="D337" s="29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7"/>
      <c r="B338" s="28"/>
      <c r="C338" s="29"/>
      <c r="D338" s="29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7"/>
      <c r="B339" s="28"/>
      <c r="C339" s="29"/>
      <c r="D339" s="29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7"/>
      <c r="B340" s="28"/>
      <c r="C340" s="29"/>
      <c r="D340" s="29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7"/>
      <c r="B341" s="28"/>
      <c r="C341" s="29"/>
      <c r="D341" s="29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7"/>
      <c r="B342" s="28"/>
      <c r="C342" s="29"/>
      <c r="D342" s="29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7"/>
      <c r="B343" s="28"/>
      <c r="C343" s="29"/>
      <c r="D343" s="29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7"/>
      <c r="B344" s="28"/>
      <c r="C344" s="29"/>
      <c r="D344" s="29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7"/>
      <c r="B345" s="28"/>
      <c r="C345" s="29"/>
      <c r="D345" s="29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7"/>
      <c r="B346" s="28"/>
      <c r="C346" s="29"/>
      <c r="D346" s="29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7"/>
      <c r="B347" s="28"/>
      <c r="C347" s="29"/>
      <c r="D347" s="29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7"/>
      <c r="B348" s="28"/>
      <c r="C348" s="29"/>
      <c r="D348" s="29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7"/>
      <c r="B349" s="28"/>
      <c r="C349" s="29"/>
      <c r="D349" s="29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7"/>
      <c r="B350" s="28"/>
      <c r="C350" s="29"/>
      <c r="D350" s="29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7"/>
      <c r="B351" s="28"/>
      <c r="C351" s="29"/>
      <c r="D351" s="29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7"/>
      <c r="B352" s="28"/>
      <c r="C352" s="29"/>
      <c r="D352" s="29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7"/>
      <c r="B353" s="28"/>
      <c r="C353" s="29"/>
      <c r="D353" s="29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7"/>
      <c r="B354" s="28"/>
      <c r="C354" s="29"/>
      <c r="D354" s="29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7"/>
      <c r="B355" s="28"/>
      <c r="C355" s="29"/>
      <c r="D355" s="29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7"/>
      <c r="B356" s="28"/>
      <c r="C356" s="29"/>
      <c r="D356" s="29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7"/>
      <c r="B357" s="28"/>
      <c r="C357" s="29"/>
      <c r="D357" s="29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7"/>
      <c r="B358" s="28"/>
      <c r="C358" s="29"/>
      <c r="D358" s="29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7"/>
      <c r="B359" s="28"/>
      <c r="C359" s="29"/>
      <c r="D359" s="29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7"/>
      <c r="B360" s="28"/>
      <c r="C360" s="29"/>
      <c r="D360" s="29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7"/>
      <c r="B361" s="28"/>
      <c r="C361" s="29"/>
      <c r="D361" s="29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7"/>
      <c r="B362" s="28"/>
      <c r="C362" s="29"/>
      <c r="D362" s="29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7"/>
      <c r="B363" s="28"/>
      <c r="C363" s="29"/>
      <c r="D363" s="29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7"/>
      <c r="B364" s="28"/>
      <c r="C364" s="29"/>
      <c r="D364" s="29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7"/>
      <c r="B365" s="28"/>
      <c r="C365" s="29"/>
      <c r="D365" s="29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7"/>
      <c r="B366" s="28"/>
      <c r="C366" s="29"/>
      <c r="D366" s="29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7"/>
      <c r="B367" s="28"/>
      <c r="C367" s="29"/>
      <c r="D367" s="29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7"/>
      <c r="B368" s="28"/>
      <c r="C368" s="29"/>
      <c r="D368" s="29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7"/>
      <c r="B369" s="28"/>
      <c r="C369" s="29"/>
      <c r="D369" s="29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7"/>
      <c r="B370" s="28"/>
      <c r="C370" s="29"/>
      <c r="D370" s="29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7"/>
      <c r="B371" s="28"/>
      <c r="C371" s="29"/>
      <c r="D371" s="29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7"/>
      <c r="B372" s="28"/>
      <c r="C372" s="29"/>
      <c r="D372" s="29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7"/>
      <c r="B373" s="28"/>
      <c r="C373" s="29"/>
      <c r="D373" s="29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7"/>
      <c r="B374" s="28"/>
      <c r="C374" s="29"/>
      <c r="D374" s="29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7"/>
      <c r="B375" s="28"/>
      <c r="C375" s="29"/>
      <c r="D375" s="29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7"/>
      <c r="B376" s="28"/>
      <c r="C376" s="29"/>
      <c r="D376" s="29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7"/>
      <c r="B377" s="28"/>
      <c r="C377" s="29"/>
      <c r="D377" s="29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7"/>
      <c r="B378" s="28"/>
      <c r="C378" s="29"/>
      <c r="D378" s="29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7"/>
      <c r="B379" s="28"/>
      <c r="C379" s="29"/>
      <c r="D379" s="29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7"/>
      <c r="B380" s="28"/>
      <c r="C380" s="29"/>
      <c r="D380" s="29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7"/>
      <c r="B381" s="28"/>
      <c r="C381" s="29"/>
      <c r="D381" s="29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7"/>
      <c r="B382" s="28"/>
      <c r="C382" s="29"/>
      <c r="D382" s="29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7"/>
      <c r="B383" s="28"/>
      <c r="C383" s="29"/>
      <c r="D383" s="29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7"/>
      <c r="B384" s="28"/>
      <c r="C384" s="29"/>
      <c r="D384" s="29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7"/>
      <c r="B385" s="28"/>
      <c r="C385" s="29"/>
      <c r="D385" s="29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7"/>
      <c r="B386" s="28"/>
      <c r="C386" s="29"/>
      <c r="D386" s="29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7"/>
      <c r="B387" s="28"/>
      <c r="C387" s="29"/>
      <c r="D387" s="29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7"/>
      <c r="B388" s="28"/>
      <c r="C388" s="29"/>
      <c r="D388" s="29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7"/>
      <c r="B389" s="28"/>
      <c r="C389" s="29"/>
      <c r="D389" s="29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7"/>
      <c r="B390" s="28"/>
      <c r="C390" s="29"/>
      <c r="D390" s="29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7"/>
      <c r="B391" s="28"/>
      <c r="C391" s="29"/>
      <c r="D391" s="29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7"/>
      <c r="B392" s="28"/>
      <c r="C392" s="29"/>
      <c r="D392" s="29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7"/>
      <c r="B393" s="28"/>
      <c r="C393" s="29"/>
      <c r="D393" s="29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7"/>
      <c r="B394" s="28"/>
      <c r="C394" s="29"/>
      <c r="D394" s="29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7"/>
      <c r="B395" s="28"/>
      <c r="C395" s="29"/>
      <c r="D395" s="29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7"/>
      <c r="B396" s="28"/>
      <c r="C396" s="29"/>
      <c r="D396" s="29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7"/>
      <c r="B397" s="28"/>
      <c r="C397" s="29"/>
      <c r="D397" s="29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7"/>
      <c r="B398" s="28"/>
      <c r="C398" s="29"/>
      <c r="D398" s="29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7"/>
      <c r="B399" s="28"/>
      <c r="C399" s="29"/>
      <c r="D399" s="29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7"/>
      <c r="B400" s="28"/>
      <c r="C400" s="29"/>
      <c r="D400" s="29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7"/>
      <c r="B401" s="28"/>
      <c r="C401" s="29"/>
      <c r="D401" s="29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7"/>
      <c r="B402" s="28"/>
      <c r="C402" s="29"/>
      <c r="D402" s="29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7"/>
      <c r="B403" s="28"/>
      <c r="C403" s="29"/>
      <c r="D403" s="29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7"/>
      <c r="B404" s="28"/>
      <c r="C404" s="29"/>
      <c r="D404" s="29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7"/>
      <c r="B405" s="28"/>
      <c r="C405" s="29"/>
      <c r="D405" s="29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7"/>
      <c r="B406" s="28"/>
      <c r="C406" s="29"/>
      <c r="D406" s="29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7"/>
      <c r="B407" s="28"/>
      <c r="C407" s="29"/>
      <c r="D407" s="29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7"/>
      <c r="B408" s="28"/>
      <c r="C408" s="29"/>
      <c r="D408" s="29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7"/>
      <c r="B409" s="28"/>
      <c r="C409" s="29"/>
      <c r="D409" s="29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7"/>
      <c r="B410" s="28"/>
      <c r="C410" s="29"/>
      <c r="D410" s="29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7"/>
      <c r="B411" s="28"/>
      <c r="C411" s="29"/>
      <c r="D411" s="29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7"/>
      <c r="B412" s="28"/>
      <c r="C412" s="29"/>
      <c r="D412" s="29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7"/>
      <c r="B413" s="28"/>
      <c r="C413" s="29"/>
      <c r="D413" s="29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7"/>
      <c r="B414" s="28"/>
      <c r="C414" s="29"/>
      <c r="D414" s="29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7"/>
      <c r="B415" s="28"/>
      <c r="C415" s="29"/>
      <c r="D415" s="29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7"/>
      <c r="B416" s="28"/>
      <c r="C416" s="29"/>
      <c r="D416" s="29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7"/>
      <c r="B417" s="28"/>
      <c r="C417" s="29"/>
      <c r="D417" s="29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7"/>
      <c r="B418" s="28"/>
      <c r="C418" s="29"/>
      <c r="D418" s="29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7"/>
      <c r="B419" s="28"/>
      <c r="C419" s="29"/>
      <c r="D419" s="29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7"/>
      <c r="B420" s="28"/>
      <c r="C420" s="29"/>
      <c r="D420" s="29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7"/>
      <c r="B421" s="28"/>
      <c r="C421" s="29"/>
      <c r="D421" s="29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7"/>
      <c r="B422" s="28"/>
      <c r="C422" s="29"/>
      <c r="D422" s="29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7"/>
      <c r="B423" s="28"/>
      <c r="C423" s="29"/>
      <c r="D423" s="29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7"/>
      <c r="B424" s="28"/>
      <c r="C424" s="29"/>
      <c r="D424" s="29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7"/>
      <c r="B425" s="28"/>
      <c r="C425" s="29"/>
      <c r="D425" s="29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7"/>
      <c r="B426" s="28"/>
      <c r="C426" s="29"/>
      <c r="D426" s="29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7"/>
      <c r="B427" s="28"/>
      <c r="C427" s="29"/>
      <c r="D427" s="29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7"/>
      <c r="B428" s="28"/>
      <c r="C428" s="29"/>
      <c r="D428" s="29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7"/>
      <c r="B429" s="28"/>
      <c r="C429" s="29"/>
      <c r="D429" s="29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7"/>
      <c r="B430" s="28"/>
      <c r="C430" s="29"/>
      <c r="D430" s="29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7"/>
      <c r="B431" s="28"/>
      <c r="C431" s="29"/>
      <c r="D431" s="29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7"/>
      <c r="B432" s="28"/>
      <c r="C432" s="29"/>
      <c r="D432" s="29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7"/>
      <c r="B433" s="28"/>
      <c r="C433" s="29"/>
      <c r="D433" s="29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7"/>
      <c r="B434" s="28"/>
      <c r="C434" s="29"/>
      <c r="D434" s="29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7"/>
      <c r="B435" s="28"/>
      <c r="C435" s="29"/>
      <c r="D435" s="29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7"/>
      <c r="B436" s="28"/>
      <c r="C436" s="29"/>
      <c r="D436" s="29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7"/>
      <c r="B437" s="28"/>
      <c r="C437" s="29"/>
      <c r="D437" s="29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7"/>
      <c r="B438" s="28"/>
      <c r="C438" s="29"/>
      <c r="D438" s="29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7"/>
      <c r="B439" s="28"/>
      <c r="C439" s="29"/>
      <c r="D439" s="29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7"/>
      <c r="B440" s="28"/>
      <c r="C440" s="29"/>
      <c r="D440" s="29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7"/>
      <c r="B441" s="28"/>
      <c r="C441" s="29"/>
      <c r="D441" s="29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7"/>
      <c r="B442" s="28"/>
      <c r="C442" s="29"/>
      <c r="D442" s="29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7"/>
      <c r="B443" s="28"/>
      <c r="C443" s="29"/>
      <c r="D443" s="29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7"/>
      <c r="B444" s="28"/>
      <c r="C444" s="29"/>
      <c r="D444" s="29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7"/>
      <c r="B445" s="28"/>
      <c r="C445" s="29"/>
      <c r="D445" s="29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7"/>
      <c r="B446" s="28"/>
      <c r="C446" s="29"/>
      <c r="D446" s="29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7"/>
      <c r="B447" s="28"/>
      <c r="C447" s="29"/>
      <c r="D447" s="29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7"/>
      <c r="B448" s="28"/>
      <c r="C448" s="29"/>
      <c r="D448" s="29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7"/>
      <c r="B449" s="28"/>
      <c r="C449" s="29"/>
      <c r="D449" s="29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7"/>
      <c r="B450" s="28"/>
      <c r="C450" s="29"/>
      <c r="D450" s="29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7"/>
      <c r="B451" s="28"/>
      <c r="C451" s="29"/>
      <c r="D451" s="29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7"/>
      <c r="B452" s="28"/>
      <c r="C452" s="29"/>
      <c r="D452" s="29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7"/>
      <c r="B453" s="28"/>
      <c r="C453" s="29"/>
      <c r="D453" s="29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7"/>
      <c r="B454" s="28"/>
      <c r="C454" s="29"/>
      <c r="D454" s="29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7"/>
      <c r="B455" s="28"/>
      <c r="C455" s="29"/>
      <c r="D455" s="29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7"/>
      <c r="B456" s="28"/>
      <c r="C456" s="29"/>
      <c r="D456" s="29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7"/>
      <c r="B457" s="28"/>
      <c r="C457" s="29"/>
      <c r="D457" s="29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7"/>
      <c r="B458" s="28"/>
      <c r="C458" s="29"/>
      <c r="D458" s="29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7"/>
      <c r="B459" s="28"/>
      <c r="C459" s="29"/>
      <c r="D459" s="29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7"/>
      <c r="B460" s="28"/>
      <c r="C460" s="29"/>
      <c r="D460" s="29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7"/>
      <c r="B461" s="28"/>
      <c r="C461" s="29"/>
      <c r="D461" s="29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7"/>
      <c r="B462" s="28"/>
      <c r="C462" s="29"/>
      <c r="D462" s="29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7"/>
      <c r="B463" s="28"/>
      <c r="C463" s="29"/>
      <c r="D463" s="29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7"/>
      <c r="B464" s="28"/>
      <c r="C464" s="29"/>
      <c r="D464" s="29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7"/>
      <c r="B465" s="28"/>
      <c r="C465" s="29"/>
      <c r="D465" s="29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7"/>
      <c r="B466" s="28"/>
      <c r="C466" s="29"/>
      <c r="D466" s="29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7"/>
      <c r="B467" s="28"/>
      <c r="C467" s="29"/>
      <c r="D467" s="29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7"/>
      <c r="B468" s="28"/>
      <c r="C468" s="29"/>
      <c r="D468" s="29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7"/>
      <c r="B469" s="28"/>
      <c r="C469" s="29"/>
      <c r="D469" s="29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7"/>
      <c r="B470" s="28"/>
      <c r="C470" s="29"/>
      <c r="D470" s="29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7"/>
      <c r="B471" s="28"/>
      <c r="C471" s="29"/>
      <c r="D471" s="29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7"/>
      <c r="B472" s="28"/>
      <c r="C472" s="29"/>
      <c r="D472" s="29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7"/>
      <c r="B473" s="28"/>
      <c r="C473" s="29"/>
      <c r="D473" s="29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7"/>
      <c r="B474" s="28"/>
      <c r="C474" s="29"/>
      <c r="D474" s="29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7"/>
      <c r="B475" s="28"/>
      <c r="C475" s="29"/>
      <c r="D475" s="29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7"/>
      <c r="B476" s="28"/>
      <c r="C476" s="29"/>
      <c r="D476" s="29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7"/>
      <c r="B477" s="28"/>
      <c r="C477" s="29"/>
      <c r="D477" s="29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7"/>
      <c r="B478" s="28"/>
      <c r="C478" s="29"/>
      <c r="D478" s="29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7"/>
      <c r="B479" s="28"/>
      <c r="C479" s="29"/>
      <c r="D479" s="29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7"/>
      <c r="B480" s="28"/>
      <c r="C480" s="29"/>
      <c r="D480" s="29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7"/>
      <c r="B481" s="28"/>
      <c r="C481" s="29"/>
      <c r="D481" s="29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7"/>
      <c r="B482" s="28"/>
      <c r="C482" s="29"/>
      <c r="D482" s="29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7"/>
      <c r="B483" s="28"/>
      <c r="C483" s="29"/>
      <c r="D483" s="29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7"/>
      <c r="B484" s="28"/>
      <c r="C484" s="29"/>
      <c r="D484" s="29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7"/>
      <c r="B485" s="28"/>
      <c r="C485" s="29"/>
      <c r="D485" s="29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7"/>
      <c r="B486" s="28"/>
      <c r="C486" s="29"/>
      <c r="D486" s="29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7"/>
      <c r="B487" s="28"/>
      <c r="C487" s="29"/>
      <c r="D487" s="29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7"/>
      <c r="B488" s="28"/>
      <c r="C488" s="29"/>
      <c r="D488" s="29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7"/>
      <c r="B489" s="28"/>
      <c r="C489" s="29"/>
      <c r="D489" s="29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7"/>
      <c r="B490" s="28"/>
      <c r="C490" s="29"/>
      <c r="D490" s="29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7"/>
      <c r="B491" s="28"/>
      <c r="C491" s="29"/>
      <c r="D491" s="29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7"/>
      <c r="B492" s="28"/>
      <c r="C492" s="29"/>
      <c r="D492" s="29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7"/>
      <c r="B493" s="28"/>
      <c r="C493" s="29"/>
      <c r="D493" s="29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7"/>
      <c r="B494" s="28"/>
      <c r="C494" s="29"/>
      <c r="D494" s="29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7"/>
      <c r="B495" s="28"/>
      <c r="C495" s="29"/>
      <c r="D495" s="29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7"/>
      <c r="B496" s="28"/>
      <c r="C496" s="29"/>
      <c r="D496" s="29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7"/>
      <c r="B497" s="28"/>
      <c r="C497" s="29"/>
      <c r="D497" s="29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7"/>
      <c r="B498" s="28"/>
      <c r="C498" s="29"/>
      <c r="D498" s="29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7"/>
      <c r="B499" s="28"/>
      <c r="C499" s="29"/>
      <c r="D499" s="29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7"/>
      <c r="B500" s="28"/>
      <c r="C500" s="29"/>
      <c r="D500" s="29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7"/>
      <c r="B501" s="28"/>
      <c r="C501" s="29"/>
      <c r="D501" s="29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7"/>
      <c r="B502" s="28"/>
      <c r="C502" s="29"/>
      <c r="D502" s="29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7"/>
      <c r="B503" s="28"/>
      <c r="C503" s="29"/>
      <c r="D503" s="29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7"/>
      <c r="B504" s="28"/>
      <c r="C504" s="29"/>
      <c r="D504" s="29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7"/>
      <c r="B505" s="28"/>
      <c r="C505" s="29"/>
      <c r="D505" s="29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7"/>
      <c r="B506" s="28"/>
      <c r="C506" s="29"/>
      <c r="D506" s="29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7"/>
      <c r="B507" s="28"/>
      <c r="C507" s="29"/>
      <c r="D507" s="29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7"/>
      <c r="B508" s="28"/>
      <c r="C508" s="29"/>
      <c r="D508" s="29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7"/>
      <c r="B509" s="28"/>
      <c r="C509" s="29"/>
      <c r="D509" s="29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7"/>
      <c r="B510" s="28"/>
      <c r="C510" s="29"/>
      <c r="D510" s="29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7"/>
      <c r="B511" s="28"/>
      <c r="C511" s="29"/>
      <c r="D511" s="29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7"/>
      <c r="B512" s="28"/>
      <c r="C512" s="29"/>
      <c r="D512" s="29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7"/>
      <c r="B513" s="28"/>
      <c r="C513" s="29"/>
      <c r="D513" s="29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7"/>
      <c r="B514" s="28"/>
      <c r="C514" s="29"/>
      <c r="D514" s="29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7"/>
      <c r="B515" s="28"/>
      <c r="C515" s="29"/>
      <c r="D515" s="29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7"/>
      <c r="B516" s="28"/>
      <c r="C516" s="29"/>
      <c r="D516" s="29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7"/>
      <c r="B517" s="28"/>
      <c r="C517" s="29"/>
      <c r="D517" s="29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7"/>
      <c r="B518" s="28"/>
      <c r="C518" s="29"/>
      <c r="D518" s="29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7"/>
      <c r="B519" s="28"/>
      <c r="C519" s="29"/>
      <c r="D519" s="29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7"/>
      <c r="B520" s="28"/>
      <c r="C520" s="29"/>
      <c r="D520" s="29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7"/>
      <c r="B521" s="28"/>
      <c r="C521" s="29"/>
      <c r="D521" s="29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7"/>
      <c r="B522" s="28"/>
      <c r="C522" s="29"/>
      <c r="D522" s="29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7"/>
      <c r="B523" s="28"/>
      <c r="C523" s="29"/>
      <c r="D523" s="29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7"/>
      <c r="B524" s="28"/>
      <c r="C524" s="29"/>
      <c r="D524" s="29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7"/>
      <c r="B525" s="28"/>
      <c r="C525" s="29"/>
      <c r="D525" s="29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7"/>
      <c r="B526" s="28"/>
      <c r="C526" s="29"/>
      <c r="D526" s="29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7"/>
      <c r="B527" s="28"/>
      <c r="C527" s="29"/>
      <c r="D527" s="29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7"/>
      <c r="B528" s="28"/>
      <c r="C528" s="29"/>
      <c r="D528" s="29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7"/>
      <c r="B529" s="28"/>
      <c r="C529" s="29"/>
      <c r="D529" s="29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7"/>
      <c r="B530" s="28"/>
      <c r="C530" s="29"/>
      <c r="D530" s="29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7"/>
      <c r="B531" s="28"/>
      <c r="C531" s="29"/>
      <c r="D531" s="29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7"/>
      <c r="B532" s="28"/>
      <c r="C532" s="29"/>
      <c r="D532" s="29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7"/>
      <c r="B533" s="28"/>
      <c r="C533" s="29"/>
      <c r="D533" s="29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7"/>
      <c r="B534" s="28"/>
      <c r="C534" s="29"/>
      <c r="D534" s="29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7"/>
      <c r="B535" s="28"/>
      <c r="C535" s="29"/>
      <c r="D535" s="29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7"/>
      <c r="B536" s="28"/>
      <c r="C536" s="29"/>
      <c r="D536" s="29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7"/>
      <c r="B537" s="28"/>
      <c r="C537" s="29"/>
      <c r="D537" s="29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7"/>
      <c r="B538" s="28"/>
      <c r="C538" s="29"/>
      <c r="D538" s="29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7"/>
      <c r="B539" s="28"/>
      <c r="C539" s="29"/>
      <c r="D539" s="29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7"/>
      <c r="B540" s="28"/>
      <c r="C540" s="29"/>
      <c r="D540" s="29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7"/>
      <c r="B541" s="28"/>
      <c r="C541" s="29"/>
      <c r="D541" s="29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7"/>
      <c r="B542" s="28"/>
      <c r="C542" s="29"/>
      <c r="D542" s="29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7"/>
      <c r="B543" s="28"/>
      <c r="C543" s="29"/>
      <c r="D543" s="29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7"/>
      <c r="B544" s="28"/>
      <c r="C544" s="29"/>
      <c r="D544" s="29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7"/>
      <c r="B545" s="28"/>
      <c r="C545" s="29"/>
      <c r="D545" s="29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7"/>
      <c r="B546" s="28"/>
      <c r="C546" s="29"/>
      <c r="D546" s="29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7"/>
      <c r="B547" s="28"/>
      <c r="C547" s="29"/>
      <c r="D547" s="29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7"/>
      <c r="B548" s="28"/>
      <c r="C548" s="29"/>
      <c r="D548" s="29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7"/>
      <c r="B549" s="28"/>
      <c r="C549" s="29"/>
      <c r="D549" s="29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7"/>
      <c r="B550" s="28"/>
      <c r="C550" s="29"/>
      <c r="D550" s="29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7"/>
      <c r="B551" s="28"/>
      <c r="C551" s="29"/>
      <c r="D551" s="29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7"/>
      <c r="B552" s="28"/>
      <c r="C552" s="29"/>
      <c r="D552" s="29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7"/>
      <c r="B553" s="28"/>
      <c r="C553" s="29"/>
      <c r="D553" s="29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7"/>
      <c r="B554" s="28"/>
      <c r="C554" s="29"/>
      <c r="D554" s="29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7"/>
      <c r="B555" s="28"/>
      <c r="C555" s="29"/>
      <c r="D555" s="29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7"/>
      <c r="B556" s="28"/>
      <c r="C556" s="29"/>
      <c r="D556" s="29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7"/>
      <c r="B557" s="28"/>
      <c r="C557" s="29"/>
      <c r="D557" s="29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7"/>
      <c r="B558" s="28"/>
      <c r="C558" s="29"/>
      <c r="D558" s="29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7"/>
      <c r="B559" s="28"/>
      <c r="C559" s="29"/>
      <c r="D559" s="29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7"/>
      <c r="B560" s="28"/>
      <c r="C560" s="29"/>
      <c r="D560" s="29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7"/>
      <c r="B561" s="28"/>
      <c r="C561" s="29"/>
      <c r="D561" s="29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7"/>
      <c r="B562" s="28"/>
      <c r="C562" s="29"/>
      <c r="D562" s="29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7"/>
      <c r="B563" s="28"/>
      <c r="C563" s="29"/>
      <c r="D563" s="29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7"/>
      <c r="B564" s="28"/>
      <c r="C564" s="29"/>
      <c r="D564" s="29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7"/>
      <c r="B565" s="28"/>
      <c r="C565" s="29"/>
      <c r="D565" s="29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7"/>
      <c r="B566" s="28"/>
      <c r="C566" s="29"/>
      <c r="D566" s="29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7"/>
      <c r="B567" s="28"/>
      <c r="C567" s="29"/>
      <c r="D567" s="29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7"/>
      <c r="B568" s="28"/>
      <c r="C568" s="29"/>
      <c r="D568" s="29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7"/>
      <c r="B569" s="28"/>
      <c r="C569" s="29"/>
      <c r="D569" s="29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7"/>
      <c r="B570" s="28"/>
      <c r="C570" s="29"/>
      <c r="D570" s="29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7"/>
      <c r="B571" s="28"/>
      <c r="C571" s="29"/>
      <c r="D571" s="29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7"/>
      <c r="B572" s="28"/>
      <c r="C572" s="29"/>
      <c r="D572" s="29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7"/>
      <c r="B573" s="28"/>
      <c r="C573" s="29"/>
      <c r="D573" s="29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7"/>
      <c r="B574" s="28"/>
      <c r="C574" s="29"/>
      <c r="D574" s="29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7"/>
      <c r="B575" s="28"/>
      <c r="C575" s="29"/>
      <c r="D575" s="29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7"/>
      <c r="B576" s="28"/>
      <c r="C576" s="29"/>
      <c r="D576" s="29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7"/>
      <c r="B577" s="28"/>
      <c r="C577" s="29"/>
      <c r="D577" s="29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7"/>
      <c r="B578" s="28"/>
      <c r="C578" s="29"/>
      <c r="D578" s="29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7"/>
      <c r="B579" s="28"/>
      <c r="C579" s="29"/>
      <c r="D579" s="29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7"/>
      <c r="B580" s="28"/>
      <c r="C580" s="29"/>
      <c r="D580" s="29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7"/>
      <c r="B581" s="28"/>
      <c r="C581" s="29"/>
      <c r="D581" s="29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7"/>
      <c r="B582" s="28"/>
      <c r="C582" s="29"/>
      <c r="D582" s="29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7"/>
      <c r="B583" s="28"/>
      <c r="C583" s="29"/>
      <c r="D583" s="29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7"/>
      <c r="B584" s="28"/>
      <c r="C584" s="29"/>
      <c r="D584" s="29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7"/>
      <c r="B585" s="28"/>
      <c r="C585" s="29"/>
      <c r="D585" s="29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7"/>
      <c r="B586" s="28"/>
      <c r="C586" s="29"/>
      <c r="D586" s="29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7"/>
      <c r="B587" s="28"/>
      <c r="C587" s="29"/>
      <c r="D587" s="29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7"/>
      <c r="B588" s="28"/>
      <c r="C588" s="29"/>
      <c r="D588" s="29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7"/>
      <c r="B589" s="28"/>
      <c r="C589" s="29"/>
      <c r="D589" s="29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7"/>
      <c r="B590" s="28"/>
      <c r="C590" s="29"/>
      <c r="D590" s="29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7"/>
      <c r="B591" s="28"/>
      <c r="C591" s="29"/>
      <c r="D591" s="29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7"/>
      <c r="B592" s="28"/>
      <c r="C592" s="29"/>
      <c r="D592" s="29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7"/>
      <c r="B593" s="28"/>
      <c r="C593" s="29"/>
      <c r="D593" s="29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7"/>
      <c r="B594" s="28"/>
      <c r="C594" s="29"/>
      <c r="D594" s="29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7"/>
      <c r="B595" s="28"/>
      <c r="C595" s="29"/>
      <c r="D595" s="29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7"/>
      <c r="B596" s="28"/>
      <c r="C596" s="29"/>
      <c r="D596" s="29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7"/>
      <c r="B597" s="28"/>
      <c r="C597" s="29"/>
      <c r="D597" s="29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7"/>
      <c r="B598" s="28"/>
      <c r="C598" s="29"/>
      <c r="D598" s="29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7"/>
      <c r="B599" s="28"/>
      <c r="C599" s="29"/>
      <c r="D599" s="29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7"/>
      <c r="B600" s="28"/>
      <c r="C600" s="29"/>
      <c r="D600" s="29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7"/>
      <c r="B601" s="28"/>
      <c r="C601" s="29"/>
      <c r="D601" s="29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7"/>
      <c r="B602" s="28"/>
      <c r="C602" s="29"/>
      <c r="D602" s="29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7"/>
      <c r="B603" s="28"/>
      <c r="C603" s="29"/>
      <c r="D603" s="29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7"/>
      <c r="B604" s="28"/>
      <c r="C604" s="29"/>
      <c r="D604" s="29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7"/>
      <c r="B605" s="28"/>
      <c r="C605" s="29"/>
      <c r="D605" s="29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7"/>
      <c r="B606" s="28"/>
      <c r="C606" s="29"/>
      <c r="D606" s="29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7"/>
      <c r="B607" s="28"/>
      <c r="C607" s="29"/>
      <c r="D607" s="29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7"/>
      <c r="B608" s="28"/>
      <c r="C608" s="29"/>
      <c r="D608" s="29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7"/>
      <c r="B609" s="28"/>
      <c r="C609" s="29"/>
      <c r="D609" s="29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7"/>
      <c r="B610" s="28"/>
      <c r="C610" s="29"/>
      <c r="D610" s="29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7"/>
      <c r="B611" s="28"/>
      <c r="C611" s="29"/>
      <c r="D611" s="29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7"/>
      <c r="B612" s="28"/>
      <c r="C612" s="29"/>
      <c r="D612" s="29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7"/>
      <c r="B613" s="28"/>
      <c r="C613" s="29"/>
      <c r="D613" s="29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7"/>
      <c r="B614" s="28"/>
      <c r="C614" s="29"/>
      <c r="D614" s="29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7"/>
      <c r="B615" s="28"/>
      <c r="C615" s="29"/>
      <c r="D615" s="29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7"/>
      <c r="B616" s="28"/>
      <c r="C616" s="29"/>
      <c r="D616" s="29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7"/>
      <c r="B617" s="28"/>
      <c r="C617" s="29"/>
      <c r="D617" s="29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7"/>
      <c r="B618" s="28"/>
      <c r="C618" s="29"/>
      <c r="D618" s="29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7"/>
      <c r="B619" s="28"/>
      <c r="C619" s="29"/>
      <c r="D619" s="29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7"/>
      <c r="B620" s="28"/>
      <c r="C620" s="29"/>
      <c r="D620" s="29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7"/>
      <c r="B621" s="28"/>
      <c r="C621" s="29"/>
      <c r="D621" s="29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7"/>
      <c r="B622" s="28"/>
      <c r="C622" s="29"/>
      <c r="D622" s="29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7"/>
      <c r="B623" s="28"/>
      <c r="C623" s="29"/>
      <c r="D623" s="29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7"/>
      <c r="B624" s="28"/>
      <c r="C624" s="29"/>
      <c r="D624" s="29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7"/>
      <c r="B625" s="28"/>
      <c r="C625" s="29"/>
      <c r="D625" s="29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7"/>
      <c r="B626" s="28"/>
      <c r="C626" s="29"/>
      <c r="D626" s="29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7"/>
      <c r="B627" s="28"/>
      <c r="C627" s="29"/>
      <c r="D627" s="29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7"/>
      <c r="B628" s="28"/>
      <c r="C628" s="29"/>
      <c r="D628" s="29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7"/>
      <c r="B629" s="28"/>
      <c r="C629" s="29"/>
      <c r="D629" s="29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7"/>
      <c r="B630" s="28"/>
      <c r="C630" s="29"/>
      <c r="D630" s="29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7"/>
      <c r="B631" s="28"/>
      <c r="C631" s="29"/>
      <c r="D631" s="29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7"/>
      <c r="B632" s="28"/>
      <c r="C632" s="29"/>
      <c r="D632" s="29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7"/>
      <c r="B633" s="28"/>
      <c r="C633" s="29"/>
      <c r="D633" s="29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7"/>
      <c r="B634" s="28"/>
      <c r="C634" s="29"/>
      <c r="D634" s="29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7"/>
      <c r="B635" s="28"/>
      <c r="C635" s="29"/>
      <c r="D635" s="29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7"/>
      <c r="B636" s="28"/>
      <c r="C636" s="29"/>
      <c r="D636" s="29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7"/>
      <c r="B637" s="28"/>
      <c r="C637" s="29"/>
      <c r="D637" s="29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7"/>
      <c r="B638" s="28"/>
      <c r="C638" s="29"/>
      <c r="D638" s="29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7"/>
      <c r="B639" s="28"/>
      <c r="C639" s="29"/>
      <c r="D639" s="29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7"/>
      <c r="B640" s="28"/>
      <c r="C640" s="29"/>
      <c r="D640" s="29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7"/>
      <c r="B641" s="28"/>
      <c r="C641" s="29"/>
      <c r="D641" s="29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7"/>
      <c r="B642" s="28"/>
      <c r="C642" s="29"/>
      <c r="D642" s="29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7"/>
      <c r="B643" s="28"/>
      <c r="C643" s="29"/>
      <c r="D643" s="29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7"/>
      <c r="B644" s="28"/>
      <c r="C644" s="29"/>
      <c r="D644" s="29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7"/>
      <c r="B645" s="28"/>
      <c r="C645" s="29"/>
      <c r="D645" s="29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7"/>
      <c r="B646" s="28"/>
      <c r="C646" s="29"/>
      <c r="D646" s="29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7"/>
      <c r="B647" s="28"/>
      <c r="C647" s="29"/>
      <c r="D647" s="29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7"/>
      <c r="B648" s="28"/>
      <c r="C648" s="29"/>
      <c r="D648" s="29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7"/>
      <c r="B649" s="28"/>
      <c r="C649" s="29"/>
      <c r="D649" s="29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7"/>
      <c r="B650" s="28"/>
      <c r="C650" s="29"/>
      <c r="D650" s="29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7"/>
      <c r="B651" s="28"/>
      <c r="C651" s="29"/>
      <c r="D651" s="29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7"/>
      <c r="B652" s="28"/>
      <c r="C652" s="29"/>
      <c r="D652" s="29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7"/>
      <c r="B653" s="28"/>
      <c r="C653" s="29"/>
      <c r="D653" s="29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7"/>
      <c r="B654" s="28"/>
      <c r="C654" s="29"/>
      <c r="D654" s="29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7"/>
      <c r="B655" s="28"/>
      <c r="C655" s="29"/>
      <c r="D655" s="29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7"/>
      <c r="B656" s="28"/>
      <c r="C656" s="29"/>
      <c r="D656" s="29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7"/>
      <c r="B657" s="28"/>
      <c r="C657" s="29"/>
      <c r="D657" s="29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7"/>
      <c r="B658" s="28"/>
      <c r="C658" s="29"/>
      <c r="D658" s="29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7"/>
      <c r="B659" s="28"/>
      <c r="C659" s="29"/>
      <c r="D659" s="29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7"/>
      <c r="B660" s="28"/>
      <c r="C660" s="29"/>
      <c r="D660" s="29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7"/>
      <c r="B661" s="28"/>
      <c r="C661" s="29"/>
      <c r="D661" s="29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7"/>
      <c r="B662" s="28"/>
      <c r="C662" s="29"/>
      <c r="D662" s="29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7"/>
      <c r="B663" s="28"/>
      <c r="C663" s="29"/>
      <c r="D663" s="29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7"/>
      <c r="B664" s="28"/>
      <c r="C664" s="29"/>
      <c r="D664" s="29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7"/>
      <c r="B665" s="28"/>
      <c r="C665" s="29"/>
      <c r="D665" s="29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7"/>
      <c r="B666" s="28"/>
      <c r="C666" s="29"/>
      <c r="D666" s="29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7"/>
      <c r="B667" s="28"/>
      <c r="C667" s="29"/>
      <c r="D667" s="29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7"/>
      <c r="B668" s="28"/>
      <c r="C668" s="29"/>
      <c r="D668" s="29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7"/>
      <c r="B669" s="28"/>
      <c r="C669" s="29"/>
      <c r="D669" s="29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7"/>
      <c r="B670" s="28"/>
      <c r="C670" s="29"/>
      <c r="D670" s="29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7"/>
      <c r="B671" s="28"/>
      <c r="C671" s="29"/>
      <c r="D671" s="29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7"/>
      <c r="B672" s="28"/>
      <c r="C672" s="29"/>
      <c r="D672" s="29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7"/>
      <c r="B673" s="28"/>
      <c r="C673" s="29"/>
      <c r="D673" s="29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7"/>
      <c r="B674" s="28"/>
      <c r="C674" s="29"/>
      <c r="D674" s="29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7"/>
      <c r="B675" s="28"/>
      <c r="C675" s="29"/>
      <c r="D675" s="29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7"/>
      <c r="B676" s="28"/>
      <c r="C676" s="29"/>
      <c r="D676" s="29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7"/>
      <c r="B677" s="28"/>
      <c r="C677" s="29"/>
      <c r="D677" s="29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7"/>
      <c r="B678" s="28"/>
      <c r="C678" s="29"/>
      <c r="D678" s="29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7"/>
      <c r="B679" s="28"/>
      <c r="C679" s="29"/>
      <c r="D679" s="29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7"/>
      <c r="B680" s="28"/>
      <c r="C680" s="29"/>
      <c r="D680" s="29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7"/>
      <c r="B681" s="28"/>
      <c r="C681" s="29"/>
      <c r="D681" s="29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7"/>
      <c r="B682" s="28"/>
      <c r="C682" s="29"/>
      <c r="D682" s="29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7"/>
      <c r="B683" s="28"/>
      <c r="C683" s="29"/>
      <c r="D683" s="29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7"/>
      <c r="B684" s="28"/>
      <c r="C684" s="29"/>
      <c r="D684" s="29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7"/>
      <c r="B685" s="28"/>
      <c r="C685" s="29"/>
      <c r="D685" s="29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7"/>
      <c r="B686" s="28"/>
      <c r="C686" s="29"/>
      <c r="D686" s="29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7"/>
      <c r="B687" s="28"/>
      <c r="C687" s="29"/>
      <c r="D687" s="29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7"/>
      <c r="B688" s="28"/>
      <c r="C688" s="29"/>
      <c r="D688" s="29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7"/>
      <c r="B689" s="28"/>
      <c r="C689" s="29"/>
      <c r="D689" s="29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7"/>
      <c r="B690" s="28"/>
      <c r="C690" s="29"/>
      <c r="D690" s="29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7"/>
      <c r="B691" s="28"/>
      <c r="C691" s="29"/>
      <c r="D691" s="29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7"/>
      <c r="B692" s="28"/>
      <c r="C692" s="29"/>
      <c r="D692" s="29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7"/>
      <c r="B693" s="28"/>
      <c r="C693" s="29"/>
      <c r="D693" s="29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7"/>
      <c r="B694" s="28"/>
      <c r="C694" s="29"/>
      <c r="D694" s="29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7"/>
      <c r="B695" s="28"/>
      <c r="C695" s="29"/>
      <c r="D695" s="29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7"/>
      <c r="B696" s="28"/>
      <c r="C696" s="29"/>
      <c r="D696" s="29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7"/>
      <c r="B697" s="28"/>
      <c r="C697" s="29"/>
      <c r="D697" s="29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7"/>
      <c r="B698" s="28"/>
      <c r="C698" s="29"/>
      <c r="D698" s="29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7"/>
      <c r="B699" s="28"/>
      <c r="C699" s="29"/>
      <c r="D699" s="29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7"/>
      <c r="B700" s="28"/>
      <c r="C700" s="29"/>
      <c r="D700" s="29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7"/>
      <c r="B701" s="28"/>
      <c r="C701" s="29"/>
      <c r="D701" s="29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7"/>
      <c r="B702" s="28"/>
      <c r="C702" s="29"/>
      <c r="D702" s="29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7"/>
      <c r="B703" s="28"/>
      <c r="C703" s="29"/>
      <c r="D703" s="29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7"/>
      <c r="B704" s="28"/>
      <c r="C704" s="29"/>
      <c r="D704" s="29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7"/>
      <c r="B705" s="28"/>
      <c r="C705" s="29"/>
      <c r="D705" s="29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7"/>
      <c r="B706" s="28"/>
      <c r="C706" s="29"/>
      <c r="D706" s="29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7"/>
      <c r="B707" s="28"/>
      <c r="C707" s="29"/>
      <c r="D707" s="29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7"/>
      <c r="B708" s="28"/>
      <c r="C708" s="29"/>
      <c r="D708" s="29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7"/>
      <c r="B709" s="28"/>
      <c r="C709" s="29"/>
      <c r="D709" s="29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7"/>
      <c r="B710" s="28"/>
      <c r="C710" s="29"/>
      <c r="D710" s="29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7"/>
      <c r="B711" s="28"/>
      <c r="C711" s="29"/>
      <c r="D711" s="29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7"/>
      <c r="B712" s="28"/>
      <c r="C712" s="29"/>
      <c r="D712" s="29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7"/>
      <c r="B713" s="28"/>
      <c r="C713" s="29"/>
      <c r="D713" s="29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7"/>
      <c r="B714" s="28"/>
      <c r="C714" s="29"/>
      <c r="D714" s="29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7"/>
      <c r="B715" s="28"/>
      <c r="C715" s="29"/>
      <c r="D715" s="29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7"/>
      <c r="B716" s="28"/>
      <c r="C716" s="29"/>
      <c r="D716" s="29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7"/>
      <c r="B717" s="28"/>
      <c r="C717" s="29"/>
      <c r="D717" s="29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7"/>
      <c r="B718" s="28"/>
      <c r="C718" s="29"/>
      <c r="D718" s="29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7"/>
      <c r="B719" s="28"/>
      <c r="C719" s="29"/>
      <c r="D719" s="29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7"/>
      <c r="B720" s="28"/>
      <c r="C720" s="29"/>
      <c r="D720" s="29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7"/>
      <c r="B721" s="28"/>
      <c r="C721" s="29"/>
      <c r="D721" s="29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7"/>
      <c r="B722" s="28"/>
      <c r="C722" s="29"/>
      <c r="D722" s="29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7"/>
      <c r="B723" s="28"/>
      <c r="C723" s="29"/>
      <c r="D723" s="29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7"/>
      <c r="B724" s="28"/>
      <c r="C724" s="29"/>
      <c r="D724" s="29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7"/>
      <c r="B725" s="28"/>
      <c r="C725" s="29"/>
      <c r="D725" s="29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7"/>
      <c r="B726" s="28"/>
      <c r="C726" s="29"/>
      <c r="D726" s="29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7"/>
      <c r="B727" s="28"/>
      <c r="C727" s="29"/>
      <c r="D727" s="29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7"/>
      <c r="B728" s="28"/>
      <c r="C728" s="29"/>
      <c r="D728" s="29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7"/>
      <c r="B729" s="28"/>
      <c r="C729" s="29"/>
      <c r="D729" s="29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7"/>
      <c r="B730" s="28"/>
      <c r="C730" s="29"/>
      <c r="D730" s="29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7"/>
      <c r="B731" s="28"/>
      <c r="C731" s="29"/>
      <c r="D731" s="29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7"/>
      <c r="B732" s="28"/>
      <c r="C732" s="29"/>
      <c r="D732" s="29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7"/>
      <c r="B733" s="28"/>
      <c r="C733" s="29"/>
      <c r="D733" s="29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7"/>
      <c r="B734" s="28"/>
      <c r="C734" s="29"/>
      <c r="D734" s="29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7"/>
      <c r="B735" s="28"/>
      <c r="C735" s="29"/>
      <c r="D735" s="29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7"/>
      <c r="B736" s="28"/>
      <c r="C736" s="29"/>
      <c r="D736" s="29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7"/>
      <c r="B737" s="28"/>
      <c r="C737" s="29"/>
      <c r="D737" s="29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7"/>
      <c r="B738" s="28"/>
      <c r="C738" s="29"/>
      <c r="D738" s="29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7"/>
      <c r="B739" s="28"/>
      <c r="C739" s="29"/>
      <c r="D739" s="29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7"/>
      <c r="B740" s="28"/>
      <c r="C740" s="29"/>
      <c r="D740" s="29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7"/>
      <c r="B741" s="28"/>
      <c r="C741" s="29"/>
      <c r="D741" s="29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7"/>
      <c r="B742" s="28"/>
      <c r="C742" s="29"/>
      <c r="D742" s="29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7"/>
      <c r="B743" s="28"/>
      <c r="C743" s="29"/>
      <c r="D743" s="29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7"/>
      <c r="B744" s="28"/>
      <c r="C744" s="29"/>
      <c r="D744" s="29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7"/>
      <c r="B745" s="28"/>
      <c r="C745" s="29"/>
      <c r="D745" s="29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7"/>
      <c r="B746" s="28"/>
      <c r="C746" s="29"/>
      <c r="D746" s="29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7"/>
      <c r="B747" s="28"/>
      <c r="C747" s="29"/>
      <c r="D747" s="29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7"/>
      <c r="B748" s="28"/>
      <c r="C748" s="29"/>
      <c r="D748" s="29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7"/>
      <c r="B749" s="28"/>
      <c r="C749" s="29"/>
      <c r="D749" s="29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7"/>
      <c r="B750" s="28"/>
      <c r="C750" s="29"/>
      <c r="D750" s="29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7"/>
      <c r="B751" s="28"/>
      <c r="C751" s="29"/>
      <c r="D751" s="29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7"/>
      <c r="B752" s="28"/>
      <c r="C752" s="29"/>
      <c r="D752" s="29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7"/>
      <c r="B753" s="28"/>
      <c r="C753" s="29"/>
      <c r="D753" s="29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7"/>
      <c r="B754" s="28"/>
      <c r="C754" s="29"/>
      <c r="D754" s="29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7"/>
      <c r="B755" s="28"/>
      <c r="C755" s="29"/>
      <c r="D755" s="29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7"/>
      <c r="B756" s="28"/>
      <c r="C756" s="29"/>
      <c r="D756" s="29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7"/>
      <c r="B757" s="28"/>
      <c r="C757" s="29"/>
      <c r="D757" s="29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7"/>
      <c r="B758" s="28"/>
      <c r="C758" s="29"/>
      <c r="D758" s="29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7"/>
      <c r="B759" s="28"/>
      <c r="C759" s="29"/>
      <c r="D759" s="29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7"/>
      <c r="B760" s="28"/>
      <c r="C760" s="29"/>
      <c r="D760" s="29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7"/>
      <c r="B761" s="28"/>
      <c r="C761" s="29"/>
      <c r="D761" s="29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7"/>
      <c r="B762" s="28"/>
      <c r="C762" s="29"/>
      <c r="D762" s="29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7"/>
      <c r="B763" s="28"/>
      <c r="C763" s="29"/>
      <c r="D763" s="29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7"/>
      <c r="B764" s="28"/>
      <c r="C764" s="29"/>
      <c r="D764" s="29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7"/>
      <c r="B765" s="28"/>
      <c r="C765" s="29"/>
      <c r="D765" s="29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7"/>
      <c r="B766" s="28"/>
      <c r="C766" s="29"/>
      <c r="D766" s="29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7"/>
      <c r="B767" s="28"/>
      <c r="C767" s="29"/>
      <c r="D767" s="29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7"/>
      <c r="B768" s="28"/>
      <c r="C768" s="29"/>
      <c r="D768" s="29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7"/>
      <c r="B769" s="28"/>
      <c r="C769" s="29"/>
      <c r="D769" s="29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7"/>
      <c r="B770" s="28"/>
      <c r="C770" s="29"/>
      <c r="D770" s="29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7"/>
      <c r="B771" s="28"/>
      <c r="C771" s="29"/>
      <c r="D771" s="29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7"/>
      <c r="B772" s="28"/>
      <c r="C772" s="29"/>
      <c r="D772" s="29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7"/>
      <c r="B773" s="28"/>
      <c r="C773" s="29"/>
      <c r="D773" s="29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7"/>
      <c r="B774" s="28"/>
      <c r="C774" s="29"/>
      <c r="D774" s="29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7"/>
      <c r="B775" s="28"/>
      <c r="C775" s="29"/>
      <c r="D775" s="29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7"/>
      <c r="B776" s="28"/>
      <c r="C776" s="29"/>
      <c r="D776" s="29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7"/>
      <c r="B777" s="28"/>
      <c r="C777" s="29"/>
      <c r="D777" s="29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7"/>
      <c r="B778" s="28"/>
      <c r="C778" s="29"/>
      <c r="D778" s="29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7"/>
      <c r="B779" s="28"/>
      <c r="C779" s="29"/>
      <c r="D779" s="29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7"/>
      <c r="B780" s="28"/>
      <c r="C780" s="29"/>
      <c r="D780" s="29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7"/>
      <c r="B781" s="28"/>
      <c r="C781" s="29"/>
      <c r="D781" s="29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7"/>
      <c r="B782" s="28"/>
      <c r="C782" s="29"/>
      <c r="D782" s="29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7"/>
      <c r="B783" s="28"/>
      <c r="C783" s="29"/>
      <c r="D783" s="29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7"/>
      <c r="B784" s="28"/>
      <c r="C784" s="29"/>
      <c r="D784" s="29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7"/>
      <c r="B785" s="28"/>
      <c r="C785" s="29"/>
      <c r="D785" s="29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7"/>
      <c r="B786" s="28"/>
      <c r="C786" s="29"/>
      <c r="D786" s="29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7"/>
      <c r="B787" s="28"/>
      <c r="C787" s="29"/>
      <c r="D787" s="29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7"/>
      <c r="B788" s="28"/>
      <c r="C788" s="29"/>
      <c r="D788" s="29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7"/>
      <c r="B789" s="28"/>
      <c r="C789" s="29"/>
      <c r="D789" s="29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7"/>
      <c r="B790" s="28"/>
      <c r="C790" s="29"/>
      <c r="D790" s="29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7"/>
      <c r="B791" s="28"/>
      <c r="C791" s="29"/>
      <c r="D791" s="29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7"/>
      <c r="B792" s="28"/>
      <c r="C792" s="29"/>
      <c r="D792" s="29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7"/>
      <c r="B793" s="28"/>
      <c r="C793" s="29"/>
      <c r="D793" s="29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7"/>
      <c r="B794" s="28"/>
      <c r="C794" s="29"/>
      <c r="D794" s="29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7"/>
      <c r="B795" s="28"/>
      <c r="C795" s="29"/>
      <c r="D795" s="29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7"/>
      <c r="B796" s="28"/>
      <c r="C796" s="29"/>
      <c r="D796" s="29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7"/>
      <c r="B797" s="28"/>
      <c r="C797" s="29"/>
      <c r="D797" s="29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7"/>
      <c r="B798" s="28"/>
      <c r="C798" s="29"/>
      <c r="D798" s="29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7"/>
      <c r="B799" s="28"/>
      <c r="C799" s="29"/>
      <c r="D799" s="29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7"/>
      <c r="B800" s="28"/>
      <c r="C800" s="29"/>
      <c r="D800" s="29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7"/>
      <c r="B801" s="28"/>
      <c r="C801" s="29"/>
      <c r="D801" s="29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7"/>
      <c r="B802" s="28"/>
      <c r="C802" s="29"/>
      <c r="D802" s="29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7"/>
      <c r="B803" s="28"/>
      <c r="C803" s="29"/>
      <c r="D803" s="29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7"/>
      <c r="B804" s="28"/>
      <c r="C804" s="29"/>
      <c r="D804" s="29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7"/>
      <c r="B805" s="28"/>
      <c r="C805" s="29"/>
      <c r="D805" s="29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7"/>
      <c r="B806" s="28"/>
      <c r="C806" s="29"/>
      <c r="D806" s="29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7"/>
      <c r="B807" s="28"/>
      <c r="C807" s="29"/>
      <c r="D807" s="29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7"/>
      <c r="B808" s="28"/>
      <c r="C808" s="29"/>
      <c r="D808" s="29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7"/>
      <c r="B809" s="28"/>
      <c r="C809" s="29"/>
      <c r="D809" s="29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7"/>
      <c r="B810" s="28"/>
      <c r="C810" s="29"/>
      <c r="D810" s="29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7"/>
      <c r="B811" s="28"/>
      <c r="C811" s="29"/>
      <c r="D811" s="29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7"/>
      <c r="B812" s="28"/>
      <c r="C812" s="29"/>
      <c r="D812" s="29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7"/>
      <c r="B813" s="28"/>
      <c r="C813" s="29"/>
      <c r="D813" s="29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7"/>
      <c r="B814" s="28"/>
      <c r="C814" s="29"/>
      <c r="D814" s="29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7"/>
      <c r="B815" s="28"/>
      <c r="C815" s="29"/>
      <c r="D815" s="29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7"/>
      <c r="B816" s="28"/>
      <c r="C816" s="29"/>
      <c r="D816" s="29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7"/>
      <c r="B817" s="28"/>
      <c r="C817" s="29"/>
      <c r="D817" s="29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7"/>
      <c r="B818" s="28"/>
      <c r="C818" s="29"/>
      <c r="D818" s="29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7"/>
      <c r="B819" s="28"/>
      <c r="C819" s="29"/>
      <c r="D819" s="29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7"/>
      <c r="B820" s="28"/>
      <c r="C820" s="29"/>
      <c r="D820" s="29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7"/>
      <c r="B821" s="28"/>
      <c r="C821" s="29"/>
      <c r="D821" s="29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7"/>
      <c r="B822" s="28"/>
      <c r="C822" s="29"/>
      <c r="D822" s="29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7"/>
      <c r="B823" s="28"/>
      <c r="C823" s="29"/>
      <c r="D823" s="29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7"/>
      <c r="B824" s="28"/>
      <c r="C824" s="29"/>
      <c r="D824" s="29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7"/>
      <c r="B825" s="28"/>
      <c r="C825" s="29"/>
      <c r="D825" s="29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7"/>
      <c r="B826" s="28"/>
      <c r="C826" s="29"/>
      <c r="D826" s="29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7"/>
      <c r="B827" s="28"/>
      <c r="C827" s="29"/>
      <c r="D827" s="29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7"/>
      <c r="B828" s="28"/>
      <c r="C828" s="29"/>
      <c r="D828" s="29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7"/>
      <c r="B829" s="28"/>
      <c r="C829" s="29"/>
      <c r="D829" s="29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7"/>
      <c r="B830" s="28"/>
      <c r="C830" s="29"/>
      <c r="D830" s="29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7"/>
      <c r="B831" s="28"/>
      <c r="C831" s="29"/>
      <c r="D831" s="29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7"/>
      <c r="B832" s="28"/>
      <c r="C832" s="29"/>
      <c r="D832" s="29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7"/>
      <c r="B833" s="28"/>
      <c r="C833" s="29"/>
      <c r="D833" s="29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7"/>
      <c r="B834" s="28"/>
      <c r="C834" s="29"/>
      <c r="D834" s="29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7"/>
      <c r="B835" s="28"/>
      <c r="C835" s="29"/>
      <c r="D835" s="29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7"/>
      <c r="B836" s="28"/>
      <c r="C836" s="29"/>
      <c r="D836" s="29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7"/>
      <c r="B837" s="28"/>
      <c r="C837" s="29"/>
      <c r="D837" s="29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7"/>
      <c r="B838" s="28"/>
      <c r="C838" s="29"/>
      <c r="D838" s="29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7"/>
      <c r="B839" s="28"/>
      <c r="C839" s="29"/>
      <c r="D839" s="29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7"/>
      <c r="B840" s="28"/>
      <c r="C840" s="29"/>
      <c r="D840" s="29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7"/>
      <c r="B841" s="28"/>
      <c r="C841" s="29"/>
      <c r="D841" s="29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7"/>
      <c r="B842" s="28"/>
      <c r="C842" s="29"/>
      <c r="D842" s="29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7"/>
      <c r="B843" s="28"/>
      <c r="C843" s="29"/>
      <c r="D843" s="29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7"/>
      <c r="B844" s="28"/>
      <c r="C844" s="29"/>
      <c r="D844" s="29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7"/>
      <c r="B845" s="28"/>
      <c r="C845" s="29"/>
      <c r="D845" s="29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7"/>
      <c r="B846" s="28"/>
      <c r="C846" s="29"/>
      <c r="D846" s="29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7"/>
      <c r="B847" s="28"/>
      <c r="C847" s="29"/>
      <c r="D847" s="29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7"/>
      <c r="B848" s="28"/>
      <c r="C848" s="29"/>
      <c r="D848" s="29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7"/>
      <c r="B849" s="28"/>
      <c r="C849" s="29"/>
      <c r="D849" s="29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7"/>
      <c r="B850" s="28"/>
      <c r="C850" s="29"/>
      <c r="D850" s="29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7"/>
      <c r="B851" s="28"/>
      <c r="C851" s="29"/>
      <c r="D851" s="29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7"/>
      <c r="B852" s="28"/>
      <c r="C852" s="29"/>
      <c r="D852" s="29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7"/>
      <c r="B853" s="28"/>
      <c r="C853" s="29"/>
      <c r="D853" s="29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7"/>
      <c r="B854" s="28"/>
      <c r="C854" s="29"/>
      <c r="D854" s="29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7"/>
      <c r="B855" s="28"/>
      <c r="C855" s="29"/>
      <c r="D855" s="29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7"/>
      <c r="B856" s="28"/>
      <c r="C856" s="29"/>
      <c r="D856" s="29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7"/>
      <c r="B857" s="28"/>
      <c r="C857" s="29"/>
      <c r="D857" s="29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7"/>
      <c r="B858" s="28"/>
      <c r="C858" s="29"/>
      <c r="D858" s="29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7"/>
      <c r="B859" s="28"/>
      <c r="C859" s="29"/>
      <c r="D859" s="29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7"/>
      <c r="B860" s="28"/>
      <c r="C860" s="29"/>
      <c r="D860" s="29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7"/>
      <c r="B861" s="28"/>
      <c r="C861" s="29"/>
      <c r="D861" s="29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7"/>
      <c r="B862" s="28"/>
      <c r="C862" s="29"/>
      <c r="D862" s="29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7"/>
      <c r="B863" s="28"/>
      <c r="C863" s="29"/>
      <c r="D863" s="29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7"/>
      <c r="B864" s="28"/>
      <c r="C864" s="29"/>
      <c r="D864" s="29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7"/>
      <c r="B865" s="28"/>
      <c r="C865" s="29"/>
      <c r="D865" s="29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7"/>
      <c r="B866" s="28"/>
      <c r="C866" s="29"/>
      <c r="D866" s="29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7"/>
      <c r="B867" s="28"/>
      <c r="C867" s="29"/>
      <c r="D867" s="29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7"/>
      <c r="B868" s="28"/>
      <c r="C868" s="29"/>
      <c r="D868" s="29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7"/>
      <c r="B869" s="28"/>
      <c r="C869" s="29"/>
      <c r="D869" s="29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7"/>
      <c r="B870" s="28"/>
      <c r="C870" s="29"/>
      <c r="D870" s="29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7"/>
      <c r="B871" s="28"/>
      <c r="C871" s="29"/>
      <c r="D871" s="29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7"/>
      <c r="B872" s="28"/>
      <c r="C872" s="29"/>
      <c r="D872" s="29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7"/>
      <c r="B873" s="28"/>
      <c r="C873" s="29"/>
      <c r="D873" s="29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7"/>
      <c r="B874" s="28"/>
      <c r="C874" s="29"/>
      <c r="D874" s="29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7"/>
      <c r="B875" s="28"/>
      <c r="C875" s="29"/>
      <c r="D875" s="29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7"/>
      <c r="B876" s="28"/>
      <c r="C876" s="29"/>
      <c r="D876" s="29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7"/>
      <c r="B877" s="28"/>
      <c r="C877" s="29"/>
      <c r="D877" s="29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7"/>
      <c r="B878" s="28"/>
      <c r="C878" s="29"/>
      <c r="D878" s="29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7"/>
      <c r="B879" s="28"/>
      <c r="C879" s="29"/>
      <c r="D879" s="29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7"/>
      <c r="B880" s="28"/>
      <c r="C880" s="29"/>
      <c r="D880" s="29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7"/>
      <c r="B881" s="28"/>
      <c r="C881" s="29"/>
      <c r="D881" s="29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7"/>
      <c r="B882" s="28"/>
      <c r="C882" s="29"/>
      <c r="D882" s="29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7"/>
      <c r="B883" s="28"/>
      <c r="C883" s="29"/>
      <c r="D883" s="29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7"/>
      <c r="B884" s="28"/>
      <c r="C884" s="29"/>
      <c r="D884" s="29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7"/>
      <c r="B885" s="28"/>
      <c r="C885" s="29"/>
      <c r="D885" s="29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7"/>
      <c r="B886" s="28"/>
      <c r="C886" s="29"/>
      <c r="D886" s="29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7"/>
      <c r="B887" s="28"/>
      <c r="C887" s="29"/>
      <c r="D887" s="29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7"/>
      <c r="B888" s="28"/>
      <c r="C888" s="29"/>
      <c r="D888" s="29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7"/>
      <c r="B889" s="28"/>
      <c r="C889" s="29"/>
      <c r="D889" s="29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7"/>
      <c r="B890" s="28"/>
      <c r="C890" s="29"/>
      <c r="D890" s="29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7"/>
      <c r="B891" s="28"/>
      <c r="C891" s="29"/>
      <c r="D891" s="29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7"/>
      <c r="B892" s="28"/>
      <c r="C892" s="29"/>
      <c r="D892" s="29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7"/>
      <c r="B893" s="28"/>
      <c r="C893" s="29"/>
      <c r="D893" s="29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7"/>
      <c r="B894" s="28"/>
      <c r="C894" s="29"/>
      <c r="D894" s="29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7"/>
      <c r="B895" s="28"/>
      <c r="C895" s="29"/>
      <c r="D895" s="29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7"/>
      <c r="B896" s="28"/>
      <c r="C896" s="29"/>
      <c r="D896" s="29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7"/>
      <c r="B897" s="28"/>
      <c r="C897" s="29"/>
      <c r="D897" s="29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7"/>
      <c r="B898" s="28"/>
      <c r="C898" s="29"/>
      <c r="D898" s="29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7"/>
      <c r="B899" s="28"/>
      <c r="C899" s="29"/>
      <c r="D899" s="29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7"/>
      <c r="B900" s="28"/>
      <c r="C900" s="29"/>
      <c r="D900" s="29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7"/>
      <c r="B901" s="28"/>
      <c r="C901" s="29"/>
      <c r="D901" s="29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7"/>
      <c r="B902" s="28"/>
      <c r="C902" s="29"/>
      <c r="D902" s="29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7"/>
      <c r="B903" s="28"/>
      <c r="C903" s="29"/>
      <c r="D903" s="29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7"/>
      <c r="B904" s="28"/>
      <c r="C904" s="29"/>
      <c r="D904" s="29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7"/>
      <c r="B905" s="28"/>
      <c r="C905" s="29"/>
      <c r="D905" s="29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7"/>
      <c r="B906" s="28"/>
      <c r="C906" s="29"/>
      <c r="D906" s="29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7"/>
      <c r="B907" s="28"/>
      <c r="C907" s="29"/>
      <c r="D907" s="29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7"/>
      <c r="B908" s="28"/>
      <c r="C908" s="29"/>
      <c r="D908" s="29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7"/>
      <c r="B909" s="28"/>
      <c r="C909" s="29"/>
      <c r="D909" s="29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7"/>
      <c r="B910" s="28"/>
      <c r="C910" s="29"/>
      <c r="D910" s="29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7"/>
      <c r="B911" s="28"/>
      <c r="C911" s="29"/>
      <c r="D911" s="29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7"/>
      <c r="B912" s="28"/>
      <c r="C912" s="29"/>
      <c r="D912" s="29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7"/>
      <c r="B913" s="28"/>
      <c r="C913" s="29"/>
      <c r="D913" s="29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7"/>
      <c r="B914" s="28"/>
      <c r="C914" s="29"/>
      <c r="D914" s="29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7"/>
      <c r="B915" s="28"/>
      <c r="C915" s="29"/>
      <c r="D915" s="29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7"/>
      <c r="B916" s="28"/>
      <c r="C916" s="29"/>
      <c r="D916" s="29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7"/>
      <c r="B917" s="28"/>
      <c r="C917" s="29"/>
      <c r="D917" s="29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7"/>
      <c r="B918" s="28"/>
      <c r="C918" s="29"/>
      <c r="D918" s="29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7"/>
      <c r="B919" s="28"/>
      <c r="C919" s="29"/>
      <c r="D919" s="29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7"/>
      <c r="B920" s="28"/>
      <c r="C920" s="29"/>
      <c r="D920" s="29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7"/>
      <c r="B921" s="28"/>
      <c r="C921" s="29"/>
      <c r="D921" s="29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7"/>
      <c r="B922" s="28"/>
      <c r="C922" s="29"/>
      <c r="D922" s="29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7"/>
      <c r="B923" s="28"/>
      <c r="C923" s="29"/>
      <c r="D923" s="29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7"/>
      <c r="B924" s="28"/>
      <c r="C924" s="29"/>
      <c r="D924" s="29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7"/>
      <c r="B925" s="28"/>
      <c r="C925" s="29"/>
      <c r="D925" s="29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7"/>
      <c r="B926" s="28"/>
      <c r="C926" s="29"/>
      <c r="D926" s="29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7"/>
      <c r="B927" s="28"/>
      <c r="C927" s="29"/>
      <c r="D927" s="29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7"/>
      <c r="B928" s="28"/>
      <c r="C928" s="29"/>
      <c r="D928" s="29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7"/>
      <c r="B929" s="28"/>
      <c r="C929" s="29"/>
      <c r="D929" s="29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7"/>
      <c r="B930" s="28"/>
      <c r="C930" s="29"/>
      <c r="D930" s="29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7"/>
      <c r="B931" s="28"/>
      <c r="C931" s="29"/>
      <c r="D931" s="29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7"/>
      <c r="B932" s="28"/>
      <c r="C932" s="29"/>
      <c r="D932" s="29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7"/>
      <c r="B933" s="28"/>
      <c r="C933" s="29"/>
      <c r="D933" s="29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7"/>
      <c r="B934" s="28"/>
      <c r="C934" s="29"/>
      <c r="D934" s="29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7"/>
      <c r="B935" s="28"/>
      <c r="C935" s="29"/>
      <c r="D935" s="29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7"/>
      <c r="B936" s="28"/>
      <c r="C936" s="29"/>
      <c r="D936" s="29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7"/>
      <c r="B937" s="28"/>
      <c r="C937" s="29"/>
      <c r="D937" s="29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7"/>
      <c r="B938" s="28"/>
      <c r="C938" s="29"/>
      <c r="D938" s="29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7"/>
      <c r="B939" s="28"/>
      <c r="C939" s="29"/>
      <c r="D939" s="29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7"/>
      <c r="B940" s="28"/>
      <c r="C940" s="29"/>
      <c r="D940" s="29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7"/>
      <c r="B941" s="28"/>
      <c r="C941" s="29"/>
      <c r="D941" s="29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7"/>
      <c r="B942" s="28"/>
      <c r="C942" s="29"/>
      <c r="D942" s="29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7"/>
      <c r="B943" s="28"/>
      <c r="C943" s="29"/>
      <c r="D943" s="29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7"/>
      <c r="B944" s="28"/>
      <c r="C944" s="29"/>
      <c r="D944" s="29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7"/>
      <c r="B945" s="28"/>
      <c r="C945" s="29"/>
      <c r="D945" s="29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7"/>
      <c r="B946" s="28"/>
      <c r="C946" s="29"/>
      <c r="D946" s="29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7"/>
      <c r="B947" s="28"/>
      <c r="C947" s="29"/>
      <c r="D947" s="29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7"/>
      <c r="B948" s="28"/>
      <c r="C948" s="29"/>
      <c r="D948" s="29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7"/>
      <c r="B949" s="28"/>
      <c r="C949" s="29"/>
      <c r="D949" s="29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7"/>
      <c r="B950" s="28"/>
      <c r="C950" s="29"/>
      <c r="D950" s="29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7"/>
      <c r="B951" s="28"/>
      <c r="C951" s="29"/>
      <c r="D951" s="29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7"/>
      <c r="B952" s="28"/>
      <c r="C952" s="29"/>
      <c r="D952" s="29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7"/>
      <c r="B953" s="28"/>
      <c r="C953" s="29"/>
      <c r="D953" s="29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7"/>
      <c r="B954" s="28"/>
      <c r="C954" s="29"/>
      <c r="D954" s="29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7"/>
      <c r="B955" s="28"/>
      <c r="C955" s="29"/>
      <c r="D955" s="29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7"/>
      <c r="B956" s="28"/>
      <c r="C956" s="29"/>
      <c r="D956" s="29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7"/>
      <c r="B957" s="28"/>
      <c r="C957" s="29"/>
      <c r="D957" s="29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7"/>
      <c r="B958" s="28"/>
      <c r="C958" s="29"/>
      <c r="D958" s="29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7"/>
      <c r="B959" s="28"/>
      <c r="C959" s="29"/>
      <c r="D959" s="29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7"/>
      <c r="B960" s="28"/>
      <c r="C960" s="29"/>
      <c r="D960" s="29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7"/>
      <c r="B961" s="28"/>
      <c r="C961" s="29"/>
      <c r="D961" s="29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7"/>
      <c r="B962" s="28"/>
      <c r="C962" s="29"/>
      <c r="D962" s="29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7"/>
      <c r="B963" s="28"/>
      <c r="C963" s="29"/>
      <c r="D963" s="29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7"/>
      <c r="B964" s="28"/>
      <c r="C964" s="29"/>
      <c r="D964" s="29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7"/>
      <c r="B965" s="28"/>
      <c r="C965" s="29"/>
      <c r="D965" s="29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7"/>
      <c r="B966" s="28"/>
      <c r="C966" s="29"/>
      <c r="D966" s="29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7"/>
      <c r="B967" s="28"/>
      <c r="C967" s="29"/>
      <c r="D967" s="29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7"/>
      <c r="B968" s="28"/>
      <c r="C968" s="29"/>
      <c r="D968" s="29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7"/>
      <c r="B969" s="28"/>
      <c r="C969" s="29"/>
      <c r="D969" s="29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7"/>
      <c r="B970" s="28"/>
      <c r="C970" s="29"/>
      <c r="D970" s="29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7"/>
      <c r="B971" s="28"/>
      <c r="C971" s="29"/>
      <c r="D971" s="29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7"/>
      <c r="B972" s="28"/>
      <c r="C972" s="29"/>
      <c r="D972" s="29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7"/>
      <c r="B973" s="28"/>
      <c r="C973" s="29"/>
      <c r="D973" s="29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7"/>
      <c r="B974" s="28"/>
      <c r="C974" s="29"/>
      <c r="D974" s="29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7"/>
      <c r="B975" s="28"/>
      <c r="C975" s="29"/>
      <c r="D975" s="29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7"/>
      <c r="B976" s="28"/>
      <c r="C976" s="29"/>
      <c r="D976" s="29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7"/>
      <c r="B977" s="28"/>
      <c r="C977" s="29"/>
      <c r="D977" s="29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7"/>
      <c r="B978" s="28"/>
      <c r="C978" s="29"/>
      <c r="D978" s="29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7"/>
      <c r="B979" s="28"/>
      <c r="C979" s="29"/>
      <c r="D979" s="29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7"/>
      <c r="B980" s="28"/>
      <c r="C980" s="29"/>
      <c r="D980" s="29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7"/>
      <c r="B981" s="28"/>
      <c r="C981" s="29"/>
      <c r="D981" s="29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7"/>
      <c r="B982" s="28"/>
      <c r="C982" s="29"/>
      <c r="D982" s="29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7"/>
      <c r="B983" s="28"/>
      <c r="C983" s="29"/>
      <c r="D983" s="29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7"/>
      <c r="B984" s="28"/>
      <c r="C984" s="29"/>
      <c r="D984" s="29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7"/>
      <c r="B985" s="28"/>
      <c r="C985" s="29"/>
      <c r="D985" s="29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7"/>
      <c r="B986" s="28"/>
      <c r="C986" s="29"/>
      <c r="D986" s="29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7"/>
      <c r="B987" s="28"/>
      <c r="C987" s="29"/>
      <c r="D987" s="29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7"/>
      <c r="B988" s="28"/>
      <c r="C988" s="29"/>
      <c r="D988" s="29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7"/>
      <c r="B989" s="28"/>
      <c r="C989" s="29"/>
      <c r="D989" s="29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7"/>
      <c r="B990" s="28"/>
      <c r="C990" s="29"/>
      <c r="D990" s="29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7"/>
      <c r="B991" s="28"/>
      <c r="C991" s="29"/>
      <c r="D991" s="29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7"/>
      <c r="B992" s="28"/>
      <c r="C992" s="29"/>
      <c r="D992" s="29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7"/>
      <c r="B993" s="28"/>
      <c r="C993" s="29"/>
      <c r="D993" s="29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7"/>
      <c r="B994" s="28"/>
      <c r="C994" s="29"/>
      <c r="D994" s="29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7"/>
      <c r="B995" s="28"/>
      <c r="C995" s="29"/>
      <c r="D995" s="29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7"/>
      <c r="B996" s="28"/>
      <c r="C996" s="29"/>
      <c r="D996" s="29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7"/>
      <c r="B997" s="28"/>
      <c r="C997" s="29"/>
      <c r="D997" s="29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7"/>
      <c r="B998" s="28"/>
      <c r="C998" s="29"/>
      <c r="D998" s="29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7"/>
      <c r="B999" s="28"/>
      <c r="C999" s="29"/>
      <c r="D999" s="29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7"/>
      <c r="B1000" s="28"/>
      <c r="C1000" s="29"/>
      <c r="D1000" s="29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8.25"/>
  </cols>
  <sheetData>
    <row r="1"/>
    <row r="2"/>
    <row r="3"/>
    <row r="4"/>
    <row r="6">
      <c r="A6" s="33" t="s">
        <v>160</v>
      </c>
      <c r="B6" s="34" t="s">
        <v>6</v>
      </c>
      <c r="C6" s="35"/>
      <c r="D6" s="35"/>
      <c r="E6" s="35"/>
      <c r="F6" s="35"/>
      <c r="G6" s="35"/>
      <c r="H6" s="35"/>
    </row>
    <row r="7">
      <c r="A7" s="35" t="s">
        <v>2</v>
      </c>
      <c r="B7" s="34">
        <v>1.0</v>
      </c>
      <c r="C7" s="34">
        <v>2.0</v>
      </c>
      <c r="D7" s="34">
        <v>3.0</v>
      </c>
      <c r="E7" s="34">
        <v>4.0</v>
      </c>
      <c r="F7" s="34">
        <v>5.0</v>
      </c>
      <c r="G7" s="34">
        <v>6.0</v>
      </c>
      <c r="H7" s="34">
        <v>7.0</v>
      </c>
    </row>
    <row r="8">
      <c r="A8" s="35" t="s">
        <v>161</v>
      </c>
      <c r="B8" s="36">
        <v>89740.0</v>
      </c>
      <c r="C8" s="36">
        <v>88665.0</v>
      </c>
      <c r="D8" s="36">
        <v>95900.0</v>
      </c>
      <c r="E8" s="36">
        <v>80845.0</v>
      </c>
      <c r="F8" s="36">
        <v>79340.0</v>
      </c>
      <c r="G8" s="36">
        <v>91955.0</v>
      </c>
      <c r="H8" s="36">
        <v>16950.0</v>
      </c>
    </row>
    <row r="9">
      <c r="A9" s="35" t="s">
        <v>162</v>
      </c>
      <c r="B9" s="36">
        <v>2563375.0</v>
      </c>
      <c r="C9" s="36">
        <v>2562975.0</v>
      </c>
      <c r="D9" s="36">
        <v>2755300.0</v>
      </c>
      <c r="E9" s="36">
        <v>2297600.0</v>
      </c>
      <c r="F9" s="36">
        <v>2438575.0</v>
      </c>
      <c r="G9" s="36">
        <v>2735250.0</v>
      </c>
      <c r="H9" s="36">
        <v>531825.0</v>
      </c>
    </row>
    <row r="10">
      <c r="A10" s="35" t="s">
        <v>163</v>
      </c>
      <c r="B10" s="36">
        <v>2653115.0</v>
      </c>
      <c r="C10" s="36">
        <v>2651640.0</v>
      </c>
      <c r="D10" s="36">
        <v>2851200.0</v>
      </c>
      <c r="E10" s="36">
        <v>2378445.0</v>
      </c>
      <c r="F10" s="36">
        <v>2517915.0</v>
      </c>
      <c r="G10" s="36">
        <v>2827205.0</v>
      </c>
      <c r="H10" s="36">
        <v>548775.0</v>
      </c>
    </row>
    <row r="12">
      <c r="A12" s="33" t="s">
        <v>164</v>
      </c>
      <c r="B12" s="34" t="s">
        <v>6</v>
      </c>
      <c r="C12" s="35"/>
      <c r="D12" s="35"/>
      <c r="E12" s="35"/>
      <c r="F12" s="35"/>
      <c r="G12" s="35"/>
      <c r="H12" s="35"/>
    </row>
    <row r="13">
      <c r="A13" s="37" t="s">
        <v>4</v>
      </c>
      <c r="B13" s="34">
        <v>1.0</v>
      </c>
      <c r="C13" s="38">
        <v>2.0</v>
      </c>
      <c r="D13" s="34">
        <v>3.0</v>
      </c>
      <c r="E13" s="34">
        <v>4.0</v>
      </c>
      <c r="F13" s="34">
        <v>5.0</v>
      </c>
      <c r="G13" s="34">
        <v>6.0</v>
      </c>
      <c r="H13" s="34">
        <v>7.0</v>
      </c>
    </row>
    <row r="14">
      <c r="A14" s="35" t="s">
        <v>21</v>
      </c>
      <c r="B14" s="36">
        <v>1055450.0</v>
      </c>
      <c r="C14" s="36">
        <v>1024925.0</v>
      </c>
      <c r="D14" s="36">
        <v>1120900.0</v>
      </c>
      <c r="E14" s="36">
        <v>946825.0</v>
      </c>
      <c r="F14" s="36">
        <v>1000725.0</v>
      </c>
      <c r="G14" s="36">
        <v>1122275.0</v>
      </c>
      <c r="H14" s="36">
        <v>219450.0</v>
      </c>
    </row>
    <row r="15">
      <c r="A15" s="35" t="s">
        <v>17</v>
      </c>
      <c r="B15" s="36">
        <v>832950.0</v>
      </c>
      <c r="C15" s="36">
        <v>862200.0</v>
      </c>
      <c r="D15" s="36">
        <v>916200.0</v>
      </c>
      <c r="E15" s="36">
        <v>755775.0</v>
      </c>
      <c r="F15" s="36">
        <v>849150.0</v>
      </c>
      <c r="G15" s="36">
        <v>915075.0</v>
      </c>
      <c r="H15" s="36">
        <v>187425.0</v>
      </c>
    </row>
    <row r="16">
      <c r="A16" s="35" t="s">
        <v>23</v>
      </c>
      <c r="B16" s="36">
        <v>47050.0</v>
      </c>
      <c r="C16" s="36">
        <v>50050.0</v>
      </c>
      <c r="D16" s="36">
        <v>53200.0</v>
      </c>
      <c r="E16" s="36">
        <v>44200.0</v>
      </c>
      <c r="F16" s="36">
        <v>43700.0</v>
      </c>
      <c r="G16" s="36">
        <v>50300.0</v>
      </c>
      <c r="H16" s="36">
        <v>7650.0</v>
      </c>
    </row>
    <row r="17">
      <c r="A17" s="35" t="s">
        <v>20</v>
      </c>
      <c r="B17" s="36">
        <v>31425.0</v>
      </c>
      <c r="C17" s="36">
        <v>28400.0</v>
      </c>
      <c r="D17" s="36">
        <v>30325.0</v>
      </c>
      <c r="E17" s="36">
        <v>26925.0</v>
      </c>
      <c r="F17" s="36">
        <v>23775.0</v>
      </c>
      <c r="G17" s="36">
        <v>28350.0</v>
      </c>
      <c r="H17" s="36">
        <v>6000.0</v>
      </c>
    </row>
    <row r="18">
      <c r="A18" s="35" t="s">
        <v>28</v>
      </c>
      <c r="B18" s="36">
        <v>11265.0</v>
      </c>
      <c r="C18" s="36">
        <v>10215.0</v>
      </c>
      <c r="D18" s="36">
        <v>12375.0</v>
      </c>
      <c r="E18" s="36">
        <v>9720.0</v>
      </c>
      <c r="F18" s="36">
        <v>11865.0</v>
      </c>
      <c r="G18" s="36">
        <v>13305.0</v>
      </c>
      <c r="H18" s="36">
        <v>3300.0</v>
      </c>
    </row>
    <row r="19">
      <c r="A19" s="35" t="s">
        <v>18</v>
      </c>
      <c r="B19" s="36">
        <v>674975.0</v>
      </c>
      <c r="C19" s="36">
        <v>675850.0</v>
      </c>
      <c r="D19" s="36">
        <v>718200.0</v>
      </c>
      <c r="E19" s="36">
        <v>595000.0</v>
      </c>
      <c r="F19" s="36">
        <v>588700.0</v>
      </c>
      <c r="G19" s="36">
        <v>697900.0</v>
      </c>
      <c r="H19" s="36">
        <v>124950.0</v>
      </c>
    </row>
    <row r="20">
      <c r="A20" s="35" t="s">
        <v>163</v>
      </c>
      <c r="B20" s="36">
        <v>2653115.0</v>
      </c>
      <c r="C20" s="36">
        <v>2651640.0</v>
      </c>
      <c r="D20" s="36">
        <v>2851200.0</v>
      </c>
      <c r="E20" s="36">
        <v>2378445.0</v>
      </c>
      <c r="F20" s="36">
        <v>2517915.0</v>
      </c>
      <c r="G20" s="36">
        <v>2827205.0</v>
      </c>
      <c r="H20" s="36">
        <v>548775.0</v>
      </c>
    </row>
    <row r="22"/>
    <row r="23"/>
    <row r="24"/>
    <row r="25"/>
    <row r="26"/>
    <row r="27"/>
    <row r="28"/>
    <row r="29"/>
    <row r="30"/>
    <row r="31"/>
    <row r="32"/>
    <row r="33"/>
  </sheetData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0"/>
    <col customWidth="1" min="2" max="7" width="14.13"/>
  </cols>
  <sheetData>
    <row r="1">
      <c r="A1" s="39" t="s">
        <v>166</v>
      </c>
      <c r="B1" s="40"/>
      <c r="C1" s="40"/>
      <c r="D1" s="40"/>
      <c r="E1" s="40"/>
      <c r="F1" s="40"/>
      <c r="G1" s="40"/>
    </row>
    <row r="2">
      <c r="A2" s="41"/>
      <c r="B2" s="42" t="s">
        <v>167</v>
      </c>
      <c r="C2" s="43"/>
      <c r="D2" s="43"/>
      <c r="E2" s="43"/>
      <c r="F2" s="43"/>
      <c r="G2" s="44"/>
    </row>
    <row r="3">
      <c r="A3" s="45"/>
      <c r="B3" s="46">
        <v>1.0</v>
      </c>
      <c r="C3" s="46">
        <v>2.0</v>
      </c>
      <c r="D3" s="46">
        <v>3.0</v>
      </c>
      <c r="E3" s="46">
        <v>4.0</v>
      </c>
      <c r="F3" s="46">
        <v>5.0</v>
      </c>
      <c r="G3" s="46">
        <v>6.0</v>
      </c>
      <c r="H3" s="47"/>
    </row>
    <row r="4">
      <c r="A4" s="46" t="s">
        <v>168</v>
      </c>
      <c r="B4" s="48" t="s">
        <v>169</v>
      </c>
      <c r="C4" s="48" t="s">
        <v>169</v>
      </c>
      <c r="D4" s="48" t="s">
        <v>169</v>
      </c>
      <c r="E4" s="48" t="s">
        <v>169</v>
      </c>
      <c r="F4" s="48" t="s">
        <v>169</v>
      </c>
      <c r="G4" s="48" t="s">
        <v>169</v>
      </c>
    </row>
    <row r="5">
      <c r="A5" s="49" t="s">
        <v>21</v>
      </c>
      <c r="B5" s="40">
        <f>COUNTIFS(Export!$E$2:$E1003,$A5,Export!$G$2:$G1003,B$3)</f>
        <v>196</v>
      </c>
      <c r="C5" s="40">
        <f>COUNTIFS(Export!$E$2:$E1003,$A5,Export!$G$2:$G1003,C$3)</f>
        <v>191</v>
      </c>
      <c r="D5" s="40">
        <f>COUNTIFS(Export!$E$2:$E1003,$A5,Export!$G$2:$G1003,D$3)</f>
        <v>209</v>
      </c>
      <c r="E5" s="40">
        <f>COUNTIFS(Export!$E$2:$E1003,$A5,Export!$G$2:$G1003,E$3)</f>
        <v>176</v>
      </c>
      <c r="F5" s="40">
        <f>COUNTIFS(Export!$E$2:$E1003,$A5,Export!$G$2:$G1003,F$3)</f>
        <v>186</v>
      </c>
      <c r="G5" s="40">
        <f>COUNTIFS(Export!$E$2:$E1003,$A5,Export!$G$2:$G1003,G$3)</f>
        <v>209</v>
      </c>
    </row>
    <row r="6">
      <c r="A6" s="49" t="s">
        <v>17</v>
      </c>
      <c r="B6" s="40">
        <f>COUNTIFS(Export!$E$2:$E1003,$A6,Export!$G$2:$G1003,B$3)</f>
        <v>190</v>
      </c>
      <c r="C6" s="40">
        <f>COUNTIFS(Export!$E$2:$E1003,$A6,Export!$G$2:$G1003,C$3)</f>
        <v>196</v>
      </c>
      <c r="D6" s="40">
        <f>COUNTIFS(Export!$E$2:$E1003,$A6,Export!$G$2:$G1003,D$3)</f>
        <v>211</v>
      </c>
      <c r="E6" s="40">
        <f>COUNTIFS(Export!$E$2:$E1003,$A6,Export!$G$2:$G1003,E$3)</f>
        <v>173</v>
      </c>
      <c r="F6" s="40">
        <f>COUNTIFS(Export!$E$2:$E1003,$A6,Export!$G$2:$G1003,F$3)</f>
        <v>193</v>
      </c>
      <c r="G6" s="40">
        <f>COUNTIFS(Export!$E$2:$E1003,$A6,Export!$G$2:$G1003,G$3)</f>
        <v>210</v>
      </c>
    </row>
    <row r="7">
      <c r="A7" s="49" t="s">
        <v>18</v>
      </c>
      <c r="B7" s="40">
        <f>COUNTIFS(Export!$E$2:$E1003,$A7,Export!$G$2:$G1003,B$3)</f>
        <v>198</v>
      </c>
      <c r="C7" s="40">
        <f>COUNTIFS(Export!$E$2:$E1003,$A7,Export!$G$2:$G1003,C$3)</f>
        <v>198</v>
      </c>
      <c r="D7" s="40">
        <f>COUNTIFS(Export!$E$2:$E1003,$A7,Export!$G$2:$G1003,D$3)</f>
        <v>210</v>
      </c>
      <c r="E7" s="40">
        <f>COUNTIFS(Export!$E$2:$E1003,$A7,Export!$G$2:$G1003,E$3)</f>
        <v>174</v>
      </c>
      <c r="F7" s="40">
        <f>COUNTIFS(Export!$E$2:$E1003,$A7,Export!$G$2:$G1003,F$3)</f>
        <v>174</v>
      </c>
      <c r="G7" s="40">
        <f>COUNTIFS(Export!$E$2:$E1003,$A7,Export!$G$2:$G1003,G$3)</f>
        <v>204</v>
      </c>
    </row>
    <row r="8">
      <c r="A8" s="46" t="s">
        <v>170</v>
      </c>
      <c r="B8" s="50"/>
      <c r="C8" s="50"/>
      <c r="D8" s="50"/>
      <c r="E8" s="50"/>
      <c r="F8" s="50"/>
      <c r="G8" s="50"/>
    </row>
    <row r="9">
      <c r="A9" s="49" t="s">
        <v>23</v>
      </c>
      <c r="B9" s="40">
        <f>COUNTIFS(Export!$E$2:$E1003,$A9,Export!$G$2:$G1003,B$3)</f>
        <v>48</v>
      </c>
      <c r="C9" s="40">
        <f>COUNTIFS(Export!$E$2:$E1003,$A9,Export!$G$2:$G1003,C$3)</f>
        <v>51</v>
      </c>
      <c r="D9" s="40">
        <f>COUNTIFS(Export!$E$2:$E1003,$A9,Export!$G$2:$G1003,D$3)</f>
        <v>54</v>
      </c>
      <c r="E9" s="40">
        <f>COUNTIFS(Export!$E$2:$E1003,$A9,Export!$G$2:$G1003,E$3)</f>
        <v>45</v>
      </c>
      <c r="F9" s="40">
        <f>COUNTIFS(Export!$E$2:$E1003,$A9,Export!$G$2:$G1003,F$3)</f>
        <v>45</v>
      </c>
      <c r="G9" s="40">
        <f>COUNTIFS(Export!$E$2:$E1003,$A9,Export!$G$2:$G1003,G$3)</f>
        <v>51</v>
      </c>
    </row>
    <row r="10">
      <c r="A10" s="49" t="s">
        <v>20</v>
      </c>
      <c r="B10" s="40">
        <f>COUNTIFS(Export!$E$2:$E1003,$A10,Export!$G$2:$G1003,B$3)</f>
        <v>63</v>
      </c>
      <c r="C10" s="40">
        <f>COUNTIFS(Export!$E$2:$E1003,$A10,Export!$G$2:$G1003,C$3)</f>
        <v>57</v>
      </c>
      <c r="D10" s="40">
        <f>COUNTIFS(Export!$E$2:$E1003,$A10,Export!$G$2:$G1003,D$3)</f>
        <v>61</v>
      </c>
      <c r="E10" s="40">
        <f>COUNTIFS(Export!$E$2:$E1003,$A10,Export!$G$2:$G1003,E$3)</f>
        <v>54</v>
      </c>
      <c r="F10" s="40">
        <f>COUNTIFS(Export!$E$2:$E1003,$A10,Export!$G$2:$G1003,F$3)</f>
        <v>48</v>
      </c>
      <c r="G10" s="40">
        <f>COUNTIFS(Export!$E$2:$E1003,$A10,Export!$G$2:$G1003,G$3)</f>
        <v>57</v>
      </c>
    </row>
    <row r="11">
      <c r="A11" s="49" t="s">
        <v>28</v>
      </c>
      <c r="B11" s="40">
        <f>COUNTIFS(Export!$E$2:$E1003,$A11,Export!$G$2:$G1003,B$3)</f>
        <v>38</v>
      </c>
      <c r="C11" s="40">
        <f>COUNTIFS(Export!$E$2:$E1003,$A11,Export!$G$2:$G1003,C$3)</f>
        <v>35</v>
      </c>
      <c r="D11" s="40">
        <f>COUNTIFS(Export!$E$2:$E1003,$A11,Export!$G$2:$G1003,D$3)</f>
        <v>42</v>
      </c>
      <c r="E11" s="40">
        <f>COUNTIFS(Export!$E$2:$E1003,$A11,Export!$G$2:$G1003,E$3)</f>
        <v>33</v>
      </c>
      <c r="F11" s="40">
        <f>COUNTIFS(Export!$E$2:$E1003,$A11,Export!$G$2:$G1003,F$3)</f>
        <v>41</v>
      </c>
      <c r="G11" s="40">
        <f>COUNTIFS(Export!$E$2:$E1003,$A11,Export!$G$2:$G1003,G$3)</f>
        <v>45</v>
      </c>
    </row>
    <row r="12">
      <c r="A12" s="51"/>
      <c r="B12" s="51"/>
      <c r="C12" s="51"/>
      <c r="D12" s="51"/>
      <c r="E12" s="51"/>
      <c r="F12" s="51"/>
      <c r="G12" s="51"/>
    </row>
    <row r="13">
      <c r="A13" s="39" t="s">
        <v>171</v>
      </c>
      <c r="B13" s="40"/>
      <c r="C13" s="40"/>
      <c r="D13" s="40"/>
      <c r="E13" s="40"/>
      <c r="F13" s="40"/>
      <c r="G13" s="40"/>
    </row>
    <row r="14">
      <c r="A14" s="41"/>
      <c r="B14" s="42" t="s">
        <v>167</v>
      </c>
      <c r="C14" s="43"/>
      <c r="D14" s="43"/>
      <c r="E14" s="43"/>
      <c r="F14" s="43"/>
      <c r="G14" s="44"/>
    </row>
    <row r="15">
      <c r="A15" s="45"/>
      <c r="B15" s="46">
        <v>1.0</v>
      </c>
      <c r="C15" s="46">
        <v>2.0</v>
      </c>
      <c r="D15" s="46">
        <v>3.0</v>
      </c>
      <c r="E15" s="46">
        <v>4.0</v>
      </c>
      <c r="F15" s="46">
        <v>5.0</v>
      </c>
      <c r="G15" s="46">
        <v>6.0</v>
      </c>
    </row>
    <row r="16">
      <c r="A16" s="46" t="s">
        <v>168</v>
      </c>
      <c r="B16" s="48" t="s">
        <v>172</v>
      </c>
      <c r="C16" s="48" t="s">
        <v>172</v>
      </c>
      <c r="D16" s="48" t="s">
        <v>172</v>
      </c>
      <c r="E16" s="48" t="s">
        <v>172</v>
      </c>
      <c r="F16" s="48" t="s">
        <v>172</v>
      </c>
      <c r="G16" s="48" t="s">
        <v>172</v>
      </c>
    </row>
    <row r="17">
      <c r="A17" s="49" t="s">
        <v>21</v>
      </c>
      <c r="B17" s="52">
        <f>SUMIFS(Export!$N$2:$N1003,Export!$E$2:$E1003,$A17,Export!$G$2:$G1003,B$15)</f>
        <v>1055450</v>
      </c>
      <c r="C17" s="52">
        <f>SUMIFS(Export!$N$2:$N1003,Export!$E$2:$E1003,$A17,Export!$G$2:$G1003,C$15)</f>
        <v>1024925</v>
      </c>
      <c r="D17" s="52">
        <f>SUMIFS(Export!$N$2:$N1003,Export!$E$2:$E1003,$A17,Export!$G$2:$G1003,D$15)</f>
        <v>1120900</v>
      </c>
      <c r="E17" s="52">
        <f>SUMIFS(Export!$N$2:$N1003,Export!$E$2:$E1003,$A17,Export!$G$2:$G1003,E$15)</f>
        <v>946825</v>
      </c>
      <c r="F17" s="52">
        <f>SUMIFS(Export!$N$2:$N1003,Export!$E$2:$E1003,$A17,Export!$G$2:$G1003,F$15)</f>
        <v>1000725</v>
      </c>
      <c r="G17" s="52">
        <f>SUMIFS(Export!$N$2:$N1003,Export!$E$2:$E1003,$A17,Export!$G$2:$G1003,G$15)</f>
        <v>1122275</v>
      </c>
    </row>
    <row r="18">
      <c r="A18" s="49" t="s">
        <v>17</v>
      </c>
      <c r="B18" s="52">
        <f>SUMIFS(Export!$N$2:$N1003,Export!$E$2:$E1003,$A18,Export!$G$2:$G1003,B$15)</f>
        <v>832950</v>
      </c>
      <c r="C18" s="52">
        <f>SUMIFS(Export!$N$2:$N1003,Export!$E$2:$E1003,$A18,Export!$G$2:$G1003,C$15)</f>
        <v>862200</v>
      </c>
      <c r="D18" s="52">
        <f>SUMIFS(Export!$N$2:$N1003,Export!$E$2:$E1003,$A18,Export!$G$2:$G1003,D$15)</f>
        <v>916200</v>
      </c>
      <c r="E18" s="52">
        <f>SUMIFS(Export!$N$2:$N1003,Export!$E$2:$E1003,$A18,Export!$G$2:$G1003,E$15)</f>
        <v>755775</v>
      </c>
      <c r="F18" s="52">
        <f>SUMIFS(Export!$N$2:$N1003,Export!$E$2:$E1003,$A18,Export!$G$2:$G1003,F$15)</f>
        <v>849150</v>
      </c>
      <c r="G18" s="52">
        <f>SUMIFS(Export!$N$2:$N1003,Export!$E$2:$E1003,$A18,Export!$G$2:$G1003,G$15)</f>
        <v>915075</v>
      </c>
    </row>
    <row r="19">
      <c r="A19" s="49" t="s">
        <v>18</v>
      </c>
      <c r="B19" s="52">
        <f>SUMIFS(Export!$N$2:$N1003,Export!$E$2:$E1003,$A19,Export!$G$2:$G1003,B$15)</f>
        <v>674975</v>
      </c>
      <c r="C19" s="52">
        <f>SUMIFS(Export!$N$2:$N1003,Export!$E$2:$E1003,$A19,Export!$G$2:$G1003,C$15)</f>
        <v>675850</v>
      </c>
      <c r="D19" s="52">
        <f>SUMIFS(Export!$N$2:$N1003,Export!$E$2:$E1003,$A19,Export!$G$2:$G1003,D$15)</f>
        <v>718200</v>
      </c>
      <c r="E19" s="52">
        <f>SUMIFS(Export!$N$2:$N1003,Export!$E$2:$E1003,$A19,Export!$G$2:$G1003,E$15)</f>
        <v>595000</v>
      </c>
      <c r="F19" s="52">
        <f>SUMIFS(Export!$N$2:$N1003,Export!$E$2:$E1003,$A19,Export!$G$2:$G1003,F$15)</f>
        <v>588700</v>
      </c>
      <c r="G19" s="52">
        <f>SUMIFS(Export!$N$2:$N1003,Export!$E$2:$E1003,$A19,Export!$G$2:$G1003,G$15)</f>
        <v>697900</v>
      </c>
    </row>
    <row r="20">
      <c r="A20" s="46" t="s">
        <v>170</v>
      </c>
      <c r="B20" s="53"/>
      <c r="C20" s="53"/>
      <c r="D20" s="53"/>
      <c r="E20" s="53"/>
      <c r="F20" s="53"/>
      <c r="G20" s="53"/>
    </row>
    <row r="21">
      <c r="A21" s="49" t="s">
        <v>23</v>
      </c>
      <c r="B21" s="52">
        <f>SUMIFS(Export!$N$2:$N1003,Export!$E$2:$E1003,$A21,Export!$G$2:$G1003,B$15)</f>
        <v>47050</v>
      </c>
      <c r="C21" s="52">
        <f>SUMIFS(Export!$N$2:$N1003,Export!$E$2:$E1003,$A21,Export!$G$2:$G1003,C$15)</f>
        <v>50050</v>
      </c>
      <c r="D21" s="52">
        <f>SUMIFS(Export!$N$2:$N1003,Export!$E$2:$E1003,$A21,Export!$G$2:$G1003,D$15)</f>
        <v>53200</v>
      </c>
      <c r="E21" s="52">
        <f>SUMIFS(Export!$N$2:$N1003,Export!$E$2:$E1003,$A21,Export!$G$2:$G1003,E$15)</f>
        <v>44200</v>
      </c>
      <c r="F21" s="52">
        <f>SUMIFS(Export!$N$2:$N1003,Export!$E$2:$E1003,$A21,Export!$G$2:$G1003,F$15)</f>
        <v>43700</v>
      </c>
      <c r="G21" s="52">
        <f>SUMIFS(Export!$N$2:$N1003,Export!$E$2:$E1003,$A21,Export!$G$2:$G1003,G$15)</f>
        <v>50300</v>
      </c>
    </row>
    <row r="22">
      <c r="A22" s="49" t="s">
        <v>20</v>
      </c>
      <c r="B22" s="52">
        <f>SUMIFS(Export!$N$2:$N1003,Export!$E$2:$E1003,$A22,Export!$G$2:$G1003,B$15)</f>
        <v>31425</v>
      </c>
      <c r="C22" s="52">
        <f>SUMIFS(Export!$N$2:$N1003,Export!$E$2:$E1003,$A22,Export!$G$2:$G1003,C$15)</f>
        <v>28400</v>
      </c>
      <c r="D22" s="52">
        <f>SUMIFS(Export!$N$2:$N1003,Export!$E$2:$E1003,$A22,Export!$G$2:$G1003,D$15)</f>
        <v>30325</v>
      </c>
      <c r="E22" s="52">
        <f>SUMIFS(Export!$N$2:$N1003,Export!$E$2:$E1003,$A22,Export!$G$2:$G1003,E$15)</f>
        <v>26925</v>
      </c>
      <c r="F22" s="52">
        <f>SUMIFS(Export!$N$2:$N1003,Export!$E$2:$E1003,$A22,Export!$G$2:$G1003,F$15)</f>
        <v>23775</v>
      </c>
      <c r="G22" s="52">
        <f>SUMIFS(Export!$N$2:$N1003,Export!$E$2:$E1003,$A22,Export!$G$2:$G1003,G$15)</f>
        <v>28350</v>
      </c>
    </row>
    <row r="23">
      <c r="A23" s="49" t="s">
        <v>28</v>
      </c>
      <c r="B23" s="52">
        <f>SUMIFS(Export!$N$2:$N1003,Export!$E$2:$E1003,$A23,Export!$G$2:$G1003,B$15)</f>
        <v>11265</v>
      </c>
      <c r="C23" s="52">
        <f>SUMIFS(Export!$N$2:$N1003,Export!$E$2:$E1003,$A23,Export!$G$2:$G1003,C$15)</f>
        <v>10215</v>
      </c>
      <c r="D23" s="52">
        <f>SUMIFS(Export!$N$2:$N1003,Export!$E$2:$E1003,$A23,Export!$G$2:$G1003,D$15)</f>
        <v>12375</v>
      </c>
      <c r="E23" s="52">
        <f>SUMIFS(Export!$N$2:$N1003,Export!$E$2:$E1003,$A23,Export!$G$2:$G1003,E$15)</f>
        <v>9720</v>
      </c>
      <c r="F23" s="52">
        <f>SUMIFS(Export!$N$2:$N1003,Export!$E$2:$E1003,$A23,Export!$G$2:$G1003,F$15)</f>
        <v>11865</v>
      </c>
      <c r="G23" s="52">
        <f>SUMIFS(Export!$N$2:$N1003,Export!$E$2:$E1003,$A23,Export!$G$2:$G1003,G$15)</f>
        <v>13305</v>
      </c>
    </row>
    <row r="24">
      <c r="A24" s="51"/>
      <c r="B24" s="51"/>
      <c r="C24" s="51"/>
      <c r="D24" s="51"/>
      <c r="E24" s="51"/>
      <c r="F24" s="51"/>
      <c r="G24" s="51"/>
    </row>
    <row r="25">
      <c r="A25" s="39" t="s">
        <v>173</v>
      </c>
      <c r="B25" s="40"/>
      <c r="C25" s="40"/>
      <c r="D25" s="40"/>
      <c r="E25" s="40"/>
      <c r="F25" s="51"/>
      <c r="G25" s="51"/>
    </row>
    <row r="26">
      <c r="A26" s="41"/>
      <c r="B26" s="40"/>
      <c r="C26" s="40"/>
      <c r="D26" s="40"/>
      <c r="E26" s="40"/>
      <c r="F26" s="51"/>
      <c r="G26" s="51"/>
    </row>
    <row r="27">
      <c r="A27" s="45"/>
      <c r="B27" s="54"/>
      <c r="C27" s="54"/>
      <c r="D27" s="54"/>
      <c r="E27" s="54"/>
      <c r="F27" s="51"/>
      <c r="G27" s="51"/>
    </row>
    <row r="28">
      <c r="A28" s="46" t="s">
        <v>168</v>
      </c>
      <c r="B28" s="48" t="s">
        <v>174</v>
      </c>
      <c r="C28" s="48" t="s">
        <v>175</v>
      </c>
      <c r="D28" s="48" t="s">
        <v>176</v>
      </c>
      <c r="E28" s="48" t="s">
        <v>177</v>
      </c>
      <c r="F28" s="51"/>
      <c r="G28" s="51"/>
    </row>
    <row r="29">
      <c r="A29" s="49" t="s">
        <v>21</v>
      </c>
      <c r="B29" s="40">
        <f>COUNTIF(Export!$E$2:$E1003,$A29)</f>
        <v>1208</v>
      </c>
      <c r="C29" s="52">
        <f>SUMIFS(Export!$N$2:$N1003,Export!$E$2:$E1003,$A29)</f>
        <v>6490550</v>
      </c>
      <c r="D29" s="55" t="s">
        <v>178</v>
      </c>
      <c r="E29" s="40"/>
      <c r="F29" s="51"/>
      <c r="G29" s="51"/>
    </row>
    <row r="30">
      <c r="A30" s="49" t="s">
        <v>17</v>
      </c>
      <c r="B30" s="40">
        <f>COUNTIF(Export!$E$2:$E1003,$A30)</f>
        <v>1215</v>
      </c>
      <c r="C30" s="52">
        <f>SUMIFS(Export!$N$2:$N1003,Export!$E$2:$E1003,$A30)</f>
        <v>5318775</v>
      </c>
      <c r="D30" s="55" t="s">
        <v>178</v>
      </c>
      <c r="E30" s="40"/>
      <c r="F30" s="51"/>
      <c r="G30" s="51"/>
    </row>
    <row r="31">
      <c r="A31" s="49" t="s">
        <v>18</v>
      </c>
      <c r="B31" s="40">
        <f>COUNTIF(Export!$E$2:$E1003,$A31)</f>
        <v>1194</v>
      </c>
      <c r="C31" s="52">
        <f>SUMIFS(Export!$N$2:$N1003,Export!$E$2:$E1003,$A31)</f>
        <v>4075575</v>
      </c>
      <c r="D31" s="55" t="s">
        <v>178</v>
      </c>
      <c r="E31" s="40"/>
      <c r="F31" s="51"/>
      <c r="G31" s="51"/>
    </row>
    <row r="32">
      <c r="A32" s="46" t="s">
        <v>170</v>
      </c>
      <c r="B32" s="50"/>
      <c r="C32" s="53"/>
      <c r="D32" s="50"/>
      <c r="E32" s="50"/>
      <c r="F32" s="51"/>
      <c r="G32" s="51"/>
    </row>
    <row r="33">
      <c r="A33" s="49" t="s">
        <v>23</v>
      </c>
      <c r="B33" s="40">
        <f>COUNTIF(Export!$E$2:$E1003,$A33)</f>
        <v>302</v>
      </c>
      <c r="C33" s="52">
        <f>SUMIFS(Export!$N$2:$N1003,Export!$E$2:$E1003,$A33)</f>
        <v>296150</v>
      </c>
      <c r="D33" s="56">
        <v>500.0</v>
      </c>
      <c r="E33" s="52">
        <f t="shared" ref="E33:E35" si="1">C33-(B33*D33)</f>
        <v>145150</v>
      </c>
      <c r="F33" s="51"/>
      <c r="G33" s="51"/>
    </row>
    <row r="34">
      <c r="A34" s="49" t="s">
        <v>20</v>
      </c>
      <c r="B34" s="40">
        <f>COUNTIF(Export!$E$2:$E1003,$A34)</f>
        <v>352</v>
      </c>
      <c r="C34" s="52">
        <f>SUMIFS(Export!$N$2:$N1003,Export!$E$2:$E1003,$A34)</f>
        <v>175200</v>
      </c>
      <c r="D34" s="56">
        <v>250.0</v>
      </c>
      <c r="E34" s="52">
        <f t="shared" si="1"/>
        <v>87200</v>
      </c>
      <c r="F34" s="51"/>
      <c r="G34" s="51"/>
    </row>
    <row r="35">
      <c r="A35" s="49" t="s">
        <v>28</v>
      </c>
      <c r="B35" s="40">
        <f>COUNTIF(Export!$E$2:$E1003,$A35)</f>
        <v>245</v>
      </c>
      <c r="C35" s="52">
        <f>SUMIFS(Export!$N$2:$N1003,Export!$E$2:$E1003,$A35)</f>
        <v>72045</v>
      </c>
      <c r="D35" s="56">
        <v>150.0</v>
      </c>
      <c r="E35" s="52">
        <f t="shared" si="1"/>
        <v>35295</v>
      </c>
      <c r="F35" s="51"/>
      <c r="G35" s="51"/>
    </row>
  </sheetData>
  <mergeCells count="5">
    <mergeCell ref="A1:A3"/>
    <mergeCell ref="B2:G2"/>
    <mergeCell ref="A13:A15"/>
    <mergeCell ref="B14:G14"/>
    <mergeCell ref="A25:A2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2.25"/>
    <col customWidth="1" min="3" max="3" width="8.63"/>
    <col customWidth="1" min="4" max="4" width="12.63"/>
    <col customWidth="1" min="5" max="5" width="12.25"/>
    <col customWidth="1" min="6" max="6" width="27.25"/>
  </cols>
  <sheetData>
    <row r="1" ht="15.75" customHeight="1">
      <c r="A1" s="57" t="s">
        <v>179</v>
      </c>
      <c r="B1" s="58" t="s">
        <v>180</v>
      </c>
      <c r="C1" s="58" t="s">
        <v>181</v>
      </c>
      <c r="D1" s="59"/>
      <c r="E1" s="58" t="s">
        <v>180</v>
      </c>
      <c r="F1" s="58" t="s">
        <v>182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15.75" customHeight="1">
      <c r="A2" s="60" t="s">
        <v>22</v>
      </c>
      <c r="B2" s="61">
        <v>5.0</v>
      </c>
      <c r="C2" s="62">
        <v>0.15</v>
      </c>
      <c r="D2" s="59"/>
      <c r="E2" s="63">
        <v>1.0</v>
      </c>
      <c r="F2" s="64" t="s">
        <v>183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15.75" customHeight="1">
      <c r="A3" s="60" t="s">
        <v>24</v>
      </c>
      <c r="B3" s="61">
        <v>4.0</v>
      </c>
      <c r="C3" s="62">
        <v>0.5</v>
      </c>
      <c r="D3" s="59"/>
      <c r="E3" s="63">
        <v>2.0</v>
      </c>
      <c r="F3" s="64" t="s">
        <v>152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ht="15.75" customHeight="1">
      <c r="A4" s="60" t="s">
        <v>27</v>
      </c>
      <c r="B4" s="61">
        <v>6.0</v>
      </c>
      <c r="C4" s="65">
        <v>0.2</v>
      </c>
      <c r="D4" s="59"/>
      <c r="E4" s="63">
        <v>3.0</v>
      </c>
      <c r="F4" s="64" t="s">
        <v>153</v>
      </c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ht="15.75" customHeight="1">
      <c r="A5" s="60" t="s">
        <v>29</v>
      </c>
      <c r="B5" s="61">
        <v>3.0</v>
      </c>
      <c r="C5" s="65">
        <v>0.05</v>
      </c>
      <c r="D5" s="59"/>
      <c r="E5" s="63">
        <v>4.0</v>
      </c>
      <c r="F5" s="64" t="s">
        <v>154</v>
      </c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15.75" customHeight="1">
      <c r="A6" s="60" t="s">
        <v>31</v>
      </c>
      <c r="B6" s="61">
        <v>2.0</v>
      </c>
      <c r="C6" s="65">
        <v>0.1</v>
      </c>
      <c r="D6" s="59"/>
      <c r="E6" s="63">
        <v>5.0</v>
      </c>
      <c r="F6" s="64" t="s">
        <v>155</v>
      </c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15.75" customHeight="1">
      <c r="A7" s="60" t="s">
        <v>32</v>
      </c>
      <c r="B7" s="61">
        <v>3.0</v>
      </c>
      <c r="C7" s="65">
        <v>0.05</v>
      </c>
      <c r="D7" s="59"/>
      <c r="E7" s="63">
        <v>6.0</v>
      </c>
      <c r="F7" s="64" t="s">
        <v>156</v>
      </c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ht="15.75" customHeight="1">
      <c r="A8" s="60" t="s">
        <v>34</v>
      </c>
      <c r="B8" s="61">
        <v>7.0</v>
      </c>
      <c r="C8" s="65">
        <v>0.15</v>
      </c>
      <c r="D8" s="59"/>
      <c r="E8" s="63">
        <v>7.0</v>
      </c>
      <c r="F8" s="64" t="s">
        <v>157</v>
      </c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15.75" customHeight="1">
      <c r="A9" s="60" t="s">
        <v>36</v>
      </c>
      <c r="B9" s="61">
        <v>7.0</v>
      </c>
      <c r="C9" s="65">
        <v>0.15</v>
      </c>
      <c r="D9" s="59"/>
      <c r="E9" s="59"/>
      <c r="F9" s="62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15.75" customHeight="1">
      <c r="A10" s="60" t="s">
        <v>37</v>
      </c>
      <c r="B10" s="61">
        <v>6.0</v>
      </c>
      <c r="C10" s="65">
        <v>0.2</v>
      </c>
      <c r="D10" s="59"/>
      <c r="E10" s="59"/>
      <c r="F10" s="62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15.75" customHeight="1">
      <c r="A11" s="60" t="s">
        <v>38</v>
      </c>
      <c r="B11" s="61">
        <v>6.0</v>
      </c>
      <c r="C11" s="65">
        <v>0.2</v>
      </c>
      <c r="D11" s="59"/>
      <c r="E11" s="59"/>
      <c r="F11" s="62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15.75" customHeight="1">
      <c r="A12" s="60" t="s">
        <v>39</v>
      </c>
      <c r="B12" s="61">
        <v>2.0</v>
      </c>
      <c r="C12" s="65">
        <v>0.1</v>
      </c>
      <c r="D12" s="59"/>
      <c r="E12" s="59"/>
      <c r="F12" s="62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15.75" customHeight="1">
      <c r="A13" s="60" t="s">
        <v>40</v>
      </c>
      <c r="B13" s="61">
        <v>6.0</v>
      </c>
      <c r="C13" s="65">
        <v>0.2</v>
      </c>
      <c r="D13" s="59"/>
      <c r="E13" s="59"/>
      <c r="F13" s="62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15.75" customHeight="1">
      <c r="A14" s="60" t="s">
        <v>41</v>
      </c>
      <c r="B14" s="61">
        <v>3.0</v>
      </c>
      <c r="C14" s="65">
        <v>0.05</v>
      </c>
      <c r="D14" s="59"/>
      <c r="E14" s="59"/>
      <c r="F14" s="62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15.75" customHeight="1">
      <c r="A15" s="60" t="s">
        <v>43</v>
      </c>
      <c r="B15" s="61">
        <v>1.0</v>
      </c>
      <c r="C15" s="62">
        <v>0.1</v>
      </c>
      <c r="D15" s="59"/>
      <c r="E15" s="59"/>
      <c r="F15" s="62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15.75" customHeight="1">
      <c r="A16" s="60" t="s">
        <v>44</v>
      </c>
      <c r="B16" s="61">
        <v>1.0</v>
      </c>
      <c r="C16" s="62">
        <v>0.1</v>
      </c>
      <c r="D16" s="59"/>
      <c r="E16" s="59"/>
      <c r="F16" s="58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15.75" customHeight="1">
      <c r="A17" s="60" t="s">
        <v>45</v>
      </c>
      <c r="B17" s="61">
        <v>2.0</v>
      </c>
      <c r="C17" s="65">
        <v>0.1</v>
      </c>
      <c r="D17" s="59"/>
      <c r="E17" s="59"/>
      <c r="F17" s="62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5.75" customHeight="1">
      <c r="A18" s="60" t="s">
        <v>46</v>
      </c>
      <c r="B18" s="61">
        <v>1.0</v>
      </c>
      <c r="C18" s="62">
        <v>0.1</v>
      </c>
      <c r="D18" s="59"/>
      <c r="E18" s="59"/>
      <c r="F18" s="62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15.75" customHeight="1">
      <c r="A19" s="60" t="s">
        <v>47</v>
      </c>
      <c r="B19" s="61">
        <v>3.0</v>
      </c>
      <c r="C19" s="65">
        <v>0.05</v>
      </c>
      <c r="D19" s="59"/>
      <c r="E19" s="59"/>
      <c r="F19" s="62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15.75" customHeight="1">
      <c r="A20" s="60" t="s">
        <v>48</v>
      </c>
      <c r="B20" s="61">
        <v>7.0</v>
      </c>
      <c r="C20" s="65">
        <v>0.15</v>
      </c>
      <c r="D20" s="59"/>
      <c r="E20" s="59"/>
      <c r="F20" s="62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15.75" customHeight="1">
      <c r="A21" s="60" t="s">
        <v>49</v>
      </c>
      <c r="B21" s="61">
        <v>2.0</v>
      </c>
      <c r="C21" s="65">
        <v>0.1</v>
      </c>
      <c r="D21" s="59"/>
      <c r="E21" s="59"/>
      <c r="F21" s="62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15.75" customHeight="1">
      <c r="A22" s="60" t="s">
        <v>50</v>
      </c>
      <c r="B22" s="61">
        <v>2.0</v>
      </c>
      <c r="C22" s="65">
        <v>0.1</v>
      </c>
      <c r="D22" s="59"/>
      <c r="E22" s="59"/>
      <c r="F22" s="62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15.75" customHeight="1">
      <c r="A23" s="60" t="s">
        <v>51</v>
      </c>
      <c r="B23" s="61">
        <v>5.0</v>
      </c>
      <c r="C23" s="62">
        <v>0.15</v>
      </c>
      <c r="D23" s="59"/>
      <c r="E23" s="59"/>
      <c r="F23" s="62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15.75" customHeight="1">
      <c r="A24" s="60" t="s">
        <v>52</v>
      </c>
      <c r="B24" s="61">
        <v>3.0</v>
      </c>
      <c r="C24" s="65">
        <v>0.05</v>
      </c>
      <c r="D24" s="59"/>
      <c r="E24" s="59"/>
      <c r="F24" s="62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15.75" customHeight="1">
      <c r="A25" s="60" t="s">
        <v>53</v>
      </c>
      <c r="B25" s="61">
        <v>7.0</v>
      </c>
      <c r="C25" s="65">
        <v>0.15</v>
      </c>
      <c r="D25" s="59"/>
      <c r="E25" s="59"/>
      <c r="F25" s="62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15.75" customHeight="1">
      <c r="A26" s="60" t="s">
        <v>54</v>
      </c>
      <c r="B26" s="61">
        <v>3.0</v>
      </c>
      <c r="C26" s="65">
        <v>0.05</v>
      </c>
      <c r="D26" s="59"/>
      <c r="E26" s="59"/>
      <c r="F26" s="62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15.75" customHeight="1">
      <c r="A27" s="60" t="s">
        <v>55</v>
      </c>
      <c r="B27" s="61">
        <v>4.0</v>
      </c>
      <c r="C27" s="62">
        <v>0.5</v>
      </c>
      <c r="D27" s="59"/>
      <c r="E27" s="59"/>
      <c r="F27" s="62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15.75" customHeight="1">
      <c r="A28" s="60" t="s">
        <v>56</v>
      </c>
      <c r="B28" s="61">
        <v>7.0</v>
      </c>
      <c r="C28" s="65">
        <v>0.15</v>
      </c>
      <c r="D28" s="59"/>
      <c r="E28" s="59"/>
      <c r="F28" s="62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5.75" customHeight="1">
      <c r="A29" s="60" t="s">
        <v>57</v>
      </c>
      <c r="B29" s="61">
        <v>7.0</v>
      </c>
      <c r="C29" s="65">
        <v>0.15</v>
      </c>
      <c r="D29" s="59"/>
      <c r="E29" s="59"/>
      <c r="F29" s="62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15.75" customHeight="1">
      <c r="A30" s="60" t="s">
        <v>58</v>
      </c>
      <c r="B30" s="61">
        <v>2.0</v>
      </c>
      <c r="C30" s="65">
        <v>0.1</v>
      </c>
      <c r="D30" s="59"/>
      <c r="E30" s="59"/>
      <c r="F30" s="62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15.75" customHeight="1">
      <c r="A31" s="60" t="s">
        <v>59</v>
      </c>
      <c r="B31" s="61">
        <v>4.0</v>
      </c>
      <c r="C31" s="62">
        <v>0.5</v>
      </c>
      <c r="D31" s="59"/>
      <c r="E31" s="59"/>
      <c r="F31" s="62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15.75" customHeight="1">
      <c r="A32" s="60" t="s">
        <v>60</v>
      </c>
      <c r="B32" s="61">
        <v>6.0</v>
      </c>
      <c r="C32" s="65">
        <v>0.2</v>
      </c>
      <c r="D32" s="59"/>
      <c r="E32" s="59"/>
      <c r="F32" s="62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15.75" customHeight="1">
      <c r="A33" s="60" t="s">
        <v>61</v>
      </c>
      <c r="B33" s="61">
        <v>5.0</v>
      </c>
      <c r="C33" s="62">
        <v>0.15</v>
      </c>
      <c r="D33" s="59"/>
      <c r="E33" s="59"/>
      <c r="F33" s="62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15.75" customHeight="1">
      <c r="A34" s="60" t="s">
        <v>62</v>
      </c>
      <c r="B34" s="61">
        <v>4.0</v>
      </c>
      <c r="C34" s="62">
        <v>0.5</v>
      </c>
      <c r="D34" s="59"/>
      <c r="E34" s="59"/>
      <c r="F34" s="62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15.75" customHeight="1">
      <c r="A35" s="60" t="s">
        <v>63</v>
      </c>
      <c r="B35" s="61">
        <v>2.0</v>
      </c>
      <c r="C35" s="65">
        <v>0.1</v>
      </c>
      <c r="D35" s="59"/>
      <c r="E35" s="59"/>
      <c r="F35" s="62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15.75" customHeight="1">
      <c r="A36" s="60" t="s">
        <v>64</v>
      </c>
      <c r="B36" s="61">
        <v>5.0</v>
      </c>
      <c r="C36" s="62">
        <v>0.15</v>
      </c>
      <c r="D36" s="59"/>
      <c r="E36" s="59"/>
      <c r="F36" s="62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15.75" customHeight="1">
      <c r="A37" s="60" t="s">
        <v>65</v>
      </c>
      <c r="B37" s="61">
        <v>7.0</v>
      </c>
      <c r="C37" s="65">
        <v>0.15</v>
      </c>
      <c r="D37" s="59"/>
      <c r="E37" s="59"/>
      <c r="F37" s="62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15.75" customHeight="1">
      <c r="A38" s="60" t="s">
        <v>66</v>
      </c>
      <c r="B38" s="61">
        <v>6.0</v>
      </c>
      <c r="C38" s="65">
        <v>0.2</v>
      </c>
      <c r="D38" s="59"/>
      <c r="E38" s="59"/>
      <c r="F38" s="62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15.75" customHeight="1">
      <c r="A39" s="60" t="s">
        <v>67</v>
      </c>
      <c r="B39" s="61">
        <v>6.0</v>
      </c>
      <c r="C39" s="65">
        <v>0.2</v>
      </c>
      <c r="D39" s="59"/>
      <c r="E39" s="59"/>
      <c r="F39" s="62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15.75" customHeight="1">
      <c r="A40" s="60" t="s">
        <v>68</v>
      </c>
      <c r="B40" s="61">
        <v>1.0</v>
      </c>
      <c r="C40" s="62">
        <v>0.1</v>
      </c>
      <c r="D40" s="59"/>
      <c r="E40" s="59"/>
      <c r="F40" s="62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15.75" customHeight="1">
      <c r="A41" s="60" t="s">
        <v>69</v>
      </c>
      <c r="B41" s="61">
        <v>6.0</v>
      </c>
      <c r="C41" s="65">
        <v>0.2</v>
      </c>
      <c r="D41" s="59"/>
      <c r="E41" s="59"/>
      <c r="F41" s="62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15.75" customHeight="1">
      <c r="A42" s="60" t="s">
        <v>70</v>
      </c>
      <c r="B42" s="61">
        <v>7.0</v>
      </c>
      <c r="C42" s="65">
        <v>0.15</v>
      </c>
      <c r="D42" s="59"/>
      <c r="E42" s="59"/>
      <c r="F42" s="62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15.75" customHeight="1">
      <c r="A43" s="60" t="s">
        <v>71</v>
      </c>
      <c r="B43" s="61">
        <v>3.0</v>
      </c>
      <c r="C43" s="65">
        <v>0.05</v>
      </c>
      <c r="D43" s="59"/>
      <c r="E43" s="59"/>
      <c r="F43" s="62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15.75" customHeight="1">
      <c r="A44" s="60" t="s">
        <v>72</v>
      </c>
      <c r="B44" s="61">
        <v>2.0</v>
      </c>
      <c r="C44" s="65">
        <v>0.1</v>
      </c>
      <c r="D44" s="59"/>
      <c r="E44" s="59"/>
      <c r="F44" s="62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15.75" customHeight="1">
      <c r="A45" s="60" t="s">
        <v>73</v>
      </c>
      <c r="B45" s="61">
        <v>6.0</v>
      </c>
      <c r="C45" s="65">
        <v>0.2</v>
      </c>
      <c r="D45" s="59"/>
      <c r="E45" s="59"/>
      <c r="F45" s="62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15.75" customHeight="1">
      <c r="A46" s="60" t="s">
        <v>74</v>
      </c>
      <c r="B46" s="61">
        <v>4.0</v>
      </c>
      <c r="C46" s="62">
        <v>0.5</v>
      </c>
      <c r="D46" s="59"/>
      <c r="E46" s="59"/>
      <c r="F46" s="62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15.75" customHeight="1">
      <c r="A47" s="60" t="s">
        <v>75</v>
      </c>
      <c r="B47" s="61">
        <v>3.0</v>
      </c>
      <c r="C47" s="65">
        <v>0.05</v>
      </c>
      <c r="D47" s="59"/>
      <c r="E47" s="59"/>
      <c r="F47" s="62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5.75" customHeight="1">
      <c r="A48" s="60" t="s">
        <v>76</v>
      </c>
      <c r="B48" s="61">
        <v>5.0</v>
      </c>
      <c r="C48" s="62">
        <v>0.15</v>
      </c>
      <c r="D48" s="59"/>
      <c r="E48" s="59"/>
      <c r="F48" s="62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>
      <c r="A49" s="60" t="s">
        <v>77</v>
      </c>
      <c r="B49" s="61">
        <v>5.0</v>
      </c>
      <c r="C49" s="62">
        <v>0.15</v>
      </c>
      <c r="D49" s="59"/>
      <c r="E49" s="59"/>
      <c r="F49" s="62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>
      <c r="A50" s="60" t="s">
        <v>78</v>
      </c>
      <c r="B50" s="61">
        <v>5.0</v>
      </c>
      <c r="C50" s="62">
        <v>0.15</v>
      </c>
      <c r="D50" s="59"/>
      <c r="E50" s="59"/>
      <c r="F50" s="62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5.75" customHeight="1">
      <c r="A51" s="60" t="s">
        <v>79</v>
      </c>
      <c r="B51" s="61">
        <v>1.0</v>
      </c>
      <c r="C51" s="62">
        <v>0.1</v>
      </c>
      <c r="D51" s="59"/>
      <c r="E51" s="59"/>
      <c r="F51" s="62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5.75" customHeight="1">
      <c r="A52" s="60" t="s">
        <v>80</v>
      </c>
      <c r="B52" s="61">
        <v>3.0</v>
      </c>
      <c r="C52" s="65">
        <v>0.05</v>
      </c>
      <c r="D52" s="59"/>
      <c r="E52" s="59"/>
      <c r="F52" s="62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5.75" customHeight="1">
      <c r="A53" s="60" t="s">
        <v>81</v>
      </c>
      <c r="B53" s="61">
        <v>2.0</v>
      </c>
      <c r="C53" s="65">
        <v>0.1</v>
      </c>
      <c r="D53" s="59"/>
      <c r="E53" s="59"/>
      <c r="F53" s="62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5.75" customHeight="1">
      <c r="A54" s="60" t="s">
        <v>82</v>
      </c>
      <c r="B54" s="61">
        <v>4.0</v>
      </c>
      <c r="C54" s="62">
        <v>0.5</v>
      </c>
      <c r="D54" s="59"/>
      <c r="E54" s="59"/>
      <c r="F54" s="62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5.75" customHeight="1">
      <c r="A55" s="60" t="s">
        <v>83</v>
      </c>
      <c r="B55" s="61">
        <v>2.0</v>
      </c>
      <c r="C55" s="65">
        <v>0.1</v>
      </c>
      <c r="D55" s="59"/>
      <c r="E55" s="59"/>
      <c r="F55" s="62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5.75" customHeight="1">
      <c r="A56" s="60" t="s">
        <v>86</v>
      </c>
      <c r="B56" s="61">
        <v>4.0</v>
      </c>
      <c r="C56" s="62">
        <v>0.5</v>
      </c>
      <c r="D56" s="59"/>
      <c r="E56" s="59"/>
      <c r="F56" s="62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5.75" customHeight="1">
      <c r="A57" s="60" t="s">
        <v>87</v>
      </c>
      <c r="B57" s="61">
        <v>4.0</v>
      </c>
      <c r="C57" s="62">
        <v>0.5</v>
      </c>
      <c r="D57" s="59"/>
      <c r="E57" s="59"/>
      <c r="F57" s="62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5.75" customHeight="1">
      <c r="A58" s="60" t="s">
        <v>88</v>
      </c>
      <c r="B58" s="61">
        <v>6.0</v>
      </c>
      <c r="C58" s="65">
        <v>0.2</v>
      </c>
      <c r="D58" s="59"/>
      <c r="E58" s="59"/>
      <c r="F58" s="62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5.75" customHeight="1">
      <c r="A59" s="60" t="s">
        <v>89</v>
      </c>
      <c r="B59" s="61">
        <v>6.0</v>
      </c>
      <c r="C59" s="65">
        <v>0.2</v>
      </c>
      <c r="D59" s="59"/>
      <c r="E59" s="59"/>
      <c r="F59" s="62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5.75" customHeight="1">
      <c r="A60" s="60" t="s">
        <v>90</v>
      </c>
      <c r="B60" s="61">
        <v>7.0</v>
      </c>
      <c r="C60" s="65">
        <v>0.15</v>
      </c>
      <c r="D60" s="59"/>
      <c r="E60" s="59"/>
      <c r="F60" s="62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5.75" customHeight="1">
      <c r="A61" s="60" t="s">
        <v>91</v>
      </c>
      <c r="B61" s="61">
        <v>7.0</v>
      </c>
      <c r="C61" s="65">
        <v>0.15</v>
      </c>
      <c r="D61" s="59"/>
      <c r="E61" s="59"/>
      <c r="F61" s="62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5.75" customHeight="1">
      <c r="A62" s="60" t="s">
        <v>92</v>
      </c>
      <c r="B62" s="61">
        <v>1.0</v>
      </c>
      <c r="C62" s="62">
        <v>0.1</v>
      </c>
      <c r="D62" s="59"/>
      <c r="E62" s="59"/>
      <c r="F62" s="62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5.75" customHeight="1">
      <c r="A63" s="60" t="s">
        <v>93</v>
      </c>
      <c r="B63" s="61">
        <v>4.0</v>
      </c>
      <c r="C63" s="62">
        <v>0.5</v>
      </c>
      <c r="D63" s="59"/>
      <c r="E63" s="59"/>
      <c r="F63" s="62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5.75" customHeight="1">
      <c r="A64" s="60" t="s">
        <v>94</v>
      </c>
      <c r="B64" s="61">
        <v>3.0</v>
      </c>
      <c r="C64" s="65">
        <v>0.05</v>
      </c>
      <c r="D64" s="59"/>
      <c r="E64" s="59"/>
      <c r="F64" s="62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5.75" customHeight="1">
      <c r="A65" s="60" t="s">
        <v>95</v>
      </c>
      <c r="B65" s="61">
        <v>3.0</v>
      </c>
      <c r="C65" s="65">
        <v>0.05</v>
      </c>
      <c r="D65" s="59"/>
      <c r="E65" s="59"/>
      <c r="F65" s="62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5.75" customHeight="1">
      <c r="A66" s="60" t="s">
        <v>96</v>
      </c>
      <c r="B66" s="61">
        <v>6.0</v>
      </c>
      <c r="C66" s="65">
        <v>0.2</v>
      </c>
      <c r="D66" s="59"/>
      <c r="E66" s="59"/>
      <c r="F66" s="62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ht="15.75" customHeight="1">
      <c r="A67" s="60" t="s">
        <v>97</v>
      </c>
      <c r="B67" s="61">
        <v>5.0</v>
      </c>
      <c r="C67" s="62">
        <v>0.15</v>
      </c>
      <c r="D67" s="59"/>
      <c r="E67" s="59"/>
      <c r="F67" s="62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ht="15.75" customHeight="1">
      <c r="A68" s="60" t="s">
        <v>98</v>
      </c>
      <c r="B68" s="61">
        <v>1.0</v>
      </c>
      <c r="C68" s="62">
        <v>0.1</v>
      </c>
      <c r="D68" s="59"/>
      <c r="E68" s="59"/>
      <c r="F68" s="62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ht="15.75" customHeight="1">
      <c r="A69" s="60" t="s">
        <v>99</v>
      </c>
      <c r="B69" s="61">
        <v>3.0</v>
      </c>
      <c r="C69" s="65">
        <v>0.05</v>
      </c>
      <c r="D69" s="59"/>
      <c r="E69" s="59"/>
      <c r="F69" s="62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ht="15.75" customHeight="1">
      <c r="A70" s="60" t="s">
        <v>100</v>
      </c>
      <c r="B70" s="61">
        <v>5.0</v>
      </c>
      <c r="C70" s="62">
        <v>0.15</v>
      </c>
      <c r="D70" s="59"/>
      <c r="E70" s="59"/>
      <c r="F70" s="62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15.75" customHeight="1">
      <c r="A71" s="60" t="s">
        <v>101</v>
      </c>
      <c r="B71" s="61">
        <v>3.0</v>
      </c>
      <c r="C71" s="65">
        <v>0.05</v>
      </c>
      <c r="D71" s="59"/>
      <c r="E71" s="59"/>
      <c r="F71" s="62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ht="15.75" customHeight="1">
      <c r="A72" s="60" t="s">
        <v>102</v>
      </c>
      <c r="B72" s="61">
        <v>5.0</v>
      </c>
      <c r="C72" s="62">
        <v>0.15</v>
      </c>
      <c r="D72" s="59"/>
      <c r="E72" s="59"/>
      <c r="F72" s="62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ht="15.75" customHeight="1">
      <c r="A73" s="60" t="s">
        <v>103</v>
      </c>
      <c r="B73" s="61">
        <v>5.0</v>
      </c>
      <c r="C73" s="62">
        <v>0.15</v>
      </c>
      <c r="D73" s="59"/>
      <c r="E73" s="59"/>
      <c r="F73" s="62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ht="15.75" customHeight="1">
      <c r="A74" s="60" t="s">
        <v>104</v>
      </c>
      <c r="B74" s="61">
        <v>3.0</v>
      </c>
      <c r="C74" s="65">
        <v>0.05</v>
      </c>
      <c r="D74" s="59"/>
      <c r="E74" s="59"/>
      <c r="F74" s="62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ht="15.75" customHeight="1">
      <c r="A75" s="60" t="s">
        <v>105</v>
      </c>
      <c r="B75" s="61">
        <v>4.0</v>
      </c>
      <c r="C75" s="62">
        <v>0.5</v>
      </c>
      <c r="D75" s="59"/>
      <c r="E75" s="59"/>
      <c r="F75" s="62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ht="15.75" customHeight="1">
      <c r="A76" s="60" t="s">
        <v>106</v>
      </c>
      <c r="B76" s="61">
        <v>3.0</v>
      </c>
      <c r="C76" s="65">
        <v>0.05</v>
      </c>
      <c r="D76" s="59"/>
      <c r="E76" s="59"/>
      <c r="F76" s="62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ht="15.75" customHeight="1">
      <c r="A77" s="60" t="s">
        <v>107</v>
      </c>
      <c r="B77" s="61">
        <v>7.0</v>
      </c>
      <c r="C77" s="65">
        <v>0.15</v>
      </c>
      <c r="D77" s="59"/>
      <c r="E77" s="59"/>
      <c r="F77" s="62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ht="15.75" customHeight="1">
      <c r="A78" s="60" t="s">
        <v>108</v>
      </c>
      <c r="B78" s="61">
        <v>3.0</v>
      </c>
      <c r="C78" s="65">
        <v>0.05</v>
      </c>
      <c r="D78" s="59"/>
      <c r="E78" s="59"/>
      <c r="F78" s="62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ht="15.75" customHeight="1">
      <c r="A79" s="60" t="s">
        <v>109</v>
      </c>
      <c r="B79" s="61">
        <v>5.0</v>
      </c>
      <c r="C79" s="62">
        <v>0.15</v>
      </c>
      <c r="D79" s="59"/>
      <c r="E79" s="59"/>
      <c r="F79" s="62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ht="15.75" customHeight="1">
      <c r="A80" s="60" t="s">
        <v>110</v>
      </c>
      <c r="B80" s="61">
        <v>7.0</v>
      </c>
      <c r="C80" s="65">
        <v>0.15</v>
      </c>
      <c r="D80" s="59"/>
      <c r="E80" s="59"/>
      <c r="F80" s="62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ht="15.75" customHeight="1">
      <c r="A81" s="60" t="s">
        <v>111</v>
      </c>
      <c r="B81" s="61">
        <v>1.0</v>
      </c>
      <c r="C81" s="62">
        <v>0.1</v>
      </c>
      <c r="D81" s="59"/>
      <c r="E81" s="59"/>
      <c r="F81" s="62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ht="15.75" customHeight="1">
      <c r="A82" s="60" t="s">
        <v>114</v>
      </c>
      <c r="B82" s="61">
        <v>2.0</v>
      </c>
      <c r="C82" s="65">
        <v>0.1</v>
      </c>
      <c r="D82" s="59"/>
      <c r="E82" s="59"/>
      <c r="F82" s="62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ht="15.75" customHeight="1">
      <c r="A83" s="60" t="s">
        <v>115</v>
      </c>
      <c r="B83" s="61">
        <v>3.0</v>
      </c>
      <c r="C83" s="65">
        <v>0.05</v>
      </c>
      <c r="D83" s="59"/>
      <c r="E83" s="59"/>
      <c r="F83" s="62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ht="15.75" customHeight="1">
      <c r="A84" s="60" t="s">
        <v>116</v>
      </c>
      <c r="B84" s="61">
        <v>3.0</v>
      </c>
      <c r="C84" s="65">
        <v>0.05</v>
      </c>
      <c r="D84" s="59"/>
      <c r="E84" s="59"/>
      <c r="F84" s="62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ht="15.75" customHeight="1">
      <c r="A85" s="60" t="s">
        <v>117</v>
      </c>
      <c r="B85" s="61">
        <v>5.0</v>
      </c>
      <c r="C85" s="62">
        <v>0.15</v>
      </c>
      <c r="D85" s="59"/>
      <c r="E85" s="59"/>
      <c r="F85" s="62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ht="15.75" customHeight="1">
      <c r="A86" s="60" t="s">
        <v>118</v>
      </c>
      <c r="B86" s="61">
        <v>6.0</v>
      </c>
      <c r="C86" s="65">
        <v>0.2</v>
      </c>
      <c r="D86" s="59"/>
      <c r="E86" s="59"/>
      <c r="F86" s="62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ht="15.75" customHeight="1">
      <c r="A87" s="60" t="s">
        <v>119</v>
      </c>
      <c r="B87" s="61">
        <v>1.0</v>
      </c>
      <c r="C87" s="62">
        <v>0.1</v>
      </c>
      <c r="D87" s="59"/>
      <c r="E87" s="59"/>
      <c r="F87" s="62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ht="15.75" customHeight="1">
      <c r="A88" s="60" t="s">
        <v>120</v>
      </c>
      <c r="B88" s="61">
        <v>3.0</v>
      </c>
      <c r="C88" s="65">
        <v>0.05</v>
      </c>
      <c r="D88" s="59"/>
      <c r="E88" s="59"/>
      <c r="F88" s="62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ht="15.75" customHeight="1">
      <c r="A89" s="60" t="s">
        <v>121</v>
      </c>
      <c r="B89" s="61">
        <v>4.0</v>
      </c>
      <c r="C89" s="62">
        <v>0.5</v>
      </c>
      <c r="D89" s="59"/>
      <c r="E89" s="59"/>
      <c r="F89" s="62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15.75" customHeight="1">
      <c r="A90" s="60" t="s">
        <v>122</v>
      </c>
      <c r="B90" s="61">
        <v>6.0</v>
      </c>
      <c r="C90" s="65">
        <v>0.2</v>
      </c>
      <c r="D90" s="59"/>
      <c r="E90" s="59"/>
      <c r="F90" s="62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15.75" customHeight="1">
      <c r="A91" s="60" t="s">
        <v>123</v>
      </c>
      <c r="B91" s="61">
        <v>4.0</v>
      </c>
      <c r="C91" s="62">
        <v>0.5</v>
      </c>
      <c r="D91" s="59"/>
      <c r="E91" s="59"/>
      <c r="F91" s="62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15.75" customHeight="1">
      <c r="A92" s="60" t="s">
        <v>124</v>
      </c>
      <c r="B92" s="61">
        <v>3.0</v>
      </c>
      <c r="C92" s="65">
        <v>0.05</v>
      </c>
      <c r="D92" s="59"/>
      <c r="E92" s="59"/>
      <c r="F92" s="62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15.75" customHeight="1">
      <c r="A93" s="60" t="s">
        <v>125</v>
      </c>
      <c r="B93" s="61">
        <v>5.0</v>
      </c>
      <c r="C93" s="62">
        <v>0.15</v>
      </c>
      <c r="D93" s="59"/>
      <c r="E93" s="59"/>
      <c r="F93" s="62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ht="15.75" customHeight="1">
      <c r="A94" s="60" t="s">
        <v>126</v>
      </c>
      <c r="B94" s="61">
        <v>3.0</v>
      </c>
      <c r="C94" s="65">
        <v>0.05</v>
      </c>
      <c r="D94" s="59"/>
      <c r="E94" s="59"/>
      <c r="F94" s="62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ht="15.75" customHeight="1">
      <c r="A95" s="60" t="s">
        <v>127</v>
      </c>
      <c r="B95" s="61">
        <v>3.0</v>
      </c>
      <c r="C95" s="65">
        <v>0.05</v>
      </c>
      <c r="D95" s="59"/>
      <c r="E95" s="59"/>
      <c r="F95" s="62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ht="15.75" customHeight="1">
      <c r="A96" s="60" t="s">
        <v>128</v>
      </c>
      <c r="B96" s="61">
        <v>5.0</v>
      </c>
      <c r="C96" s="62">
        <v>0.15</v>
      </c>
      <c r="D96" s="59"/>
      <c r="E96" s="59"/>
      <c r="F96" s="62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ht="15.75" customHeight="1">
      <c r="A97" s="60" t="s">
        <v>129</v>
      </c>
      <c r="B97" s="61">
        <v>4.0</v>
      </c>
      <c r="C97" s="62">
        <v>0.5</v>
      </c>
      <c r="D97" s="59"/>
      <c r="E97" s="59"/>
      <c r="F97" s="62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ht="15.75" customHeight="1">
      <c r="A98" s="60" t="s">
        <v>130</v>
      </c>
      <c r="B98" s="61">
        <v>7.0</v>
      </c>
      <c r="C98" s="65">
        <v>0.15</v>
      </c>
      <c r="D98" s="59"/>
      <c r="E98" s="59"/>
      <c r="F98" s="62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ht="15.75" customHeight="1">
      <c r="A99" s="60" t="s">
        <v>131</v>
      </c>
      <c r="B99" s="61">
        <v>7.0</v>
      </c>
      <c r="C99" s="65">
        <v>0.15</v>
      </c>
      <c r="D99" s="59"/>
      <c r="E99" s="59"/>
      <c r="F99" s="62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ht="15.75" customHeight="1">
      <c r="A100" s="60" t="s">
        <v>132</v>
      </c>
      <c r="B100" s="61">
        <v>6.0</v>
      </c>
      <c r="C100" s="65">
        <v>0.2</v>
      </c>
      <c r="D100" s="59"/>
      <c r="E100" s="59"/>
      <c r="F100" s="62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ht="15.75" customHeight="1">
      <c r="A101" s="60" t="s">
        <v>133</v>
      </c>
      <c r="B101" s="61">
        <v>5.0</v>
      </c>
      <c r="C101" s="62">
        <v>0.15</v>
      </c>
      <c r="D101" s="59"/>
      <c r="E101" s="59"/>
      <c r="F101" s="62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ht="15.75" customHeight="1">
      <c r="A102" s="60" t="s">
        <v>134</v>
      </c>
      <c r="B102" s="61">
        <v>1.0</v>
      </c>
      <c r="C102" s="62">
        <v>0.1</v>
      </c>
      <c r="D102" s="59"/>
      <c r="E102" s="59"/>
      <c r="F102" s="62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ht="15.75" customHeight="1">
      <c r="A103" s="60" t="s">
        <v>135</v>
      </c>
      <c r="B103" s="61">
        <v>2.0</v>
      </c>
      <c r="C103" s="65">
        <v>0.1</v>
      </c>
      <c r="D103" s="59"/>
      <c r="E103" s="59"/>
      <c r="F103" s="62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ht="15.75" customHeight="1">
      <c r="A104" s="60" t="s">
        <v>136</v>
      </c>
      <c r="B104" s="61">
        <v>4.0</v>
      </c>
      <c r="C104" s="62">
        <v>0.5</v>
      </c>
      <c r="D104" s="59"/>
      <c r="E104" s="59"/>
      <c r="F104" s="62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ht="15.75" customHeight="1">
      <c r="A105" s="60" t="s">
        <v>137</v>
      </c>
      <c r="B105" s="61">
        <v>3.0</v>
      </c>
      <c r="C105" s="65">
        <v>0.05</v>
      </c>
      <c r="D105" s="59"/>
      <c r="E105" s="59"/>
      <c r="F105" s="62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ht="15.75" customHeight="1">
      <c r="A106" s="60" t="s">
        <v>138</v>
      </c>
      <c r="B106" s="61">
        <v>3.0</v>
      </c>
      <c r="C106" s="65">
        <v>0.05</v>
      </c>
      <c r="D106" s="59"/>
      <c r="E106" s="59"/>
      <c r="F106" s="62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ht="15.75" customHeight="1">
      <c r="A107" s="60" t="s">
        <v>139</v>
      </c>
      <c r="B107" s="61">
        <v>2.0</v>
      </c>
      <c r="C107" s="65">
        <v>0.1</v>
      </c>
      <c r="D107" s="59"/>
      <c r="E107" s="59"/>
      <c r="F107" s="62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ht="15.75" customHeight="1">
      <c r="A108" s="60" t="s">
        <v>140</v>
      </c>
      <c r="B108" s="61">
        <v>7.0</v>
      </c>
      <c r="C108" s="65">
        <v>0.15</v>
      </c>
      <c r="D108" s="59"/>
      <c r="E108" s="59"/>
      <c r="F108" s="62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ht="15.75" customHeight="1">
      <c r="A109" s="60" t="s">
        <v>141</v>
      </c>
      <c r="B109" s="61">
        <v>2.0</v>
      </c>
      <c r="C109" s="65">
        <v>0.1</v>
      </c>
      <c r="D109" s="59"/>
      <c r="E109" s="59"/>
      <c r="F109" s="62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ht="15.75" customHeight="1">
      <c r="A110" s="60" t="s">
        <v>142</v>
      </c>
      <c r="B110" s="61">
        <v>1.0</v>
      </c>
      <c r="C110" s="62">
        <v>0.1</v>
      </c>
      <c r="D110" s="59"/>
      <c r="E110" s="59"/>
      <c r="F110" s="62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ht="15.75" customHeight="1">
      <c r="A111" s="60" t="s">
        <v>143</v>
      </c>
      <c r="B111" s="61">
        <v>2.0</v>
      </c>
      <c r="C111" s="65">
        <v>0.1</v>
      </c>
      <c r="D111" s="59"/>
      <c r="E111" s="59"/>
      <c r="F111" s="62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ht="15.75" customHeight="1">
      <c r="A112" s="60" t="s">
        <v>144</v>
      </c>
      <c r="B112" s="61">
        <v>5.0</v>
      </c>
      <c r="C112" s="62">
        <v>0.15</v>
      </c>
      <c r="D112" s="59"/>
      <c r="E112" s="59"/>
      <c r="F112" s="62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ht="15.75" customHeight="1">
      <c r="A113" s="60" t="s">
        <v>145</v>
      </c>
      <c r="B113" s="61">
        <v>4.0</v>
      </c>
      <c r="C113" s="62">
        <v>0.5</v>
      </c>
      <c r="D113" s="59"/>
      <c r="E113" s="59"/>
      <c r="F113" s="62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ht="15.75" customHeight="1">
      <c r="A114" s="60" t="s">
        <v>146</v>
      </c>
      <c r="B114" s="61">
        <v>6.0</v>
      </c>
      <c r="C114" s="65">
        <v>0.2</v>
      </c>
      <c r="D114" s="59"/>
      <c r="E114" s="59"/>
      <c r="F114" s="62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ht="15.75" customHeight="1">
      <c r="A115" s="60" t="s">
        <v>147</v>
      </c>
      <c r="B115" s="61">
        <v>3.0</v>
      </c>
      <c r="C115" s="65">
        <v>0.05</v>
      </c>
      <c r="D115" s="59"/>
      <c r="E115" s="59"/>
      <c r="F115" s="62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ht="15.75" customHeight="1">
      <c r="A116" s="60"/>
      <c r="B116" s="58"/>
      <c r="C116" s="59"/>
      <c r="D116" s="59"/>
      <c r="E116" s="59"/>
      <c r="F116" s="62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ht="15.75" customHeight="1">
      <c r="A117" s="60"/>
      <c r="B117" s="58"/>
      <c r="C117" s="59"/>
      <c r="D117" s="59"/>
      <c r="E117" s="59"/>
      <c r="F117" s="62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ht="15.75" customHeight="1">
      <c r="A118" s="60"/>
      <c r="B118" s="58"/>
      <c r="C118" s="59"/>
      <c r="D118" s="59"/>
      <c r="E118" s="59"/>
      <c r="F118" s="62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ht="15.75" customHeight="1">
      <c r="A119" s="60"/>
      <c r="B119" s="58"/>
      <c r="C119" s="59"/>
      <c r="D119" s="59"/>
      <c r="E119" s="59"/>
      <c r="F119" s="62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ht="15.75" customHeight="1">
      <c r="A120" s="60"/>
      <c r="B120" s="58"/>
      <c r="C120" s="59"/>
      <c r="D120" s="59"/>
      <c r="E120" s="59"/>
      <c r="F120" s="62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ht="15.75" customHeight="1">
      <c r="A121" s="60"/>
      <c r="B121" s="58"/>
      <c r="C121" s="59"/>
      <c r="D121" s="59"/>
      <c r="E121" s="59"/>
      <c r="F121" s="62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ht="15.75" customHeight="1">
      <c r="A122" s="60"/>
      <c r="B122" s="58"/>
      <c r="C122" s="59"/>
      <c r="D122" s="59"/>
      <c r="E122" s="59"/>
      <c r="F122" s="62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ht="15.75" customHeight="1">
      <c r="A123" s="60"/>
      <c r="B123" s="58"/>
      <c r="C123" s="59"/>
      <c r="D123" s="59"/>
      <c r="E123" s="59"/>
      <c r="F123" s="62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ht="15.75" customHeight="1">
      <c r="A124" s="60"/>
      <c r="B124" s="58"/>
      <c r="C124" s="59"/>
      <c r="D124" s="59"/>
      <c r="E124" s="59"/>
      <c r="F124" s="62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ht="15.75" customHeight="1">
      <c r="A125" s="60"/>
      <c r="B125" s="58"/>
      <c r="C125" s="59"/>
      <c r="D125" s="59"/>
      <c r="E125" s="59"/>
      <c r="F125" s="62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ht="15.75" customHeight="1">
      <c r="A126" s="60"/>
      <c r="B126" s="58"/>
      <c r="C126" s="59"/>
      <c r="D126" s="59"/>
      <c r="E126" s="59"/>
      <c r="F126" s="62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ht="15.75" customHeight="1">
      <c r="A127" s="60"/>
      <c r="B127" s="58"/>
      <c r="C127" s="59"/>
      <c r="D127" s="59"/>
      <c r="E127" s="59"/>
      <c r="F127" s="62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ht="15.75" customHeight="1">
      <c r="A128" s="60"/>
      <c r="B128" s="58"/>
      <c r="C128" s="59"/>
      <c r="D128" s="59"/>
      <c r="E128" s="59"/>
      <c r="F128" s="62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ht="15.75" customHeight="1">
      <c r="A129" s="60"/>
      <c r="B129" s="58"/>
      <c r="C129" s="59"/>
      <c r="D129" s="59"/>
      <c r="E129" s="59"/>
      <c r="F129" s="62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ht="15.75" customHeight="1">
      <c r="A130" s="60"/>
      <c r="B130" s="58"/>
      <c r="C130" s="59"/>
      <c r="D130" s="59"/>
      <c r="E130" s="59"/>
      <c r="F130" s="62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ht="15.75" customHeight="1">
      <c r="A131" s="60"/>
      <c r="B131" s="58"/>
      <c r="C131" s="59"/>
      <c r="D131" s="59"/>
      <c r="E131" s="59"/>
      <c r="F131" s="62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ht="15.75" customHeight="1">
      <c r="A132" s="60"/>
      <c r="B132" s="58"/>
      <c r="C132" s="59"/>
      <c r="D132" s="59"/>
      <c r="E132" s="59"/>
      <c r="F132" s="62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ht="15.75" customHeight="1">
      <c r="A133" s="60"/>
      <c r="B133" s="58"/>
      <c r="C133" s="59"/>
      <c r="D133" s="59"/>
      <c r="E133" s="59"/>
      <c r="F133" s="62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ht="15.75" customHeight="1">
      <c r="A134" s="60"/>
      <c r="B134" s="58"/>
      <c r="C134" s="59"/>
      <c r="D134" s="59"/>
      <c r="E134" s="59"/>
      <c r="F134" s="62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ht="15.75" customHeight="1">
      <c r="A135" s="60"/>
      <c r="B135" s="58"/>
      <c r="C135" s="59"/>
      <c r="D135" s="59"/>
      <c r="E135" s="59"/>
      <c r="F135" s="62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ht="15.75" customHeight="1">
      <c r="A136" s="60"/>
      <c r="B136" s="58"/>
      <c r="C136" s="59"/>
      <c r="D136" s="59"/>
      <c r="E136" s="59"/>
      <c r="F136" s="62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ht="15.75" customHeight="1">
      <c r="A137" s="60"/>
      <c r="B137" s="58"/>
      <c r="C137" s="59"/>
      <c r="D137" s="59"/>
      <c r="E137" s="59"/>
      <c r="F137" s="62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ht="15.75" customHeight="1">
      <c r="A138" s="60"/>
      <c r="B138" s="58"/>
      <c r="C138" s="59"/>
      <c r="D138" s="59"/>
      <c r="E138" s="59"/>
      <c r="F138" s="62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ht="15.75" customHeight="1">
      <c r="A139" s="60"/>
      <c r="B139" s="58"/>
      <c r="C139" s="59"/>
      <c r="D139" s="59"/>
      <c r="E139" s="59"/>
      <c r="F139" s="62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ht="15.75" customHeight="1">
      <c r="A140" s="60"/>
      <c r="B140" s="58"/>
      <c r="C140" s="59"/>
      <c r="D140" s="59"/>
      <c r="E140" s="59"/>
      <c r="F140" s="62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ht="15.75" customHeight="1">
      <c r="A141" s="60"/>
      <c r="B141" s="58"/>
      <c r="C141" s="59"/>
      <c r="D141" s="59"/>
      <c r="E141" s="59"/>
      <c r="F141" s="62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ht="15.75" customHeight="1">
      <c r="A142" s="60"/>
      <c r="B142" s="58"/>
      <c r="C142" s="59"/>
      <c r="D142" s="59"/>
      <c r="E142" s="59"/>
      <c r="F142" s="62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ht="15.75" customHeight="1">
      <c r="A143" s="60"/>
      <c r="B143" s="58"/>
      <c r="C143" s="59"/>
      <c r="D143" s="59"/>
      <c r="E143" s="59"/>
      <c r="F143" s="62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ht="15.75" customHeight="1">
      <c r="A144" s="60"/>
      <c r="B144" s="58"/>
      <c r="C144" s="59"/>
      <c r="D144" s="59"/>
      <c r="E144" s="59"/>
      <c r="F144" s="62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ht="15.75" customHeight="1">
      <c r="A145" s="60"/>
      <c r="B145" s="58"/>
      <c r="C145" s="59"/>
      <c r="D145" s="59"/>
      <c r="E145" s="59"/>
      <c r="F145" s="62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ht="15.75" customHeight="1">
      <c r="A146" s="60"/>
      <c r="B146" s="58"/>
      <c r="C146" s="59"/>
      <c r="D146" s="59"/>
      <c r="E146" s="59"/>
      <c r="F146" s="62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ht="15.75" customHeight="1">
      <c r="A147" s="60"/>
      <c r="B147" s="58"/>
      <c r="C147" s="59"/>
      <c r="D147" s="59"/>
      <c r="E147" s="59"/>
      <c r="F147" s="62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ht="15.75" customHeight="1">
      <c r="A148" s="60"/>
      <c r="B148" s="58"/>
      <c r="C148" s="59"/>
      <c r="D148" s="59"/>
      <c r="E148" s="59"/>
      <c r="F148" s="62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ht="15.75" customHeight="1">
      <c r="A149" s="60"/>
      <c r="B149" s="58"/>
      <c r="C149" s="59"/>
      <c r="D149" s="59"/>
      <c r="E149" s="59"/>
      <c r="F149" s="62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ht="15.75" customHeight="1">
      <c r="A150" s="60"/>
      <c r="B150" s="58"/>
      <c r="C150" s="59"/>
      <c r="D150" s="59"/>
      <c r="E150" s="59"/>
      <c r="F150" s="62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ht="15.75" customHeight="1">
      <c r="A151" s="60"/>
      <c r="B151" s="58"/>
      <c r="C151" s="59"/>
      <c r="D151" s="59"/>
      <c r="E151" s="59"/>
      <c r="F151" s="62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ht="15.75" customHeight="1">
      <c r="A152" s="60"/>
      <c r="B152" s="58"/>
      <c r="C152" s="59"/>
      <c r="D152" s="59"/>
      <c r="E152" s="59"/>
      <c r="F152" s="62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ht="15.75" customHeight="1">
      <c r="A153" s="60"/>
      <c r="B153" s="58"/>
      <c r="C153" s="59"/>
      <c r="D153" s="59"/>
      <c r="E153" s="59"/>
      <c r="F153" s="62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ht="15.75" customHeight="1">
      <c r="A154" s="60"/>
      <c r="B154" s="58"/>
      <c r="C154" s="59"/>
      <c r="D154" s="59"/>
      <c r="E154" s="59"/>
      <c r="F154" s="62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ht="15.75" customHeight="1">
      <c r="A155" s="60"/>
      <c r="B155" s="58"/>
      <c r="C155" s="59"/>
      <c r="D155" s="59"/>
      <c r="E155" s="59"/>
      <c r="F155" s="62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ht="15.75" customHeight="1">
      <c r="A156" s="60"/>
      <c r="B156" s="58"/>
      <c r="C156" s="59"/>
      <c r="D156" s="59"/>
      <c r="E156" s="59"/>
      <c r="F156" s="62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ht="15.75" customHeight="1">
      <c r="A157" s="60"/>
      <c r="B157" s="58"/>
      <c r="C157" s="59"/>
      <c r="D157" s="59"/>
      <c r="E157" s="59"/>
      <c r="F157" s="62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ht="15.75" customHeight="1">
      <c r="A158" s="60"/>
      <c r="B158" s="58"/>
      <c r="C158" s="59"/>
      <c r="D158" s="59"/>
      <c r="E158" s="59"/>
      <c r="F158" s="62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ht="15.75" customHeight="1">
      <c r="A159" s="60"/>
      <c r="B159" s="58"/>
      <c r="C159" s="59"/>
      <c r="D159" s="59"/>
      <c r="E159" s="59"/>
      <c r="F159" s="62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ht="15.75" customHeight="1">
      <c r="A160" s="60"/>
      <c r="B160" s="58"/>
      <c r="C160" s="59"/>
      <c r="D160" s="59"/>
      <c r="E160" s="59"/>
      <c r="F160" s="62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ht="15.75" customHeight="1">
      <c r="A161" s="60"/>
      <c r="B161" s="58"/>
      <c r="C161" s="59"/>
      <c r="D161" s="59"/>
      <c r="E161" s="59"/>
      <c r="F161" s="62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ht="15.75" customHeight="1">
      <c r="A162" s="60"/>
      <c r="B162" s="58"/>
      <c r="C162" s="59"/>
      <c r="D162" s="59"/>
      <c r="E162" s="59"/>
      <c r="F162" s="62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ht="15.75" customHeight="1">
      <c r="A163" s="60"/>
      <c r="B163" s="58"/>
      <c r="C163" s="59"/>
      <c r="D163" s="59"/>
      <c r="E163" s="59"/>
      <c r="F163" s="62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ht="15.75" customHeight="1">
      <c r="A164" s="60"/>
      <c r="B164" s="58"/>
      <c r="C164" s="59"/>
      <c r="D164" s="59"/>
      <c r="E164" s="59"/>
      <c r="F164" s="62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ht="15.75" customHeight="1">
      <c r="A165" s="60"/>
      <c r="B165" s="58"/>
      <c r="C165" s="59"/>
      <c r="D165" s="59"/>
      <c r="E165" s="59"/>
      <c r="F165" s="62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ht="15.75" customHeight="1">
      <c r="A166" s="60"/>
      <c r="B166" s="58"/>
      <c r="C166" s="59"/>
      <c r="D166" s="59"/>
      <c r="E166" s="59"/>
      <c r="F166" s="62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ht="15.75" customHeight="1">
      <c r="A167" s="60"/>
      <c r="B167" s="58"/>
      <c r="C167" s="59"/>
      <c r="D167" s="59"/>
      <c r="E167" s="59"/>
      <c r="F167" s="62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ht="15.75" customHeight="1">
      <c r="A168" s="60"/>
      <c r="B168" s="58"/>
      <c r="C168" s="59"/>
      <c r="D168" s="59"/>
      <c r="E168" s="59"/>
      <c r="F168" s="62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ht="15.75" customHeight="1">
      <c r="A169" s="60"/>
      <c r="B169" s="58"/>
      <c r="C169" s="59"/>
      <c r="D169" s="59"/>
      <c r="E169" s="59"/>
      <c r="F169" s="62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ht="15.75" customHeight="1">
      <c r="A170" s="60"/>
      <c r="B170" s="58"/>
      <c r="C170" s="59"/>
      <c r="D170" s="59"/>
      <c r="E170" s="59"/>
      <c r="F170" s="62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ht="15.75" customHeight="1">
      <c r="A171" s="60"/>
      <c r="B171" s="58"/>
      <c r="C171" s="59"/>
      <c r="D171" s="59"/>
      <c r="E171" s="59"/>
      <c r="F171" s="62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ht="15.75" customHeight="1">
      <c r="A172" s="60"/>
      <c r="B172" s="58"/>
      <c r="C172" s="59"/>
      <c r="D172" s="59"/>
      <c r="E172" s="59"/>
      <c r="F172" s="62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ht="15.75" customHeight="1">
      <c r="A173" s="60"/>
      <c r="B173" s="58"/>
      <c r="C173" s="59"/>
      <c r="D173" s="59"/>
      <c r="E173" s="59"/>
      <c r="F173" s="62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ht="15.75" customHeight="1">
      <c r="A174" s="60"/>
      <c r="B174" s="58"/>
      <c r="C174" s="59"/>
      <c r="D174" s="59"/>
      <c r="E174" s="59"/>
      <c r="F174" s="62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ht="15.75" customHeight="1">
      <c r="A175" s="60"/>
      <c r="B175" s="58"/>
      <c r="C175" s="59"/>
      <c r="D175" s="59"/>
      <c r="E175" s="59"/>
      <c r="F175" s="62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ht="15.75" customHeight="1">
      <c r="A176" s="60"/>
      <c r="B176" s="58"/>
      <c r="C176" s="59"/>
      <c r="D176" s="59"/>
      <c r="E176" s="59"/>
      <c r="F176" s="62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ht="15.75" customHeight="1">
      <c r="A177" s="60"/>
      <c r="B177" s="58"/>
      <c r="C177" s="59"/>
      <c r="D177" s="59"/>
      <c r="E177" s="59"/>
      <c r="F177" s="62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ht="15.75" customHeight="1">
      <c r="A178" s="60"/>
      <c r="B178" s="58"/>
      <c r="C178" s="59"/>
      <c r="D178" s="59"/>
      <c r="E178" s="59"/>
      <c r="F178" s="62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ht="15.75" customHeight="1">
      <c r="A179" s="60"/>
      <c r="B179" s="58"/>
      <c r="C179" s="59"/>
      <c r="D179" s="59"/>
      <c r="E179" s="59"/>
      <c r="F179" s="62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ht="15.75" customHeight="1">
      <c r="A180" s="60"/>
      <c r="B180" s="58"/>
      <c r="C180" s="59"/>
      <c r="D180" s="59"/>
      <c r="E180" s="59"/>
      <c r="F180" s="62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ht="15.75" customHeight="1">
      <c r="A181" s="60"/>
      <c r="B181" s="58"/>
      <c r="C181" s="59"/>
      <c r="D181" s="59"/>
      <c r="E181" s="59"/>
      <c r="F181" s="62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ht="15.75" customHeight="1">
      <c r="A182" s="60"/>
      <c r="B182" s="58"/>
      <c r="C182" s="59"/>
      <c r="D182" s="59"/>
      <c r="E182" s="59"/>
      <c r="F182" s="62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ht="15.75" customHeight="1">
      <c r="A183" s="60"/>
      <c r="B183" s="58"/>
      <c r="C183" s="59"/>
      <c r="D183" s="59"/>
      <c r="E183" s="59"/>
      <c r="F183" s="62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ht="15.75" customHeight="1">
      <c r="A184" s="60"/>
      <c r="B184" s="58"/>
      <c r="C184" s="59"/>
      <c r="D184" s="59"/>
      <c r="E184" s="59"/>
      <c r="F184" s="62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ht="15.75" customHeight="1">
      <c r="A185" s="60"/>
      <c r="B185" s="58"/>
      <c r="C185" s="59"/>
      <c r="D185" s="59"/>
      <c r="E185" s="59"/>
      <c r="F185" s="62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ht="15.75" customHeight="1">
      <c r="A186" s="60"/>
      <c r="B186" s="58"/>
      <c r="C186" s="59"/>
      <c r="D186" s="59"/>
      <c r="E186" s="59"/>
      <c r="F186" s="62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ht="15.75" customHeight="1">
      <c r="A187" s="60"/>
      <c r="B187" s="58"/>
      <c r="C187" s="59"/>
      <c r="D187" s="59"/>
      <c r="E187" s="59"/>
      <c r="F187" s="62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ht="15.75" customHeight="1">
      <c r="A188" s="60"/>
      <c r="B188" s="58"/>
      <c r="C188" s="59"/>
      <c r="D188" s="59"/>
      <c r="E188" s="59"/>
      <c r="F188" s="62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ht="15.75" customHeight="1">
      <c r="A189" s="60"/>
      <c r="B189" s="58"/>
      <c r="C189" s="59"/>
      <c r="D189" s="59"/>
      <c r="E189" s="59"/>
      <c r="F189" s="62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ht="15.75" customHeight="1">
      <c r="A190" s="60"/>
      <c r="B190" s="58"/>
      <c r="C190" s="59"/>
      <c r="D190" s="59"/>
      <c r="E190" s="59"/>
      <c r="F190" s="62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ht="15.75" customHeight="1">
      <c r="A191" s="60"/>
      <c r="B191" s="58"/>
      <c r="C191" s="59"/>
      <c r="D191" s="59"/>
      <c r="E191" s="59"/>
      <c r="F191" s="62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ht="15.75" customHeight="1">
      <c r="A192" s="60"/>
      <c r="B192" s="58"/>
      <c r="C192" s="59"/>
      <c r="D192" s="59"/>
      <c r="E192" s="59"/>
      <c r="F192" s="62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ht="15.75" customHeight="1">
      <c r="A193" s="60"/>
      <c r="B193" s="58"/>
      <c r="C193" s="59"/>
      <c r="D193" s="59"/>
      <c r="E193" s="59"/>
      <c r="F193" s="62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ht="15.75" customHeight="1">
      <c r="A194" s="60"/>
      <c r="B194" s="58"/>
      <c r="C194" s="59"/>
      <c r="D194" s="59"/>
      <c r="E194" s="59"/>
      <c r="F194" s="62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ht="15.75" customHeight="1">
      <c r="A195" s="60"/>
      <c r="B195" s="58"/>
      <c r="C195" s="59"/>
      <c r="D195" s="59"/>
      <c r="E195" s="59"/>
      <c r="F195" s="62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ht="15.75" customHeight="1">
      <c r="A196" s="60"/>
      <c r="B196" s="58"/>
      <c r="C196" s="59"/>
      <c r="D196" s="59"/>
      <c r="E196" s="59"/>
      <c r="F196" s="62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ht="15.75" customHeight="1">
      <c r="A197" s="60"/>
      <c r="B197" s="58"/>
      <c r="C197" s="59"/>
      <c r="D197" s="59"/>
      <c r="E197" s="59"/>
      <c r="F197" s="62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ht="15.75" customHeight="1">
      <c r="A198" s="60"/>
      <c r="B198" s="58"/>
      <c r="C198" s="59"/>
      <c r="D198" s="59"/>
      <c r="E198" s="59"/>
      <c r="F198" s="62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ht="15.75" customHeight="1">
      <c r="A199" s="60"/>
      <c r="B199" s="58"/>
      <c r="C199" s="59"/>
      <c r="D199" s="59"/>
      <c r="E199" s="59"/>
      <c r="F199" s="62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ht="15.75" customHeight="1">
      <c r="A200" s="60"/>
      <c r="B200" s="58"/>
      <c r="C200" s="59"/>
      <c r="D200" s="59"/>
      <c r="E200" s="59"/>
      <c r="F200" s="62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ht="15.75" customHeight="1">
      <c r="A201" s="60"/>
      <c r="B201" s="58"/>
      <c r="C201" s="59"/>
      <c r="D201" s="59"/>
      <c r="E201" s="59"/>
      <c r="F201" s="62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ht="15.75" customHeight="1">
      <c r="A202" s="60"/>
      <c r="B202" s="58"/>
      <c r="C202" s="59"/>
      <c r="D202" s="59"/>
      <c r="E202" s="59"/>
      <c r="F202" s="62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ht="15.75" customHeight="1">
      <c r="A203" s="60"/>
      <c r="B203" s="58"/>
      <c r="C203" s="59"/>
      <c r="D203" s="59"/>
      <c r="E203" s="59"/>
      <c r="F203" s="62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ht="15.75" customHeight="1">
      <c r="A204" s="60"/>
      <c r="B204" s="58"/>
      <c r="C204" s="59"/>
      <c r="D204" s="59"/>
      <c r="E204" s="59"/>
      <c r="F204" s="62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ht="15.75" customHeight="1">
      <c r="A205" s="60"/>
      <c r="B205" s="58"/>
      <c r="C205" s="59"/>
      <c r="D205" s="59"/>
      <c r="E205" s="59"/>
      <c r="F205" s="62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ht="15.75" customHeight="1">
      <c r="A206" s="60"/>
      <c r="B206" s="58"/>
      <c r="C206" s="59"/>
      <c r="D206" s="59"/>
      <c r="E206" s="59"/>
      <c r="F206" s="62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ht="15.75" customHeight="1">
      <c r="A207" s="60"/>
      <c r="B207" s="58"/>
      <c r="C207" s="59"/>
      <c r="D207" s="59"/>
      <c r="E207" s="59"/>
      <c r="F207" s="62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ht="15.75" customHeight="1">
      <c r="A208" s="60"/>
      <c r="B208" s="58"/>
      <c r="C208" s="59"/>
      <c r="D208" s="59"/>
      <c r="E208" s="59"/>
      <c r="F208" s="62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ht="15.75" customHeight="1">
      <c r="A209" s="60"/>
      <c r="B209" s="58"/>
      <c r="C209" s="59"/>
      <c r="D209" s="59"/>
      <c r="E209" s="59"/>
      <c r="F209" s="62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ht="15.75" customHeight="1">
      <c r="A210" s="60"/>
      <c r="B210" s="58"/>
      <c r="C210" s="59"/>
      <c r="D210" s="59"/>
      <c r="E210" s="59"/>
      <c r="F210" s="62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ht="15.75" customHeight="1">
      <c r="A211" s="60"/>
      <c r="B211" s="58"/>
      <c r="C211" s="59"/>
      <c r="D211" s="59"/>
      <c r="E211" s="59"/>
      <c r="F211" s="62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ht="15.75" customHeight="1">
      <c r="A212" s="60"/>
      <c r="B212" s="58"/>
      <c r="C212" s="59"/>
      <c r="D212" s="59"/>
      <c r="E212" s="59"/>
      <c r="F212" s="62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ht="15.75" customHeight="1">
      <c r="A213" s="60"/>
      <c r="B213" s="58"/>
      <c r="C213" s="59"/>
      <c r="D213" s="59"/>
      <c r="E213" s="59"/>
      <c r="F213" s="62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ht="15.75" customHeight="1">
      <c r="A214" s="60"/>
      <c r="B214" s="58"/>
      <c r="C214" s="59"/>
      <c r="D214" s="59"/>
      <c r="E214" s="59"/>
      <c r="F214" s="62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ht="15.75" customHeight="1">
      <c r="A215" s="60"/>
      <c r="B215" s="58"/>
      <c r="C215" s="59"/>
      <c r="D215" s="59"/>
      <c r="E215" s="59"/>
      <c r="F215" s="62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15.75" customHeight="1">
      <c r="A216" s="60"/>
      <c r="B216" s="58"/>
      <c r="C216" s="59"/>
      <c r="D216" s="59"/>
      <c r="E216" s="59"/>
      <c r="F216" s="62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ht="15.75" customHeight="1">
      <c r="A217" s="60"/>
      <c r="B217" s="58"/>
      <c r="C217" s="59"/>
      <c r="D217" s="59"/>
      <c r="E217" s="59"/>
      <c r="F217" s="62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ht="15.75" customHeight="1">
      <c r="A218" s="60"/>
      <c r="B218" s="58"/>
      <c r="C218" s="59"/>
      <c r="D218" s="59"/>
      <c r="E218" s="59"/>
      <c r="F218" s="62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15.75" customHeight="1">
      <c r="A219" s="60"/>
      <c r="B219" s="58"/>
      <c r="C219" s="59"/>
      <c r="D219" s="59"/>
      <c r="E219" s="59"/>
      <c r="F219" s="62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ht="15.75" customHeight="1">
      <c r="A220" s="60"/>
      <c r="B220" s="58"/>
      <c r="C220" s="59"/>
      <c r="D220" s="59"/>
      <c r="E220" s="59"/>
      <c r="F220" s="62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ht="15.75" customHeight="1">
      <c r="A221" s="60"/>
      <c r="B221" s="58"/>
      <c r="C221" s="59"/>
      <c r="D221" s="59"/>
      <c r="E221" s="59"/>
      <c r="F221" s="62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ht="15.75" customHeight="1">
      <c r="A222" s="60"/>
      <c r="B222" s="58"/>
      <c r="C222" s="59"/>
      <c r="D222" s="59"/>
      <c r="E222" s="59"/>
      <c r="F222" s="62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ht="15.75" customHeight="1">
      <c r="A223" s="60"/>
      <c r="B223" s="58"/>
      <c r="C223" s="59"/>
      <c r="D223" s="59"/>
      <c r="E223" s="59"/>
      <c r="F223" s="62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ht="15.75" customHeight="1">
      <c r="A224" s="60"/>
      <c r="B224" s="58"/>
      <c r="C224" s="59"/>
      <c r="D224" s="59"/>
      <c r="E224" s="59"/>
      <c r="F224" s="62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ht="15.75" customHeight="1">
      <c r="A225" s="60"/>
      <c r="B225" s="58"/>
      <c r="C225" s="59"/>
      <c r="D225" s="59"/>
      <c r="E225" s="59"/>
      <c r="F225" s="62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 ht="15.75" customHeight="1">
      <c r="A226" s="60"/>
      <c r="B226" s="58"/>
      <c r="C226" s="59"/>
      <c r="D226" s="59"/>
      <c r="E226" s="59"/>
      <c r="F226" s="62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 ht="15.75" customHeight="1">
      <c r="A227" s="60"/>
      <c r="B227" s="58"/>
      <c r="C227" s="59"/>
      <c r="D227" s="59"/>
      <c r="E227" s="59"/>
      <c r="F227" s="62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 ht="15.75" customHeight="1">
      <c r="A228" s="60"/>
      <c r="B228" s="58"/>
      <c r="C228" s="59"/>
      <c r="D228" s="59"/>
      <c r="E228" s="59"/>
      <c r="F228" s="62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 ht="15.75" customHeight="1">
      <c r="A229" s="60"/>
      <c r="B229" s="58"/>
      <c r="C229" s="59"/>
      <c r="D229" s="59"/>
      <c r="E229" s="59"/>
      <c r="F229" s="62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 ht="15.75" customHeight="1">
      <c r="A230" s="60"/>
      <c r="B230" s="58"/>
      <c r="C230" s="59"/>
      <c r="D230" s="59"/>
      <c r="E230" s="59"/>
      <c r="F230" s="62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 ht="15.75" customHeight="1">
      <c r="A231" s="60"/>
      <c r="B231" s="58"/>
      <c r="C231" s="59"/>
      <c r="D231" s="59"/>
      <c r="E231" s="59"/>
      <c r="F231" s="62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 ht="15.75" customHeight="1">
      <c r="A232" s="60"/>
      <c r="B232" s="58"/>
      <c r="C232" s="59"/>
      <c r="D232" s="59"/>
      <c r="E232" s="59"/>
      <c r="F232" s="62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 ht="15.75" customHeight="1">
      <c r="A233" s="60"/>
      <c r="B233" s="58"/>
      <c r="C233" s="59"/>
      <c r="D233" s="59"/>
      <c r="E233" s="59"/>
      <c r="F233" s="62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 ht="15.75" customHeight="1">
      <c r="A234" s="60"/>
      <c r="B234" s="58"/>
      <c r="C234" s="59"/>
      <c r="D234" s="59"/>
      <c r="E234" s="59"/>
      <c r="F234" s="62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 ht="15.75" customHeight="1">
      <c r="A235" s="60"/>
      <c r="B235" s="58"/>
      <c r="C235" s="59"/>
      <c r="D235" s="59"/>
      <c r="E235" s="59"/>
      <c r="F235" s="62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 ht="15.75" customHeight="1">
      <c r="A236" s="60"/>
      <c r="B236" s="58"/>
      <c r="C236" s="59"/>
      <c r="D236" s="59"/>
      <c r="E236" s="59"/>
      <c r="F236" s="62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 ht="15.75" customHeight="1">
      <c r="A237" s="60"/>
      <c r="B237" s="58"/>
      <c r="C237" s="59"/>
      <c r="D237" s="59"/>
      <c r="E237" s="59"/>
      <c r="F237" s="62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 ht="15.75" customHeight="1">
      <c r="A238" s="60"/>
      <c r="B238" s="58"/>
      <c r="C238" s="59"/>
      <c r="D238" s="59"/>
      <c r="E238" s="59"/>
      <c r="F238" s="62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 ht="15.75" customHeight="1">
      <c r="A239" s="60"/>
      <c r="B239" s="58"/>
      <c r="C239" s="59"/>
      <c r="D239" s="59"/>
      <c r="E239" s="59"/>
      <c r="F239" s="62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 ht="15.75" customHeight="1">
      <c r="A240" s="60"/>
      <c r="B240" s="58"/>
      <c r="C240" s="59"/>
      <c r="D240" s="59"/>
      <c r="E240" s="59"/>
      <c r="F240" s="62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 ht="15.75" customHeight="1">
      <c r="A241" s="60"/>
      <c r="B241" s="58"/>
      <c r="C241" s="59"/>
      <c r="D241" s="59"/>
      <c r="E241" s="59"/>
      <c r="F241" s="62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 ht="15.75" customHeight="1">
      <c r="A242" s="60"/>
      <c r="B242" s="58"/>
      <c r="C242" s="59"/>
      <c r="D242" s="59"/>
      <c r="E242" s="59"/>
      <c r="F242" s="62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 ht="15.75" customHeight="1">
      <c r="A243" s="60"/>
      <c r="B243" s="58"/>
      <c r="C243" s="59"/>
      <c r="D243" s="59"/>
      <c r="E243" s="59"/>
      <c r="F243" s="62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 ht="15.75" customHeight="1">
      <c r="A244" s="60"/>
      <c r="B244" s="58"/>
      <c r="C244" s="59"/>
      <c r="D244" s="59"/>
      <c r="E244" s="59"/>
      <c r="F244" s="62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 ht="15.75" customHeight="1">
      <c r="A245" s="60"/>
      <c r="B245" s="58"/>
      <c r="C245" s="59"/>
      <c r="D245" s="59"/>
      <c r="E245" s="59"/>
      <c r="F245" s="62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 ht="15.75" customHeight="1">
      <c r="A246" s="60"/>
      <c r="B246" s="58"/>
      <c r="C246" s="59"/>
      <c r="D246" s="59"/>
      <c r="E246" s="59"/>
      <c r="F246" s="62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 ht="15.75" customHeight="1">
      <c r="A247" s="60"/>
      <c r="B247" s="58"/>
      <c r="C247" s="59"/>
      <c r="D247" s="59"/>
      <c r="E247" s="59"/>
      <c r="F247" s="62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 ht="15.75" customHeight="1">
      <c r="A248" s="60"/>
      <c r="B248" s="58"/>
      <c r="C248" s="59"/>
      <c r="D248" s="59"/>
      <c r="E248" s="59"/>
      <c r="F248" s="62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 ht="15.75" customHeight="1">
      <c r="A249" s="60"/>
      <c r="B249" s="58"/>
      <c r="C249" s="59"/>
      <c r="D249" s="59"/>
      <c r="E249" s="59"/>
      <c r="F249" s="62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 ht="15.75" customHeight="1">
      <c r="A250" s="60"/>
      <c r="B250" s="58"/>
      <c r="C250" s="59"/>
      <c r="D250" s="59"/>
      <c r="E250" s="59"/>
      <c r="F250" s="62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 ht="15.75" customHeight="1">
      <c r="A251" s="60"/>
      <c r="B251" s="58"/>
      <c r="C251" s="59"/>
      <c r="D251" s="59"/>
      <c r="E251" s="59"/>
      <c r="F251" s="62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 ht="15.75" customHeight="1">
      <c r="A252" s="60"/>
      <c r="B252" s="58"/>
      <c r="C252" s="59"/>
      <c r="D252" s="59"/>
      <c r="E252" s="59"/>
      <c r="F252" s="62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 ht="15.75" customHeight="1">
      <c r="A253" s="60"/>
      <c r="B253" s="58"/>
      <c r="C253" s="59"/>
      <c r="D253" s="59"/>
      <c r="E253" s="59"/>
      <c r="F253" s="62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 ht="15.75" customHeight="1">
      <c r="A254" s="60"/>
      <c r="B254" s="58"/>
      <c r="C254" s="59"/>
      <c r="D254" s="59"/>
      <c r="E254" s="59"/>
      <c r="F254" s="62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 ht="15.75" customHeight="1">
      <c r="A255" s="60"/>
      <c r="B255" s="58"/>
      <c r="C255" s="59"/>
      <c r="D255" s="59"/>
      <c r="E255" s="59"/>
      <c r="F255" s="62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 ht="15.75" customHeight="1">
      <c r="A256" s="60"/>
      <c r="B256" s="58"/>
      <c r="C256" s="59"/>
      <c r="D256" s="59"/>
      <c r="E256" s="59"/>
      <c r="F256" s="62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 ht="15.75" customHeight="1">
      <c r="A257" s="60"/>
      <c r="B257" s="58"/>
      <c r="C257" s="59"/>
      <c r="D257" s="59"/>
      <c r="E257" s="59"/>
      <c r="F257" s="62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 ht="15.75" customHeight="1">
      <c r="A258" s="60"/>
      <c r="B258" s="58"/>
      <c r="C258" s="59"/>
      <c r="D258" s="59"/>
      <c r="E258" s="59"/>
      <c r="F258" s="62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 ht="15.75" customHeight="1">
      <c r="A259" s="60"/>
      <c r="B259" s="58"/>
      <c r="C259" s="59"/>
      <c r="D259" s="59"/>
      <c r="E259" s="59"/>
      <c r="F259" s="62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 ht="15.75" customHeight="1">
      <c r="A260" s="60"/>
      <c r="B260" s="58"/>
      <c r="C260" s="59"/>
      <c r="D260" s="59"/>
      <c r="E260" s="59"/>
      <c r="F260" s="62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 ht="15.75" customHeight="1">
      <c r="A261" s="60"/>
      <c r="B261" s="58"/>
      <c r="C261" s="59"/>
      <c r="D261" s="59"/>
      <c r="E261" s="59"/>
      <c r="F261" s="62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 ht="15.75" customHeight="1">
      <c r="A262" s="60"/>
      <c r="B262" s="58"/>
      <c r="C262" s="59"/>
      <c r="D262" s="59"/>
      <c r="E262" s="59"/>
      <c r="F262" s="62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 ht="15.75" customHeight="1">
      <c r="A263" s="60"/>
      <c r="B263" s="58"/>
      <c r="C263" s="59"/>
      <c r="D263" s="59"/>
      <c r="E263" s="59"/>
      <c r="F263" s="62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 ht="15.75" customHeight="1">
      <c r="A264" s="60"/>
      <c r="B264" s="58"/>
      <c r="C264" s="59"/>
      <c r="D264" s="59"/>
      <c r="E264" s="59"/>
      <c r="F264" s="62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 ht="15.75" customHeight="1">
      <c r="A265" s="60"/>
      <c r="B265" s="58"/>
      <c r="C265" s="59"/>
      <c r="D265" s="59"/>
      <c r="E265" s="59"/>
      <c r="F265" s="62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 ht="15.75" customHeight="1">
      <c r="A266" s="60"/>
      <c r="B266" s="58"/>
      <c r="C266" s="59"/>
      <c r="D266" s="59"/>
      <c r="E266" s="59"/>
      <c r="F266" s="62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 ht="15.75" customHeight="1">
      <c r="A267" s="60"/>
      <c r="B267" s="58"/>
      <c r="C267" s="59"/>
      <c r="D267" s="59"/>
      <c r="E267" s="59"/>
      <c r="F267" s="62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 ht="15.75" customHeight="1">
      <c r="A268" s="60"/>
      <c r="B268" s="58"/>
      <c r="C268" s="59"/>
      <c r="D268" s="59"/>
      <c r="E268" s="59"/>
      <c r="F268" s="62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 ht="15.75" customHeight="1">
      <c r="A269" s="60"/>
      <c r="B269" s="58"/>
      <c r="C269" s="59"/>
      <c r="D269" s="59"/>
      <c r="E269" s="59"/>
      <c r="F269" s="62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 ht="15.75" customHeight="1">
      <c r="A270" s="60"/>
      <c r="B270" s="58"/>
      <c r="C270" s="59"/>
      <c r="D270" s="59"/>
      <c r="E270" s="59"/>
      <c r="F270" s="62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 ht="15.75" customHeight="1">
      <c r="A271" s="60"/>
      <c r="B271" s="58"/>
      <c r="C271" s="59"/>
      <c r="D271" s="59"/>
      <c r="E271" s="59"/>
      <c r="F271" s="62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 ht="15.75" customHeight="1">
      <c r="A272" s="60"/>
      <c r="B272" s="58"/>
      <c r="C272" s="59"/>
      <c r="D272" s="59"/>
      <c r="E272" s="59"/>
      <c r="F272" s="62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 ht="15.75" customHeight="1">
      <c r="A273" s="60"/>
      <c r="B273" s="58"/>
      <c r="C273" s="59"/>
      <c r="D273" s="59"/>
      <c r="E273" s="59"/>
      <c r="F273" s="62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 ht="15.75" customHeight="1">
      <c r="A274" s="60"/>
      <c r="B274" s="58"/>
      <c r="C274" s="59"/>
      <c r="D274" s="59"/>
      <c r="E274" s="59"/>
      <c r="F274" s="62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 ht="15.75" customHeight="1">
      <c r="A275" s="60"/>
      <c r="B275" s="58"/>
      <c r="C275" s="59"/>
      <c r="D275" s="59"/>
      <c r="E275" s="59"/>
      <c r="F275" s="62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 ht="15.75" customHeight="1">
      <c r="A276" s="60"/>
      <c r="B276" s="58"/>
      <c r="C276" s="59"/>
      <c r="D276" s="59"/>
      <c r="E276" s="59"/>
      <c r="F276" s="62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 ht="15.75" customHeight="1">
      <c r="A277" s="60"/>
      <c r="B277" s="58"/>
      <c r="C277" s="59"/>
      <c r="D277" s="59"/>
      <c r="E277" s="59"/>
      <c r="F277" s="62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 ht="15.75" customHeight="1">
      <c r="A278" s="60"/>
      <c r="B278" s="58"/>
      <c r="C278" s="59"/>
      <c r="D278" s="59"/>
      <c r="E278" s="59"/>
      <c r="F278" s="62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 ht="15.75" customHeight="1">
      <c r="A279" s="60"/>
      <c r="B279" s="58"/>
      <c r="C279" s="59"/>
      <c r="D279" s="59"/>
      <c r="E279" s="59"/>
      <c r="F279" s="62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 ht="15.75" customHeight="1">
      <c r="A280" s="60"/>
      <c r="B280" s="58"/>
      <c r="C280" s="59"/>
      <c r="D280" s="59"/>
      <c r="E280" s="59"/>
      <c r="F280" s="62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 ht="15.75" customHeight="1">
      <c r="A281" s="60"/>
      <c r="B281" s="58"/>
      <c r="C281" s="59"/>
      <c r="D281" s="59"/>
      <c r="E281" s="59"/>
      <c r="F281" s="62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 ht="15.75" customHeight="1">
      <c r="A282" s="60"/>
      <c r="B282" s="58"/>
      <c r="C282" s="59"/>
      <c r="D282" s="59"/>
      <c r="E282" s="59"/>
      <c r="F282" s="62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 ht="15.75" customHeight="1">
      <c r="A283" s="60"/>
      <c r="B283" s="58"/>
      <c r="C283" s="59"/>
      <c r="D283" s="59"/>
      <c r="E283" s="59"/>
      <c r="F283" s="62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 ht="15.75" customHeight="1">
      <c r="A284" s="60"/>
      <c r="B284" s="58"/>
      <c r="C284" s="59"/>
      <c r="D284" s="59"/>
      <c r="E284" s="59"/>
      <c r="F284" s="62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 ht="15.75" customHeight="1">
      <c r="A285" s="60"/>
      <c r="B285" s="58"/>
      <c r="C285" s="59"/>
      <c r="D285" s="59"/>
      <c r="E285" s="59"/>
      <c r="F285" s="62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 ht="15.75" customHeight="1">
      <c r="A286" s="60"/>
      <c r="B286" s="58"/>
      <c r="C286" s="59"/>
      <c r="D286" s="59"/>
      <c r="E286" s="59"/>
      <c r="F286" s="62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 ht="15.75" customHeight="1">
      <c r="A287" s="60"/>
      <c r="B287" s="58"/>
      <c r="C287" s="59"/>
      <c r="D287" s="59"/>
      <c r="E287" s="59"/>
      <c r="F287" s="62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 ht="15.75" customHeight="1">
      <c r="A288" s="60"/>
      <c r="B288" s="58"/>
      <c r="C288" s="59"/>
      <c r="D288" s="59"/>
      <c r="E288" s="59"/>
      <c r="F288" s="62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 ht="15.75" customHeight="1">
      <c r="A289" s="60"/>
      <c r="B289" s="58"/>
      <c r="C289" s="59"/>
      <c r="D289" s="59"/>
      <c r="E289" s="59"/>
      <c r="F289" s="62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 ht="15.75" customHeight="1">
      <c r="A290" s="60"/>
      <c r="B290" s="58"/>
      <c r="C290" s="59"/>
      <c r="D290" s="59"/>
      <c r="E290" s="59"/>
      <c r="F290" s="62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 ht="15.75" customHeight="1">
      <c r="A291" s="60"/>
      <c r="B291" s="58"/>
      <c r="C291" s="59"/>
      <c r="D291" s="59"/>
      <c r="E291" s="59"/>
      <c r="F291" s="62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 ht="15.75" customHeight="1">
      <c r="A292" s="60"/>
      <c r="B292" s="58"/>
      <c r="C292" s="59"/>
      <c r="D292" s="59"/>
      <c r="E292" s="59"/>
      <c r="F292" s="62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 ht="15.75" customHeight="1">
      <c r="A293" s="60"/>
      <c r="B293" s="58"/>
      <c r="C293" s="59"/>
      <c r="D293" s="59"/>
      <c r="E293" s="59"/>
      <c r="F293" s="62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 ht="15.75" customHeight="1">
      <c r="A294" s="60"/>
      <c r="B294" s="58"/>
      <c r="C294" s="59"/>
      <c r="D294" s="59"/>
      <c r="E294" s="59"/>
      <c r="F294" s="62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 ht="15.75" customHeight="1">
      <c r="A295" s="60"/>
      <c r="B295" s="58"/>
      <c r="C295" s="59"/>
      <c r="D295" s="59"/>
      <c r="E295" s="59"/>
      <c r="F295" s="62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 ht="15.75" customHeight="1">
      <c r="A296" s="60"/>
      <c r="B296" s="58"/>
      <c r="C296" s="59"/>
      <c r="D296" s="59"/>
      <c r="E296" s="59"/>
      <c r="F296" s="62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 ht="15.75" customHeight="1">
      <c r="A297" s="60"/>
      <c r="B297" s="58"/>
      <c r="C297" s="59"/>
      <c r="D297" s="59"/>
      <c r="E297" s="59"/>
      <c r="F297" s="62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 ht="15.75" customHeight="1">
      <c r="A298" s="60"/>
      <c r="B298" s="58"/>
      <c r="C298" s="59"/>
      <c r="D298" s="59"/>
      <c r="E298" s="59"/>
      <c r="F298" s="62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 ht="15.75" customHeight="1">
      <c r="A299" s="60"/>
      <c r="B299" s="58"/>
      <c r="C299" s="59"/>
      <c r="D299" s="59"/>
      <c r="E299" s="59"/>
      <c r="F299" s="62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 ht="15.75" customHeight="1">
      <c r="A300" s="60"/>
      <c r="B300" s="58"/>
      <c r="C300" s="59"/>
      <c r="D300" s="59"/>
      <c r="E300" s="59"/>
      <c r="F300" s="62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 ht="15.75" customHeight="1">
      <c r="A301" s="60"/>
      <c r="B301" s="58"/>
      <c r="C301" s="59"/>
      <c r="D301" s="59"/>
      <c r="E301" s="59"/>
      <c r="F301" s="62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 ht="15.75" customHeight="1">
      <c r="A302" s="60"/>
      <c r="B302" s="58"/>
      <c r="C302" s="59"/>
      <c r="D302" s="59"/>
      <c r="E302" s="59"/>
      <c r="F302" s="62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 ht="15.75" customHeight="1">
      <c r="A303" s="60"/>
      <c r="B303" s="58"/>
      <c r="C303" s="59"/>
      <c r="D303" s="59"/>
      <c r="E303" s="59"/>
      <c r="F303" s="62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 ht="15.75" customHeight="1">
      <c r="A304" s="60"/>
      <c r="B304" s="58"/>
      <c r="C304" s="59"/>
      <c r="D304" s="59"/>
      <c r="E304" s="59"/>
      <c r="F304" s="62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 ht="15.75" customHeight="1">
      <c r="A305" s="60"/>
      <c r="B305" s="58"/>
      <c r="C305" s="59"/>
      <c r="D305" s="59"/>
      <c r="E305" s="59"/>
      <c r="F305" s="62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 ht="15.75" customHeight="1">
      <c r="A306" s="60"/>
      <c r="B306" s="58"/>
      <c r="C306" s="59"/>
      <c r="D306" s="59"/>
      <c r="E306" s="59"/>
      <c r="F306" s="62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 ht="15.75" customHeight="1">
      <c r="A307" s="60"/>
      <c r="B307" s="58"/>
      <c r="C307" s="59"/>
      <c r="D307" s="59"/>
      <c r="E307" s="59"/>
      <c r="F307" s="62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 ht="15.75" customHeight="1">
      <c r="A308" s="60"/>
      <c r="B308" s="58"/>
      <c r="C308" s="59"/>
      <c r="D308" s="59"/>
      <c r="E308" s="59"/>
      <c r="F308" s="62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 ht="15.75" customHeight="1">
      <c r="A309" s="60"/>
      <c r="B309" s="58"/>
      <c r="C309" s="59"/>
      <c r="D309" s="59"/>
      <c r="E309" s="59"/>
      <c r="F309" s="62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 ht="15.75" customHeight="1">
      <c r="A310" s="60"/>
      <c r="B310" s="58"/>
      <c r="C310" s="59"/>
      <c r="D310" s="59"/>
      <c r="E310" s="59"/>
      <c r="F310" s="62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 ht="15.75" customHeight="1">
      <c r="A311" s="60"/>
      <c r="B311" s="58"/>
      <c r="C311" s="59"/>
      <c r="D311" s="59"/>
      <c r="E311" s="59"/>
      <c r="F311" s="62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 ht="15.75" customHeight="1">
      <c r="A312" s="60"/>
      <c r="B312" s="58"/>
      <c r="C312" s="59"/>
      <c r="D312" s="59"/>
      <c r="E312" s="59"/>
      <c r="F312" s="62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 ht="15.75" customHeight="1">
      <c r="A313" s="60"/>
      <c r="B313" s="58"/>
      <c r="C313" s="59"/>
      <c r="D313" s="59"/>
      <c r="E313" s="59"/>
      <c r="F313" s="62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 ht="15.75" customHeight="1">
      <c r="A314" s="60"/>
      <c r="B314" s="58"/>
      <c r="C314" s="59"/>
      <c r="D314" s="59"/>
      <c r="E314" s="59"/>
      <c r="F314" s="62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 ht="15.75" customHeight="1">
      <c r="A315" s="60"/>
      <c r="B315" s="58"/>
      <c r="C315" s="59"/>
      <c r="D315" s="59"/>
      <c r="E315" s="59"/>
      <c r="F315" s="62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 ht="15.75" customHeight="1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 ht="15.75" customHeight="1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 ht="15.75" customHeight="1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 ht="15.75" customHeight="1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 ht="15.75" customHeight="1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 ht="15.75" customHeight="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 ht="15.75" customHeight="1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 ht="15.75" customHeight="1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 ht="15.75" customHeight="1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 ht="15.75" customHeight="1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 ht="15.75" customHeight="1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 ht="15.75" customHeight="1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 ht="15.75" customHeight="1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 ht="15.75" customHeight="1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 ht="15.75" customHeight="1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 ht="15.75" customHeight="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 ht="15.75" customHeight="1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 ht="15.75" customHeight="1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 ht="15.75" customHeight="1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 ht="15.75" customHeight="1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 ht="15.75" customHeight="1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 ht="15.75" customHeight="1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 ht="15.75" customHeight="1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 ht="15.75" customHeight="1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 ht="15.75" customHeight="1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 ht="15.75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 ht="15.75" customHeight="1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 ht="15.75" customHeight="1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 ht="15.75" customHeight="1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 ht="15.75" customHeight="1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 ht="15.75" customHeight="1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 ht="15.75" customHeight="1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 ht="15.75" customHeight="1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 ht="15.75" customHeight="1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 ht="15.75" customHeight="1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 ht="15.75" customHeight="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 ht="15.75" customHeight="1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 ht="15.75" customHeight="1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 ht="15.75" customHeight="1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 ht="15.75" customHeight="1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 ht="15.75" customHeight="1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 ht="15.75" customHeight="1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 ht="15.75" customHeight="1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 ht="15.75" customHeight="1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 ht="15.75" customHeight="1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 ht="15.75" customHeight="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 ht="15.75" customHeight="1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 ht="15.75" customHeight="1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 ht="15.75" customHeight="1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 ht="15.75" customHeight="1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 ht="15.75" customHeight="1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 ht="15.75" customHeight="1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 ht="15.75" customHeight="1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 ht="15.75" customHeight="1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 ht="15.75" customHeight="1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 ht="15.75" customHeight="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 ht="15.75" customHeight="1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 ht="15.75" customHeight="1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 ht="15.75" customHeight="1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 ht="15.75" customHeight="1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 ht="15.75" customHeight="1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 ht="15.75" customHeight="1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 ht="15.75" customHeight="1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 ht="15.75" customHeight="1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 ht="15.75" customHeight="1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 ht="15.75" customHeight="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 ht="15.75" customHeight="1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 ht="15.75" customHeight="1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 ht="15.75" customHeight="1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 ht="15.75" customHeight="1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 ht="15.75" customHeight="1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 ht="15.75" customHeight="1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 ht="15.75" customHeight="1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 ht="15.75" customHeight="1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 ht="15.75" customHeight="1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 ht="15.75" customHeight="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 ht="15.75" customHeight="1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 ht="15.75" customHeight="1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 ht="15.75" customHeight="1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 ht="15.75" customHeight="1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 ht="15.75" customHeight="1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 ht="15.75" customHeight="1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 ht="15.75" customHeight="1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 ht="15.75" customHeight="1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 ht="15.75" customHeight="1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 ht="15.75" customHeight="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 ht="15.75" customHeight="1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 ht="15.75" customHeight="1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 ht="15.75" customHeight="1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 ht="15.75" customHeight="1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 ht="15.75" customHeight="1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 ht="15.75" customHeight="1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 ht="15.75" customHeight="1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 ht="15.75" customHeight="1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 ht="15.75" customHeight="1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 ht="15.75" customHeight="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 ht="15.75" customHeight="1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 ht="15.75" customHeight="1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 ht="15.75" customHeight="1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 ht="15.75" customHeight="1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 ht="15.75" customHeight="1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 ht="15.75" customHeight="1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 ht="15.75" customHeight="1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 ht="15.75" customHeight="1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 ht="15.75" customHeight="1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 ht="15.75" customHeight="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 ht="15.75" customHeight="1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 ht="15.75" customHeight="1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 ht="15.75" customHeight="1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 ht="15.75" customHeight="1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 ht="15.75" customHeight="1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 ht="15.75" customHeight="1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 ht="15.75" customHeight="1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 ht="15.75" customHeight="1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 ht="15.75" customHeight="1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 ht="15.75" customHeight="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 ht="15.75" customHeight="1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 ht="15.75" customHeight="1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 ht="15.75" customHeight="1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 ht="15.75" customHeight="1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 ht="15.75" customHeight="1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 ht="15.75" customHeight="1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 ht="15.75" customHeight="1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 ht="15.75" customHeight="1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 ht="15.75" customHeight="1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 ht="15.75" customHeight="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 ht="15.75" customHeight="1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 ht="15.75" customHeight="1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 ht="15.75" customHeight="1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 ht="15.75" customHeight="1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 ht="15.75" customHeight="1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 ht="15.75" customHeight="1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 ht="15.75" customHeight="1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 ht="15.75" customHeight="1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 ht="15.75" customHeight="1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 ht="15.75" customHeight="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 ht="15.75" customHeight="1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 ht="15.75" customHeight="1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 ht="15.75" customHeight="1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ht="15.75" customHeight="1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ht="15.75" customHeight="1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ht="15.75" customHeight="1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ht="15.75" customHeight="1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 ht="15.75" customHeight="1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 ht="15.75" customHeight="1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 ht="15.75" customHeight="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 ht="15.75" customHeight="1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 ht="15.75" customHeight="1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 ht="15.75" customHeight="1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 ht="15.75" customHeight="1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 ht="15.75" customHeight="1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 ht="15.75" customHeight="1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 ht="15.75" customHeight="1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 ht="15.75" customHeight="1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 ht="15.75" customHeight="1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 ht="15.75" customHeight="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 ht="15.75" customHeight="1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 ht="15.75" customHeight="1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 ht="15.75" customHeight="1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 ht="15.75" customHeight="1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 ht="15.75" customHeight="1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 ht="15.75" customHeight="1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 ht="15.75" customHeight="1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 ht="15.75" customHeight="1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 ht="15.75" customHeight="1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 ht="15.75" customHeight="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 ht="15.75" customHeight="1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 ht="15.75" customHeight="1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 ht="15.75" customHeight="1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 ht="15.75" customHeight="1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 ht="15.75" customHeight="1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 ht="15.75" customHeight="1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 ht="15.75" customHeight="1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 ht="15.75" customHeight="1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 ht="15.75" customHeight="1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 ht="15.75" customHeight="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 ht="15.75" customHeight="1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 ht="15.75" customHeight="1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 ht="15.75" customHeight="1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 ht="15.75" customHeight="1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 ht="15.75" customHeight="1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 ht="15.75" customHeight="1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 ht="15.75" customHeight="1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 ht="15.75" customHeight="1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 ht="15.75" customHeight="1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 ht="15.75" customHeight="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 ht="15.75" customHeight="1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 ht="15.75" customHeight="1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 ht="15.75" customHeight="1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 ht="15.75" customHeight="1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 ht="15.75" customHeight="1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 ht="15.75" customHeight="1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 ht="15.75" customHeight="1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 ht="15.75" customHeight="1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 ht="15.75" customHeight="1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 ht="15.75" customHeight="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 ht="15.75" customHeight="1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 ht="15.75" customHeight="1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 ht="15.75" customHeight="1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 ht="15.75" customHeight="1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 ht="15.75" customHeight="1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 ht="15.75" customHeight="1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 ht="15.75" customHeight="1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 ht="15.75" customHeight="1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 ht="15.75" customHeight="1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 ht="15.75" customHeight="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 ht="15.75" customHeight="1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 ht="15.75" customHeight="1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 ht="15.75" customHeight="1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 ht="15.75" customHeight="1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 ht="15.75" customHeight="1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 ht="15.75" customHeight="1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 ht="15.75" customHeight="1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 ht="15.75" customHeight="1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 ht="15.75" customHeight="1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 ht="15.75" customHeight="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 ht="15.75" customHeight="1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 ht="15.75" customHeight="1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 ht="15.75" customHeight="1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 ht="15.75" customHeight="1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 ht="15.75" customHeight="1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 ht="15.75" customHeight="1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 ht="15.75" customHeight="1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 ht="15.75" customHeight="1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 ht="15.75" customHeight="1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 ht="15.75" customHeight="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 ht="15.75" customHeight="1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 ht="15.75" customHeight="1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 ht="15.75" customHeight="1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 ht="15.75" customHeight="1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 ht="15.75" customHeight="1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 ht="15.75" customHeight="1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 ht="15.75" customHeight="1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 ht="15.75" customHeight="1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 ht="15.75" customHeight="1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 ht="15.75" customHeight="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 ht="15.75" customHeight="1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 ht="15.75" customHeight="1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 ht="15.75" customHeight="1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 ht="15.75" customHeight="1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 ht="15.75" customHeight="1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 ht="15.75" customHeight="1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 ht="15.75" customHeight="1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 ht="15.75" customHeight="1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 ht="15.75" customHeight="1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 ht="15.75" customHeight="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 ht="15.75" customHeight="1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 ht="15.75" customHeight="1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 ht="15.75" customHeight="1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 ht="15.75" customHeight="1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 ht="15.75" customHeight="1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 ht="15.75" customHeight="1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 ht="15.75" customHeight="1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 ht="15.75" customHeight="1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 ht="15.75" customHeight="1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 ht="15.75" customHeight="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 ht="15.75" customHeight="1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 ht="15.75" customHeight="1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 ht="15.75" customHeight="1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 ht="15.75" customHeight="1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 ht="15.75" customHeight="1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 ht="15.75" customHeight="1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 ht="15.75" customHeight="1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 ht="15.75" customHeight="1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 ht="15.75" customHeight="1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 ht="15.75" customHeight="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 ht="15.75" customHeight="1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 ht="15.75" customHeight="1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 ht="15.75" customHeight="1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 ht="15.75" customHeight="1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 ht="15.75" customHeight="1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 ht="15.75" customHeight="1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 ht="15.75" customHeight="1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 ht="15.75" customHeight="1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 ht="15.75" customHeight="1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 ht="15.75" customHeight="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 ht="15.75" customHeight="1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 ht="15.75" customHeight="1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 ht="15.75" customHeight="1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 ht="15.75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 ht="15.75" customHeight="1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 ht="15.75" customHeight="1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 ht="15.75" customHeight="1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 ht="15.75" customHeight="1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 ht="15.75" customHeight="1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 ht="15.75" customHeight="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 ht="15.75" customHeight="1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 ht="15.75" customHeight="1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 ht="15.75" customHeight="1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 ht="15.75" customHeight="1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 ht="15.75" customHeight="1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 ht="15.75" customHeight="1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 ht="15.75" customHeight="1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 ht="15.75" customHeight="1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 ht="15.75" customHeight="1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 ht="15.75" customHeight="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 ht="15.75" customHeight="1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 ht="15.75" customHeight="1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 ht="15.75" customHeight="1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 ht="15.75" customHeight="1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 ht="15.75" customHeight="1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 ht="15.75" customHeight="1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 ht="15.75" customHeight="1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 ht="15.75" customHeight="1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 ht="15.75" customHeight="1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 ht="15.75" customHeight="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 ht="15.75" customHeight="1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 ht="15.75" customHeight="1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 ht="15.75" customHeight="1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 ht="15.75" customHeight="1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 ht="15.75" customHeight="1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 ht="15.75" customHeight="1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 ht="15.75" customHeight="1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 ht="15.75" customHeight="1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 ht="15.75" customHeight="1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 ht="15.75" customHeight="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 ht="15.75" customHeight="1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 ht="15.75" customHeight="1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 ht="15.75" customHeight="1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 ht="15.75" customHeight="1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 ht="15.75" customHeight="1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 ht="15.75" customHeight="1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 ht="15.75" customHeight="1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 ht="15.75" customHeight="1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 ht="15.75" customHeight="1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 ht="15.75" customHeight="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 ht="15.75" customHeight="1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 ht="15.75" customHeight="1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 ht="15.75" customHeight="1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 ht="15.75" customHeight="1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 ht="15.75" customHeight="1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 ht="15.75" customHeight="1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 ht="15.75" customHeight="1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 ht="15.75" customHeight="1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 ht="15.75" customHeight="1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 ht="15.75" customHeight="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 ht="15.75" customHeight="1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 ht="15.75" customHeight="1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 ht="15.75" customHeight="1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 ht="15.75" customHeight="1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 ht="15.75" customHeight="1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 ht="15.75" customHeight="1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 ht="15.75" customHeight="1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 ht="15.75" customHeight="1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 ht="15.75" customHeight="1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 ht="15.75" customHeight="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 ht="15.75" customHeight="1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 ht="15.75" customHeight="1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 ht="15.75" customHeight="1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 ht="15.75" customHeight="1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 ht="15.75" customHeight="1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 ht="15.75" customHeight="1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 ht="15.75" customHeight="1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 ht="15.75" customHeight="1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 ht="15.75" customHeight="1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 ht="15.75" customHeight="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 ht="15.75" customHeight="1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 ht="15.75" customHeight="1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 ht="15.75" customHeight="1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 ht="15.75" customHeight="1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 ht="15.75" customHeight="1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 ht="15.75" customHeight="1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 ht="15.75" customHeight="1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 ht="15.75" customHeight="1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 ht="15.75" customHeight="1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 ht="15.75" customHeight="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 ht="15.75" customHeight="1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 ht="15.75" customHeight="1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 ht="15.75" customHeight="1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 ht="15.75" customHeight="1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 ht="15.75" customHeight="1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 ht="15.75" customHeight="1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 ht="15.75" customHeight="1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 ht="15.75" customHeight="1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 ht="15.75" customHeight="1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 ht="15.75" customHeight="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 ht="15.75" customHeight="1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 ht="15.75" customHeight="1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 ht="15.75" customHeight="1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 ht="15.75" customHeight="1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 ht="15.75" customHeight="1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 ht="15.75" customHeight="1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 ht="15.75" customHeight="1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 ht="15.75" customHeight="1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 ht="15.75" customHeight="1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 ht="15.75" customHeight="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 ht="15.75" customHeight="1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 ht="15.75" customHeight="1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 ht="15.75" customHeight="1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 ht="15.75" customHeight="1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 ht="15.75" customHeight="1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 ht="15.75" customHeight="1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 ht="15.75" customHeight="1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 ht="15.75" customHeight="1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 ht="15.75" customHeight="1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 ht="15.75" customHeight="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 ht="15.75" customHeight="1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 ht="15.75" customHeight="1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 ht="15.75" customHeight="1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 ht="15.75" customHeight="1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 ht="15.75" customHeight="1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 ht="15.75" customHeight="1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 ht="15.75" customHeight="1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 ht="15.75" customHeight="1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 ht="15.75" customHeight="1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 ht="15.75" customHeight="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 ht="15.75" customHeight="1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 ht="15.75" customHeight="1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 ht="15.75" customHeight="1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 ht="15.75" customHeight="1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 ht="15.75" customHeight="1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 ht="15.75" customHeight="1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 ht="15.75" customHeight="1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 ht="15.75" customHeight="1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 ht="15.75" customHeight="1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 ht="15.75" customHeight="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 ht="15.75" customHeight="1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 ht="15.75" customHeight="1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 ht="15.75" customHeight="1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 ht="15.75" customHeight="1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 ht="15.75" customHeight="1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 ht="15.75" customHeight="1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 ht="15.75" customHeight="1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 ht="15.75" customHeight="1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 ht="15.75" customHeight="1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 ht="15.75" customHeight="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 ht="15.75" customHeight="1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 ht="15.75" customHeight="1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 ht="15.75" customHeight="1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 ht="15.75" customHeight="1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 ht="15.75" customHeight="1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 ht="15.75" customHeight="1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 ht="15.75" customHeight="1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 ht="15.75" customHeight="1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 ht="15.75" customHeight="1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 ht="15.75" customHeight="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 ht="15.75" customHeight="1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 ht="15.75" customHeight="1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 ht="15.75" customHeight="1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 ht="15.75" customHeight="1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 ht="15.75" customHeight="1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 ht="15.75" customHeight="1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 ht="15.75" customHeight="1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 ht="15.75" customHeight="1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 ht="15.75" customHeight="1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 ht="15.75" customHeight="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 ht="15.75" customHeight="1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 ht="15.75" customHeight="1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 ht="15.75" customHeight="1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 ht="15.75" customHeight="1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 ht="15.75" customHeight="1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 ht="15.75" customHeight="1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 ht="15.75" customHeight="1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 ht="15.75" customHeight="1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 ht="15.75" customHeight="1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 ht="15.75" customHeight="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 ht="15.75" customHeight="1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 ht="15.75" customHeight="1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 ht="15.75" customHeight="1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 ht="15.75" customHeight="1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 ht="15.75" customHeight="1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 ht="15.75" customHeight="1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 ht="15.75" customHeight="1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 ht="15.75" customHeight="1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 ht="15.75" customHeight="1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 ht="15.75" customHeight="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 ht="15.75" customHeight="1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 ht="15.75" customHeight="1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 ht="15.75" customHeight="1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 ht="15.75" customHeight="1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 ht="15.75" customHeight="1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 ht="15.75" customHeight="1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 ht="15.75" customHeight="1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 ht="15.75" customHeight="1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 ht="15.75" customHeight="1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 ht="15.75" customHeight="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 ht="15.75" customHeight="1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 ht="15.75" customHeight="1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 ht="15.75" customHeight="1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 ht="15.75" customHeight="1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 ht="15.75" customHeight="1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 ht="15.75" customHeight="1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 ht="15.75" customHeight="1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 ht="15.75" customHeight="1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 ht="15.75" customHeight="1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 ht="15.75" customHeight="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 ht="15.75" customHeight="1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 ht="15.75" customHeight="1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 ht="15.75" customHeight="1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 ht="15.75" customHeight="1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 ht="15.75" customHeight="1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 ht="15.75" customHeight="1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 ht="15.75" customHeight="1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 ht="15.75" customHeight="1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 ht="15.75" customHeight="1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 ht="15.75" customHeight="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 ht="15.75" customHeight="1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 ht="15.75" customHeight="1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 ht="15.75" customHeight="1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 ht="15.75" customHeight="1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 ht="15.75" customHeight="1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 ht="15.75" customHeight="1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 ht="15.75" customHeight="1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 ht="15.75" customHeight="1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 ht="15.75" customHeight="1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 ht="15.75" customHeight="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 ht="15.75" customHeight="1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 ht="15.75" customHeight="1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 ht="15.75" customHeight="1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 ht="15.75" customHeight="1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 ht="15.75" customHeight="1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 ht="15.75" customHeight="1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 ht="15.75" customHeight="1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 ht="15.75" customHeight="1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 ht="15.75" customHeight="1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 ht="15.75" customHeight="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 ht="15.75" customHeight="1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 ht="15.75" customHeight="1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 ht="15.75" customHeight="1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 ht="15.75" customHeight="1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 ht="15.75" customHeight="1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 ht="15.75" customHeight="1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 ht="15.75" customHeight="1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 ht="15.75" customHeight="1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 ht="15.75" customHeight="1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 ht="15.75" customHeight="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 ht="15.75" customHeight="1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 ht="15.75" customHeight="1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 ht="15.75" customHeight="1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 ht="15.75" customHeight="1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 ht="15.75" customHeight="1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 ht="15.75" customHeight="1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 ht="15.75" customHeight="1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 ht="15.75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 ht="15.75" customHeight="1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 ht="15.75" customHeight="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 ht="15.75" customHeight="1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 ht="15.75" customHeight="1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 ht="15.75" customHeight="1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 ht="15.75" customHeight="1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 ht="15.75" customHeight="1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 ht="15.75" customHeight="1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 ht="15.75" customHeight="1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 ht="15.75" customHeight="1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 ht="15.75" customHeight="1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 ht="15.75" customHeight="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 ht="15.75" customHeight="1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 ht="15.75" customHeight="1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 ht="15.75" customHeight="1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 ht="15.75" customHeight="1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 ht="15.75" customHeight="1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 ht="15.75" customHeight="1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 ht="15.75" customHeight="1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 ht="15.75" customHeight="1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 ht="15.75" customHeight="1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 ht="15.75" customHeight="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 ht="15.75" customHeight="1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 ht="15.75" customHeight="1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 ht="15.75" customHeight="1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 ht="15.75" customHeight="1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 ht="15.75" customHeight="1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 ht="15.75" customHeight="1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 ht="15.75" customHeight="1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 ht="15.75" customHeight="1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 ht="15.75" customHeight="1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 ht="15.75" customHeight="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 ht="15.75" customHeight="1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 ht="15.75" customHeight="1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 ht="15.75" customHeight="1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 ht="15.75" customHeight="1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 ht="15.75" customHeight="1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 ht="15.75" customHeight="1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 ht="15.75" customHeight="1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 ht="15.75" customHeight="1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 ht="15.75" customHeight="1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 ht="15.75" customHeight="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 ht="15.75" customHeight="1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 ht="15.75" customHeight="1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 ht="15.75" customHeight="1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 ht="15.75" customHeight="1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 ht="15.75" customHeight="1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 ht="15.75" customHeight="1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 ht="15.75" customHeight="1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 ht="15.75" customHeight="1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 ht="15.75" customHeight="1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 ht="15.75" customHeight="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 ht="15.75" customHeight="1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 ht="15.75" customHeight="1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 ht="15.75" customHeight="1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 ht="15.75" customHeight="1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 ht="15.75" customHeight="1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 ht="15.75" customHeight="1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 ht="15.75" customHeight="1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 ht="15.75" customHeight="1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 ht="15.75" customHeight="1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 ht="15.75" customHeight="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 ht="15.75" customHeight="1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 ht="15.75" customHeight="1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 ht="15.75" customHeight="1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 ht="15.75" customHeight="1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 ht="15.75" customHeight="1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 ht="15.75" customHeight="1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 ht="15.75" customHeight="1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 ht="15.75" customHeight="1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 ht="15.75" customHeight="1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 ht="15.75" customHeight="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 ht="15.75" customHeight="1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 ht="15.75" customHeight="1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 ht="15.75" customHeight="1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 ht="15.75" customHeight="1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 ht="15.75" customHeight="1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 ht="15.75" customHeight="1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 ht="15.75" customHeight="1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 ht="15.75" customHeight="1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 ht="15.75" customHeight="1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 ht="15.75" customHeight="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 ht="15.75" customHeight="1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 ht="15.75" customHeight="1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 ht="15.75" customHeight="1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 ht="15.75" customHeight="1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 ht="15.75" customHeight="1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 ht="15.75" customHeight="1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 ht="15.75" customHeight="1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 ht="15.75" customHeight="1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 ht="15.75" customHeight="1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 ht="15.75" customHeight="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 ht="15.75" customHeight="1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 ht="15.75" customHeight="1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 ht="15.75" customHeight="1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 ht="15.75" customHeight="1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 ht="15.75" customHeight="1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 ht="15.75" customHeight="1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 ht="15.75" customHeight="1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 ht="15.75" customHeight="1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 ht="15.75" customHeight="1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 ht="15.75" customHeight="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 ht="15.75" customHeight="1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 ht="15.75" customHeight="1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 ht="15.75" customHeight="1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 ht="15.75" customHeight="1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 ht="15.75" customHeight="1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 ht="15.75" customHeight="1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 ht="15.75" customHeight="1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 ht="15.75" customHeight="1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 ht="15.75" customHeight="1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 ht="15.75" customHeight="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 ht="15.75" customHeight="1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 ht="15.75" customHeight="1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 ht="15.75" customHeight="1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 ht="15.75" customHeight="1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 ht="15.75" customHeight="1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 ht="15.75" customHeight="1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 ht="15.75" customHeight="1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 ht="15.75" customHeight="1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 ht="15.75" customHeight="1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 ht="15.75" customHeight="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 ht="15.75" customHeight="1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 ht="15.75" customHeight="1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 ht="15.75" customHeight="1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 ht="15.75" customHeight="1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 ht="15.75" customHeight="1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 ht="15.75" customHeight="1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 ht="15.75" customHeight="1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 ht="15.75" customHeight="1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 ht="15.75" customHeight="1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 ht="15.75" customHeight="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 ht="15.75" customHeight="1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 ht="15.75" customHeight="1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 ht="15.75" customHeight="1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 ht="15.75" customHeight="1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 ht="15.75" customHeight="1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 ht="15.75" customHeight="1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 ht="15.75" customHeight="1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 ht="15.75" customHeight="1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 ht="15.75" customHeight="1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 ht="15.75" customHeight="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 ht="15.75" customHeight="1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 ht="15.75" customHeight="1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 ht="15.75" customHeight="1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 ht="15.75" customHeight="1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 ht="15.75" customHeight="1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 ht="15.75" customHeight="1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 ht="15.75" customHeight="1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 ht="15.75" customHeight="1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 ht="15.75" customHeight="1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0"/>
  </cols>
  <sheetData>
    <row r="1">
      <c r="A1" s="66" t="s">
        <v>4</v>
      </c>
      <c r="B1" s="66" t="s">
        <v>2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9" t="s">
        <v>17</v>
      </c>
      <c r="B2" s="68" t="s">
        <v>162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 t="s">
        <v>18</v>
      </c>
      <c r="B3" s="68" t="s">
        <v>162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20</v>
      </c>
      <c r="B4" s="68" t="s">
        <v>161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 t="s">
        <v>21</v>
      </c>
      <c r="B5" s="68" t="s">
        <v>162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23</v>
      </c>
      <c r="B6" s="68" t="s">
        <v>161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26</v>
      </c>
      <c r="B7" s="68" t="s">
        <v>162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28</v>
      </c>
      <c r="B8" s="68" t="s">
        <v>161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30</v>
      </c>
      <c r="B9" s="68" t="s">
        <v>161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33</v>
      </c>
      <c r="B10" s="68" t="s">
        <v>161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35</v>
      </c>
      <c r="B11" s="68" t="s">
        <v>161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42</v>
      </c>
      <c r="B12" s="68" t="s">
        <v>162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84</v>
      </c>
      <c r="B13" s="68" t="s">
        <v>162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85</v>
      </c>
      <c r="B14" s="68" t="s">
        <v>162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112</v>
      </c>
      <c r="B15" s="68" t="s">
        <v>162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113</v>
      </c>
      <c r="B16" s="68" t="s">
        <v>162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</cols>
  <sheetData>
    <row r="1">
      <c r="A1" s="66" t="s">
        <v>4</v>
      </c>
      <c r="B1" s="66" t="s">
        <v>184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>
      <c r="A2" s="9" t="s">
        <v>17</v>
      </c>
      <c r="B2" s="69">
        <v>4500.0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 t="s">
        <v>18</v>
      </c>
      <c r="B3" s="69">
        <v>3500.0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 t="s">
        <v>20</v>
      </c>
      <c r="B4" s="69">
        <v>500.0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 t="s">
        <v>21</v>
      </c>
      <c r="B5" s="69">
        <v>5500.0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 t="s">
        <v>23</v>
      </c>
      <c r="B6" s="69">
        <v>1000.0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 t="s">
        <v>26</v>
      </c>
      <c r="B7" s="69">
        <v>50000.0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 t="s">
        <v>28</v>
      </c>
      <c r="B8" s="69">
        <v>300.0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 t="s">
        <v>30</v>
      </c>
      <c r="B9" s="69">
        <v>300.0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 t="s">
        <v>33</v>
      </c>
      <c r="B10" s="69">
        <v>1000.0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">
        <v>35</v>
      </c>
      <c r="B11" s="69">
        <v>500.0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">
        <v>42</v>
      </c>
      <c r="B12" s="69">
        <v>82500.0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">
        <v>84</v>
      </c>
      <c r="B13" s="69">
        <v>15000.0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">
        <v>85</v>
      </c>
      <c r="B14" s="69">
        <v>56700.0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">
        <v>112</v>
      </c>
      <c r="B15" s="69">
        <v>70000.0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">
        <v>113</v>
      </c>
      <c r="B16" s="69">
        <v>7000.0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