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/Desktop/forclayton/"/>
    </mc:Choice>
  </mc:AlternateContent>
  <bookViews>
    <workbookView xWindow="0" yWindow="460" windowWidth="23320" windowHeight="12260"/>
  </bookViews>
  <sheets>
    <sheet name="Sheet1" sheetId="1" r:id="rId1"/>
    <sheet name="pivot-category_state" sheetId="3" r:id="rId2"/>
    <sheet name="pivot-subcat_state" sheetId="4" r:id="rId3"/>
    <sheet name="pivot-date_state" sheetId="5" r:id="rId4"/>
    <sheet name="bonus" sheetId="6" r:id="rId5"/>
  </sheets>
  <calcPr calcId="162913" concurrentCalc="0"/>
  <pivotCaches>
    <pivotCache cacheId="28" r:id="rId6"/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E3" i="6"/>
  <c r="E4" i="6"/>
  <c r="E5" i="6"/>
  <c r="E6" i="6"/>
  <c r="E7" i="6"/>
  <c r="E8" i="6"/>
  <c r="E9" i="6"/>
  <c r="E10" i="6"/>
  <c r="E11" i="6"/>
  <c r="E12" i="6"/>
  <c r="E13" i="6"/>
  <c r="E2" i="6"/>
  <c r="D4" i="6"/>
  <c r="D13" i="6"/>
  <c r="D12" i="6"/>
  <c r="D11" i="6"/>
  <c r="D10" i="6"/>
  <c r="D9" i="6"/>
  <c r="D8" i="6"/>
  <c r="D7" i="6"/>
  <c r="D6" i="6"/>
  <c r="D5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B3" i="6"/>
  <c r="B2" i="6"/>
  <c r="H2" i="6"/>
  <c r="G2" i="6"/>
  <c r="F2" i="6"/>
  <c r="D2" i="6"/>
  <c r="C2" i="6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<sst xmlns="http://schemas.openxmlformats.org/spreadsheetml/2006/main" count="24822" uniqueCount="8400">
  <si>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</si>
  <si>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</si>
  <si>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</si>
  <si>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</si>
  <si>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</si>
  <si>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</si>
  <si>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</si>
  <si>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</si>
  <si>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</si>
  <si>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</si>
  <si>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</si>
  <si>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</si>
  <si>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</si>
  <si>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</si>
  <si>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</si>
  <si>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</si>
  <si>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</si>
  <si>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</si>
  <si>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</si>
  <si>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</si>
  <si>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</si>
  <si>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</si>
  <si>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</si>
  <si>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</si>
  <si>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</si>
  <si>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</si>
  <si>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</si>
  <si>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</si>
  <si>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</si>
  <si>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</si>
  <si>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</si>
  <si>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</si>
  <si>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</si>
  <si>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</si>
  <si>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</si>
  <si>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</si>
  <si>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</si>
  <si>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</si>
  <si>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</si>
  <si>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</si>
  <si>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</si>
  <si>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</si>
  <si>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</si>
  <si>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</si>
  <si>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</si>
  <si>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</si>
  <si>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</si>
  <si>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</si>
  <si>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</si>
  <si>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</si>
  <si>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</si>
  <si>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</si>
  <si>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</si>
  <si>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</si>
  <si>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</si>
  <si>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</si>
  <si>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</si>
  <si>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</si>
  <si>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</si>
  <si>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</si>
  <si>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</si>
  <si>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</si>
  <si>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</si>
  <si>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</si>
  <si>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</si>
  <si>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</si>
  <si>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</si>
  <si>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</si>
  <si>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</si>
  <si>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</si>
  <si>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</si>
  <si>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</si>
  <si>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</si>
  <si>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</si>
  <si>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</si>
  <si>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</si>
  <si>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</si>
  <si>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</si>
  <si>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</si>
  <si>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</si>
  <si>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</si>
  <si>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</si>
  <si>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</si>
  <si>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</si>
  <si>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</si>
  <si>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</si>
  <si>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</si>
  <si>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</si>
  <si>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</si>
  <si>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</si>
  <si>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</si>
  <si>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</si>
  <si>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</si>
  <si>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</si>
  <si>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</si>
  <si>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</si>
  <si>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</si>
  <si>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</si>
  <si>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</si>
  <si>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</si>
  <si>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</si>
  <si>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</si>
  <si>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</si>
  <si>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</si>
  <si>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</si>
  <si>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</si>
  <si>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</si>
  <si>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</si>
  <si>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</si>
  <si>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</si>
  <si>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</si>
  <si>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</si>
  <si>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</si>
  <si>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</si>
  <si>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</si>
  <si>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</si>
  <si>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</si>
  <si>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</si>
  <si>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</si>
  <si>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</si>
  <si>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</si>
  <si>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</si>
  <si>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</si>
  <si>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</si>
  <si>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</si>
  <si>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</si>
  <si>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</si>
  <si>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</si>
  <si>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</si>
  <si>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</si>
  <si>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</si>
  <si>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</si>
  <si>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</si>
  <si>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</si>
  <si>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</si>
  <si>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</si>
  <si>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</si>
  <si>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</si>
  <si>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</si>
  <si>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</si>
  <si>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</si>
  <si>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</si>
  <si>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</si>
  <si>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</si>
  <si>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</si>
  <si>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</si>
  <si>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</si>
  <si>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</si>
  <si>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</si>
  <si>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</si>
  <si>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</si>
  <si>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</si>
  <si>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</si>
  <si>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</si>
  <si>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</si>
  <si>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</si>
  <si>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</si>
  <si>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</si>
  <si>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</si>
  <si>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</si>
  <si>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</si>
  <si>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</si>
  <si>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</si>
  <si>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</si>
  <si>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</si>
  <si>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</si>
  <si>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</si>
  <si>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</si>
  <si>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</si>
  <si>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</si>
  <si>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</si>
  <si>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</si>
  <si>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</si>
  <si>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</si>
  <si>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</si>
  <si>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</si>
  <si>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</si>
  <si>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</si>
  <si>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</si>
  <si>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</si>
  <si>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</si>
  <si>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</si>
  <si>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</si>
  <si>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</si>
  <si>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</si>
  <si>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</si>
  <si>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</si>
  <si>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</si>
  <si>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</si>
  <si>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</si>
  <si>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</si>
  <si>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</si>
  <si>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</si>
  <si>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</si>
  <si>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</si>
  <si>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</si>
  <si>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</si>
  <si>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</si>
  <si>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</si>
  <si>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</si>
  <si>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</si>
  <si>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</si>
  <si>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</si>
  <si>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</si>
  <si>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</si>
  <si>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</si>
  <si>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</si>
  <si>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</si>
  <si>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</si>
  <si>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</si>
  <si>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</si>
  <si>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</si>
  <si>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</si>
  <si>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</si>
  <si>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</si>
  <si>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</si>
  <si>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</si>
  <si>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</si>
  <si>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</si>
  <si>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</si>
  <si>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</si>
  <si>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</si>
  <si>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</si>
  <si>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</si>
  <si>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</si>
  <si>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</si>
  <si>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</si>
  <si>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</si>
  <si>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</si>
  <si>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</si>
  <si>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</si>
  <si>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</si>
  <si>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</si>
  <si>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</si>
  <si>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</si>
  <si>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</si>
  <si>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</si>
  <si>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</si>
  <si>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</si>
  <si>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</si>
  <si>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</si>
  <si>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</si>
  <si>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</si>
  <si>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</si>
  <si>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</si>
  <si>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</si>
  <si>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</si>
  <si>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</si>
  <si>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</si>
  <si>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</si>
  <si>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</si>
  <si>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</si>
  <si>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</si>
  <si>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</si>
  <si>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</si>
  <si>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</si>
  <si>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</si>
  <si>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</si>
  <si>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</si>
  <si>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</si>
  <si>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</si>
  <si>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</si>
  <si>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</si>
  <si>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</si>
  <si>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</si>
  <si>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</si>
  <si>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</si>
  <si>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</si>
  <si>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</si>
  <si>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</si>
  <si>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</si>
  <si>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</si>
  <si>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</si>
  <si>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</si>
  <si>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</si>
  <si>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</si>
  <si>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</si>
  <si>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</si>
  <si>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</si>
  <si>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</si>
  <si>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</si>
  <si>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</si>
  <si>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</si>
  <si>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</si>
  <si>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</si>
  <si>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</si>
  <si>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</si>
  <si>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</si>
  <si>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</si>
  <si>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</si>
  <si>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</si>
  <si>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</si>
  <si>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</si>
  <si>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</si>
  <si>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</si>
  <si>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</si>
  <si>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</si>
  <si>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</si>
  <si>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</si>
  <si>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</si>
  <si>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</si>
  <si>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</si>
  <si>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</si>
  <si>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</si>
  <si>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</si>
  <si>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</si>
  <si>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</si>
  <si>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</si>
  <si>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</si>
  <si>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</si>
  <si>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</si>
  <si>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</si>
  <si>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</si>
  <si>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</si>
  <si>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</si>
  <si>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</si>
  <si>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</si>
  <si>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</si>
  <si>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</si>
  <si>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</si>
  <si>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</si>
  <si>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</si>
  <si>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</si>
  <si>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</si>
  <si>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</si>
  <si>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</si>
  <si>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</si>
  <si>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</si>
  <si>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</si>
  <si>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</si>
  <si>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</si>
  <si>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</si>
  <si>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</si>
  <si>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</si>
  <si>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</si>
  <si>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</si>
  <si>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</si>
  <si>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</si>
  <si>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</si>
  <si>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</si>
  <si>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</si>
  <si>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</si>
  <si>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</si>
  <si>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</si>
  <si>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</si>
  <si>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</si>
  <si>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</si>
  <si>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</si>
  <si>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</si>
  <si>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</si>
  <si>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</si>
  <si>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</si>
  <si>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</si>
  <si>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</si>
  <si>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</si>
  <si>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</si>
  <si>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</si>
  <si>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</si>
  <si>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</si>
  <si>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</si>
  <si>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</si>
  <si>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</si>
  <si>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</si>
  <si>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</si>
  <si>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</si>
  <si>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</si>
  <si>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</si>
  <si>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</si>
  <si>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</si>
  <si>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</si>
  <si>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</si>
  <si>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</si>
  <si>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</si>
  <si>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</si>
  <si>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</si>
  <si>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</si>
  <si>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</si>
  <si>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</si>
  <si>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</si>
  <si>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</si>
  <si>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</si>
  <si>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</si>
  <si>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</si>
  <si>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</si>
  <si>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</si>
  <si>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</si>
  <si>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</si>
  <si>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</si>
  <si>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</si>
  <si>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</si>
  <si>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</si>
  <si>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</si>
  <si>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</si>
  <si>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</si>
  <si>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</si>
  <si>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</si>
  <si>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</si>
  <si>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</si>
  <si>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</si>
  <si>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</si>
  <si>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</si>
  <si>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</si>
  <si>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</si>
  <si>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</si>
  <si>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</si>
  <si>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</si>
  <si>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</si>
  <si>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</si>
  <si>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</si>
  <si>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</si>
  <si>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</si>
  <si>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</si>
  <si>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</si>
  <si>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</si>
  <si>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</si>
  <si>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</si>
  <si>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</si>
  <si>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</si>
  <si>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</si>
  <si>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</si>
  <si>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</si>
  <si>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</si>
  <si>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</si>
  <si>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</si>
  <si>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</si>
  <si>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</si>
  <si>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</si>
  <si>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</si>
  <si>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</si>
  <si>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</si>
  <si>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</si>
  <si>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</si>
  <si>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</si>
  <si>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</si>
  <si>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</si>
  <si>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</si>
  <si>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</si>
  <si>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</si>
  <si>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</si>
  <si>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</si>
  <si>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</si>
  <si>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</si>
  <si>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</si>
  <si>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</si>
  <si>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</si>
  <si>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</si>
  <si>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</si>
  <si>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</si>
  <si>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</si>
  <si>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</si>
  <si>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</si>
  <si>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</si>
  <si>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</si>
  <si>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</si>
  <si>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</si>
  <si>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</si>
  <si>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</si>
  <si>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</si>
  <si>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</si>
  <si>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</si>
  <si>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</si>
  <si>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</si>
  <si>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</si>
  <si>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</si>
  <si>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</si>
  <si>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</si>
  <si>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</si>
  <si>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</si>
  <si>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</si>
  <si>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</si>
  <si>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</si>
  <si>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</si>
  <si>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</si>
  <si>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</si>
  <si>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</si>
  <si>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</si>
  <si>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</si>
  <si>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</si>
  <si>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</si>
  <si>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</si>
  <si>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</si>
  <si>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</si>
  <si>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</si>
  <si>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</si>
  <si>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</si>
  <si>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</si>
  <si>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</si>
  <si>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</si>
  <si>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</si>
  <si>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</si>
  <si>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</si>
  <si>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</si>
  <si>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</si>
  <si>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</si>
  <si>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</si>
  <si>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</si>
  <si>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</si>
  <si>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</si>
  <si>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</si>
  <si>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</si>
  <si>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</si>
  <si>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</si>
  <si>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</si>
  <si>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</si>
  <si>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</si>
  <si>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</si>
  <si>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</si>
  <si>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</si>
  <si>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</si>
  <si>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</si>
  <si>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</si>
  <si>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</si>
  <si>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</si>
  <si>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</si>
  <si>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</si>
  <si>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</si>
  <si>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</si>
  <si>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</si>
  <si>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</si>
  <si>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</si>
  <si>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</si>
  <si>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</si>
  <si>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</si>
  <si>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</si>
  <si>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</si>
  <si>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</si>
  <si>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</si>
  <si>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</si>
  <si>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</si>
  <si>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</si>
  <si>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</si>
  <si>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</si>
  <si>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</si>
  <si>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</si>
  <si>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</si>
  <si>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</si>
  <si>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</si>
  <si>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</si>
  <si>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</si>
  <si>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</si>
  <si>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</si>
  <si>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</si>
  <si>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</si>
  <si>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</si>
  <si>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</si>
  <si>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</si>
  <si>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</si>
  <si>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</si>
  <si>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</si>
  <si>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</si>
  <si>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</si>
  <si>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</si>
  <si>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</si>
  <si>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</si>
  <si>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</si>
  <si>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</si>
  <si>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</si>
  <si>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</si>
  <si>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</si>
  <si>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</si>
  <si>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</si>
  <si>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</si>
  <si>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</si>
  <si>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</si>
  <si>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</si>
  <si>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</si>
  <si>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</si>
  <si>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</si>
  <si>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</si>
  <si>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</si>
  <si>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</si>
  <si>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</si>
  <si>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</si>
  <si>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</si>
  <si>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</si>
  <si>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</si>
  <si>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</si>
  <si>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</si>
  <si>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</si>
  <si>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</si>
  <si>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</si>
  <si>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</si>
  <si>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</si>
  <si>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</si>
  <si>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</si>
  <si>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</si>
  <si>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</si>
  <si>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</si>
  <si>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</si>
  <si>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</si>
  <si>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</si>
  <si>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</si>
  <si>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</si>
  <si>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</si>
  <si>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</si>
  <si>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</si>
  <si>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</si>
  <si>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</si>
  <si>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</si>
  <si>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</si>
  <si>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</si>
  <si>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</si>
  <si>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</si>
  <si>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</si>
  <si>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</si>
  <si>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</si>
  <si>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</si>
  <si>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</si>
  <si>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</si>
  <si>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</si>
  <si>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</si>
  <si>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</si>
  <si>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</si>
  <si>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</si>
  <si>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</si>
  <si>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</si>
  <si>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</si>
  <si>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</si>
  <si>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</si>
  <si>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</si>
  <si>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</si>
  <si>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</si>
  <si>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</si>
  <si>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</si>
  <si>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</si>
  <si>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</si>
  <si>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</si>
  <si>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</si>
  <si>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</si>
  <si>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</si>
  <si>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</si>
  <si>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</si>
  <si>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</si>
  <si>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</si>
  <si>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</si>
  <si>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</si>
  <si>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</si>
  <si>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</si>
  <si>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</si>
  <si>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</si>
  <si>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</si>
  <si>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</si>
  <si>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</si>
  <si>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</si>
  <si>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</si>
  <si>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</si>
  <si>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</si>
  <si>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</si>
  <si>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</si>
  <si>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</si>
  <si>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</si>
  <si>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</si>
  <si>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</si>
  <si>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</si>
  <si>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</si>
  <si>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</si>
  <si>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</si>
  <si>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</si>
  <si>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</si>
  <si>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</si>
  <si>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</si>
  <si>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</si>
  <si>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</si>
  <si>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</si>
  <si>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</si>
  <si>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</si>
  <si>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</si>
  <si>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</si>
  <si>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</si>
  <si>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</si>
  <si>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</si>
  <si>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</si>
  <si>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</si>
  <si>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</si>
  <si>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</si>
  <si>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</si>
  <si>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</si>
  <si>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</si>
  <si>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</si>
  <si>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</si>
  <si>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</si>
  <si>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</si>
  <si>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</si>
  <si>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</si>
  <si>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</si>
  <si>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</si>
  <si>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</si>
  <si>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</si>
  <si>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</si>
  <si>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</si>
  <si>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</si>
  <si>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</si>
  <si>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</si>
  <si>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</si>
  <si>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</si>
  <si>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</si>
  <si>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</si>
  <si>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</si>
  <si>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</si>
  <si>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</si>
  <si>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</si>
  <si>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</si>
  <si>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</si>
  <si>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</si>
  <si>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</si>
  <si>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</si>
  <si>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</si>
  <si>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</si>
  <si>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</si>
  <si>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</si>
  <si>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</si>
  <si>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</si>
  <si>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</si>
  <si>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</si>
  <si>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</si>
  <si>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</si>
  <si>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</si>
  <si>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</si>
  <si>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</si>
  <si>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</si>
  <si>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</si>
  <si>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</si>
  <si>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</si>
  <si>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</si>
  <si>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</si>
  <si>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</si>
  <si>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</si>
  <si>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</si>
  <si>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</si>
  <si>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</si>
  <si>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</si>
  <si>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</si>
  <si>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</si>
  <si>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</si>
  <si>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</si>
  <si>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</si>
  <si>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</si>
  <si>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</si>
  <si>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</si>
  <si>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</si>
  <si>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</si>
  <si>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</si>
  <si>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</si>
  <si>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</si>
  <si>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</si>
  <si>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</si>
  <si>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</si>
  <si>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</si>
  <si>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</si>
  <si>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</si>
  <si>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</si>
  <si>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</si>
  <si>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</si>
  <si>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</si>
  <si>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</si>
  <si>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</si>
  <si>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</si>
  <si>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</si>
  <si>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</si>
  <si>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</si>
  <si>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</si>
  <si>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</si>
  <si>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</si>
  <si>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</si>
  <si>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</si>
  <si>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</si>
  <si>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</si>
  <si>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</si>
  <si>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</si>
  <si>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</si>
  <si>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</si>
  <si>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</si>
  <si>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</si>
  <si>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</si>
  <si>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</si>
  <si>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</si>
  <si>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</si>
  <si>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</si>
  <si>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</si>
  <si>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</si>
  <si>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</si>
  <si>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</si>
  <si>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</si>
  <si>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</si>
  <si>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</si>
  <si>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</si>
  <si>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</si>
  <si>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</si>
  <si>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</si>
  <si>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</si>
  <si>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</si>
  <si>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</si>
  <si>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</si>
  <si>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</si>
  <si>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</si>
  <si>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</si>
  <si>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</si>
  <si>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</si>
  <si>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</si>
  <si>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</si>
  <si>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</si>
  <si>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</si>
  <si>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</si>
  <si>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</si>
  <si>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</si>
  <si>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</si>
  <si>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</si>
  <si>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</si>
  <si>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</si>
  <si>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</si>
  <si>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</si>
  <si>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</si>
  <si>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</si>
  <si>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</si>
  <si>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</si>
  <si>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</si>
  <si>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</si>
  <si>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</si>
  <si>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</si>
  <si>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</si>
  <si>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</si>
  <si>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</si>
  <si>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</si>
  <si>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</si>
  <si>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</si>
  <si>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</si>
  <si>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</si>
  <si>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</si>
  <si>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</si>
  <si>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</si>
  <si>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</si>
  <si>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</si>
  <si>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</si>
  <si>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</si>
  <si>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</si>
  <si>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</si>
  <si>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</si>
  <si>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</si>
  <si>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</si>
  <si>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</si>
  <si>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</si>
  <si>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</si>
  <si>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</si>
  <si>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</si>
  <si>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</si>
  <si>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</si>
  <si>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</si>
  <si>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</si>
  <si>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</si>
  <si>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</si>
  <si>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</si>
  <si>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</si>
  <si>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</si>
  <si>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</si>
  <si>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</si>
  <si>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</si>
  <si>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</si>
  <si>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</si>
  <si>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</si>
  <si>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</si>
  <si>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</si>
  <si>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</si>
  <si>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</si>
  <si>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</si>
  <si>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</si>
  <si>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</si>
  <si>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</si>
  <si>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</si>
  <si>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</si>
  <si>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</si>
  <si>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</si>
  <si>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</si>
  <si>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</si>
  <si>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</si>
  <si>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</si>
  <si>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</si>
  <si>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</si>
  <si>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</si>
  <si>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</si>
  <si>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</si>
  <si>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</si>
  <si>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</si>
  <si>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</si>
  <si>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</si>
  <si>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</si>
  <si>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</si>
  <si>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</si>
  <si>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</si>
  <si>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</si>
  <si>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</si>
  <si>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</si>
  <si>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</si>
  <si>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</si>
  <si>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</si>
  <si>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</si>
  <si>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</si>
  <si>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</si>
  <si>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</si>
  <si>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</si>
  <si>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</si>
  <si>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</si>
  <si>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</si>
  <si>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</si>
  <si>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</si>
  <si>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</si>
  <si>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</si>
  <si>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</si>
  <si>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</si>
  <si>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</si>
  <si>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</si>
  <si>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</si>
  <si>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</si>
  <si>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</si>
  <si>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</si>
  <si>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</si>
  <si>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</si>
  <si>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</si>
  <si>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</si>
  <si>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</si>
  <si>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</si>
  <si>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</si>
  <si>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</si>
  <si>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</si>
  <si>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</si>
  <si>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</si>
  <si>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</si>
  <si>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</si>
  <si>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</si>
  <si>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</si>
  <si>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</si>
  <si>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</si>
  <si>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</si>
  <si>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</si>
  <si>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</si>
  <si>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</si>
  <si>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</si>
  <si>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</si>
  <si>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</si>
  <si>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</si>
  <si>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</si>
  <si>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</si>
  <si>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</si>
  <si>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</si>
  <si>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</si>
  <si>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</si>
  <si>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</si>
  <si>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</si>
  <si>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</si>
  <si>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</si>
  <si>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</si>
  <si>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</si>
  <si>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</si>
  <si>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</si>
  <si>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</si>
  <si>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</si>
  <si>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</si>
  <si>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</si>
  <si>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</si>
  <si>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</si>
  <si>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</si>
  <si>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</si>
  <si>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</si>
  <si>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</si>
  <si>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</si>
  <si>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</si>
  <si>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</si>
  <si>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</si>
  <si>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</si>
  <si>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</si>
  <si>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</si>
  <si>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</si>
  <si>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</si>
  <si>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</si>
  <si>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</si>
  <si>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</si>
  <si>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</si>
  <si>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</si>
  <si>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</si>
  <si>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</si>
  <si>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</si>
  <si>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</si>
  <si>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</si>
  <si>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</si>
  <si>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</si>
  <si>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</si>
  <si>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</si>
  <si>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</si>
  <si>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</si>
  <si>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</si>
  <si>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</si>
  <si>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</si>
  <si>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</si>
  <si>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</si>
  <si>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</si>
  <si>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</si>
  <si>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</si>
  <si>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</si>
  <si>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</si>
  <si>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</si>
  <si>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</si>
  <si>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</si>
  <si>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</si>
  <si>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</si>
  <si>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</si>
  <si>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</si>
  <si>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</si>
  <si>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</si>
  <si>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</si>
  <si>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</si>
  <si>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</si>
  <si>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</si>
  <si>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</si>
  <si>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</si>
  <si>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</si>
  <si>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</si>
  <si>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</si>
  <si>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</si>
  <si>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</si>
  <si>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</si>
  <si>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</si>
  <si>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</si>
  <si>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</si>
  <si>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</si>
  <si>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</si>
  <si>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</si>
  <si>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</si>
  <si>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</si>
  <si>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</si>
  <si>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</si>
  <si>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</si>
  <si>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</si>
  <si>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</si>
  <si>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</si>
  <si>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</si>
  <si>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</si>
  <si>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</si>
  <si>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</si>
  <si>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</si>
  <si>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</si>
  <si>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</si>
  <si>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</si>
  <si>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</si>
  <si>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</si>
  <si>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</si>
  <si>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</si>
  <si>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</si>
  <si>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</si>
  <si>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</si>
  <si>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</si>
  <si>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</si>
  <si>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</si>
  <si>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</si>
  <si>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</si>
  <si>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</si>
  <si>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</si>
  <si>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</si>
  <si>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</si>
  <si>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</si>
  <si>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</si>
  <si>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</si>
  <si>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</si>
  <si>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</si>
  <si>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</si>
  <si>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</si>
  <si>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</si>
  <si>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</si>
  <si>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</si>
  <si>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</si>
  <si>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</si>
  <si>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</si>
  <si>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</si>
  <si>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</si>
  <si>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</si>
  <si>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</si>
  <si>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</si>
  <si>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</si>
  <si>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</si>
  <si>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</si>
  <si>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</si>
  <si>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</si>
  <si>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</si>
  <si>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</si>
  <si>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</si>
  <si>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</si>
  <si>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</si>
  <si>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</si>
  <si>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</si>
  <si>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</si>
  <si>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</si>
  <si>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</si>
  <si>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</si>
  <si>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</si>
  <si>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</si>
  <si>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</si>
  <si>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</si>
  <si>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</si>
  <si>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</si>
  <si>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</si>
  <si>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</si>
  <si>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</si>
  <si>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</si>
  <si>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</si>
  <si>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</si>
  <si>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</si>
  <si>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</si>
  <si>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</si>
  <si>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</si>
  <si>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</si>
  <si>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</si>
  <si>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</si>
  <si>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</si>
  <si>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</si>
  <si>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</si>
  <si>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</si>
  <si>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</si>
  <si>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</si>
  <si>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</si>
  <si>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</si>
  <si>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</si>
  <si>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</si>
  <si>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</si>
  <si>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</si>
  <si>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</si>
  <si>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</si>
  <si>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</si>
  <si>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</si>
  <si>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</si>
  <si>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</si>
  <si>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</si>
  <si>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</si>
  <si>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</si>
  <si>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</si>
  <si>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</si>
  <si>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</si>
  <si>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</si>
  <si>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</si>
  <si>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</si>
  <si>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</si>
  <si>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</si>
  <si>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</si>
  <si>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</si>
  <si>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</si>
  <si>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</si>
  <si>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</si>
  <si>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</si>
  <si>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</si>
  <si>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</si>
  <si>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</si>
  <si>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</si>
  <si>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</si>
  <si>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</si>
  <si>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</si>
  <si>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</si>
  <si>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</si>
  <si>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</si>
  <si>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</si>
  <si>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</si>
  <si>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</si>
  <si>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</si>
  <si>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</si>
  <si>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</si>
  <si>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</si>
  <si>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</si>
  <si>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</si>
  <si>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</si>
  <si>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</si>
  <si>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</si>
  <si>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</si>
  <si>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</si>
  <si>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</si>
  <si>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</si>
  <si>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</si>
  <si>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</si>
  <si>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</si>
  <si>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</si>
  <si>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</si>
  <si>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</si>
  <si>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</si>
  <si>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</si>
  <si>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</si>
  <si>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</si>
  <si>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</si>
  <si>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</si>
  <si>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</si>
  <si>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</si>
  <si>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</si>
  <si>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</si>
  <si>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</si>
  <si>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</si>
  <si>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</si>
  <si>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</si>
  <si>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</si>
  <si>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</si>
  <si>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</si>
  <si>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</si>
  <si>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</si>
  <si>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</si>
  <si>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</si>
  <si>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</si>
  <si>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</si>
  <si>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</si>
  <si>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</si>
  <si>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</si>
  <si>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</si>
  <si>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</si>
  <si>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</si>
  <si>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</si>
  <si>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</si>
  <si>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</si>
  <si>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</si>
  <si>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</si>
  <si>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</si>
  <si>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</si>
  <si>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</si>
  <si>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</si>
  <si>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</si>
  <si>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</si>
  <si>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</si>
  <si>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</si>
  <si>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</si>
  <si>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</si>
  <si>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</si>
  <si>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</si>
  <si>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</si>
  <si>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</si>
  <si>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</si>
  <si>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</si>
  <si>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</si>
  <si>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</si>
  <si>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</si>
  <si>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</si>
  <si>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</si>
  <si>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</si>
  <si>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</si>
  <si>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</si>
  <si>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</si>
  <si>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</si>
  <si>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</si>
  <si>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</si>
  <si>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</si>
  <si>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</si>
  <si>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</si>
  <si>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</si>
  <si>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</si>
  <si>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</si>
  <si>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</si>
  <si>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</si>
  <si>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</si>
  <si>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</si>
  <si>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</si>
  <si>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</si>
  <si>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</si>
  <si>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</si>
  <si>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</si>
  <si>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</si>
  <si>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</si>
  <si>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</si>
  <si>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</si>
  <si>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</si>
  <si>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</si>
  <si>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</si>
  <si>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</si>
  <si>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</si>
  <si>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</si>
  <si>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</si>
  <si>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</si>
  <si>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</si>
  <si>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</si>
  <si>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</si>
  <si>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</si>
  <si>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</si>
  <si>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</si>
  <si>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</si>
  <si>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</si>
  <si>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</si>
  <si>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</si>
  <si>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</si>
  <si>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</si>
  <si>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</si>
  <si>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</si>
  <si>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</si>
  <si>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</si>
  <si>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</si>
  <si>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</si>
  <si>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</si>
  <si>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</si>
  <si>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</si>
  <si>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</si>
  <si>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</si>
  <si>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</si>
  <si>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</si>
  <si>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</si>
  <si>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</si>
  <si>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</si>
  <si>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</si>
  <si>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</si>
  <si>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</si>
  <si>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</si>
  <si>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</si>
  <si>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</si>
  <si>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</si>
  <si>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</si>
  <si>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</si>
  <si>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</si>
  <si>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</si>
  <si>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</si>
  <si>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</si>
  <si>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</si>
  <si>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</si>
  <si>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</si>
  <si>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</si>
  <si>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</si>
  <si>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</si>
  <si>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</si>
  <si>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</si>
  <si>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</si>
  <si>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</si>
  <si>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</si>
  <si>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</si>
  <si>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</si>
  <si>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</si>
  <si>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</si>
  <si>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</si>
  <si>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</si>
  <si>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</si>
  <si>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</si>
  <si>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</si>
  <si>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</si>
  <si>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</si>
  <si>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</si>
  <si>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</si>
  <si>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</si>
  <si>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</si>
  <si>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</si>
  <si>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</si>
  <si>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</si>
  <si>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</si>
  <si>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</si>
  <si>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</si>
  <si>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</si>
  <si>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</si>
  <si>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</si>
  <si>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</si>
  <si>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</si>
  <si>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</si>
  <si>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</si>
  <si>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</si>
  <si>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</si>
  <si>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</si>
  <si>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</si>
  <si>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</si>
  <si>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</si>
  <si>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</si>
  <si>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</si>
  <si>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</si>
  <si>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</si>
  <si>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</si>
  <si>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</si>
  <si>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</si>
  <si>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</si>
  <si>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</si>
  <si>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</si>
  <si>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</si>
  <si>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</si>
  <si>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</si>
  <si>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</si>
  <si>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</si>
  <si>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</si>
  <si>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</si>
  <si>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</si>
  <si>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</si>
  <si>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</si>
  <si>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</si>
  <si>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</si>
  <si>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</si>
  <si>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</si>
  <si>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</si>
  <si>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</si>
  <si>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</si>
  <si>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</si>
  <si>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</si>
  <si>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</si>
  <si>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</si>
  <si>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</si>
  <si>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</si>
  <si>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</si>
  <si>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</si>
  <si>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</si>
  <si>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</si>
  <si>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</si>
  <si>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</si>
  <si>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</si>
  <si>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</si>
  <si>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</si>
  <si>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</si>
  <si>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</si>
  <si>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</si>
  <si>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</si>
  <si>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</si>
  <si>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</si>
  <si>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</si>
  <si>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</si>
  <si>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</si>
  <si>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</si>
  <si>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</si>
  <si>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</si>
  <si>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</si>
  <si>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</si>
  <si>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</si>
  <si>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</si>
  <si>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</si>
  <si>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</si>
  <si>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</si>
  <si>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</si>
  <si>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</si>
  <si>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</si>
  <si>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</si>
  <si>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</si>
  <si>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</si>
  <si>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</si>
  <si>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</si>
  <si>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</si>
  <si>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</si>
  <si>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</si>
  <si>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</si>
  <si>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</si>
  <si>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</si>
  <si>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</si>
  <si>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</si>
  <si>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</si>
  <si>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</si>
  <si>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</si>
  <si>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</si>
  <si>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</si>
  <si>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</si>
  <si>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</si>
  <si>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</si>
  <si>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</si>
  <si>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</si>
  <si>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</si>
  <si>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</si>
  <si>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</si>
  <si>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</si>
  <si>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</si>
  <si>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</si>
  <si>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</si>
  <si>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</si>
  <si>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</si>
  <si>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</si>
  <si>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</si>
  <si>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</si>
  <si>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</si>
  <si>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</si>
  <si>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</si>
  <si>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</si>
  <si>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</si>
  <si>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</si>
  <si>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</si>
  <si>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</si>
  <si>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</si>
  <si>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</si>
  <si>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</si>
  <si>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</si>
  <si>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</si>
  <si>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</si>
  <si>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</si>
  <si>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</si>
  <si>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</si>
  <si>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</si>
  <si>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</si>
  <si>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</si>
  <si>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</si>
  <si>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</si>
  <si>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</si>
  <si>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</si>
  <si>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</si>
  <si>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</si>
  <si>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</si>
  <si>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</si>
  <si>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</si>
  <si>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</si>
  <si>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</si>
  <si>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</si>
  <si>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</si>
  <si>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</si>
  <si>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</si>
  <si>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</si>
  <si>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</si>
  <si>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</si>
  <si>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</si>
  <si>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</si>
  <si>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</si>
  <si>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</si>
  <si>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</si>
  <si>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</si>
  <si>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</si>
  <si>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</si>
  <si>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</si>
  <si>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</si>
  <si>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</si>
  <si>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</si>
  <si>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</si>
  <si>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</si>
  <si>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</si>
  <si>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</si>
  <si>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</si>
  <si>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</si>
  <si>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</si>
  <si>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</si>
  <si>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</si>
  <si>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</si>
  <si>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</si>
  <si>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</si>
  <si>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</si>
  <si>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</si>
  <si>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</si>
  <si>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</si>
  <si>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</si>
  <si>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</si>
  <si>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</si>
  <si>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</si>
  <si>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</si>
  <si>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</si>
  <si>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</si>
  <si>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</si>
  <si>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</si>
  <si>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</si>
  <si>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</si>
  <si>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</si>
  <si>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</si>
  <si>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</si>
  <si>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</si>
  <si>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</si>
  <si>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</si>
  <si>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</si>
  <si>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</si>
  <si>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</si>
  <si>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</si>
  <si>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</si>
  <si>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</si>
  <si>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</si>
  <si>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</si>
  <si>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</si>
  <si>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</si>
  <si>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</si>
  <si>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</si>
  <si>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</si>
  <si>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</si>
  <si>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</si>
  <si>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</si>
  <si>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</si>
  <si>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</si>
  <si>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</si>
  <si>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</si>
  <si>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</si>
  <si>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</si>
  <si>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</si>
  <si>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</si>
  <si>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</si>
  <si>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</si>
  <si>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</si>
  <si>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</si>
  <si>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</si>
  <si>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</si>
  <si>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</si>
  <si>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</si>
  <si>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</si>
  <si>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</si>
  <si>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</si>
  <si>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</si>
  <si>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</si>
  <si>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</si>
  <si>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</si>
  <si>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</si>
  <si>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</si>
  <si>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</si>
  <si>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</si>
  <si>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</si>
  <si>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</si>
  <si>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</si>
  <si>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</si>
  <si>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</si>
  <si>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</si>
  <si>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</si>
  <si>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</si>
  <si>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</si>
  <si>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</si>
  <si>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</si>
  <si>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</si>
  <si>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</si>
  <si>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</si>
  <si>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</si>
  <si>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</si>
  <si>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</si>
  <si>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</si>
  <si>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</si>
  <si>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</si>
  <si>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</si>
  <si>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</si>
  <si>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</si>
  <si>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</si>
  <si>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</si>
  <si>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</si>
  <si>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</si>
  <si>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</si>
  <si>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</si>
  <si>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</si>
  <si>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</si>
  <si>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</si>
  <si>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</si>
  <si>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</si>
  <si>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</si>
  <si>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</si>
  <si>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</si>
  <si>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</si>
  <si>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</si>
  <si>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</si>
  <si>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</si>
  <si>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</si>
  <si>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</si>
  <si>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</si>
  <si>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</si>
  <si>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</si>
  <si>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</si>
  <si>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</si>
  <si>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</si>
  <si>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</si>
  <si>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</si>
  <si>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</si>
  <si>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</si>
  <si>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</si>
  <si>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</si>
  <si>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</si>
  <si>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</si>
  <si>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</si>
  <si>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</si>
  <si>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</si>
  <si>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</si>
  <si>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</si>
  <si>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</si>
  <si>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</si>
  <si>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</si>
  <si>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</si>
  <si>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</si>
  <si>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</si>
  <si>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</si>
  <si>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</si>
  <si>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</si>
  <si>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</si>
  <si>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</si>
  <si>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</si>
  <si>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</si>
  <si>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</si>
  <si>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</si>
  <si>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</si>
  <si>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</si>
  <si>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</si>
  <si>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</si>
  <si>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</si>
  <si>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</si>
  <si>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</si>
  <si>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</si>
  <si>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</si>
  <si>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</si>
  <si>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</si>
  <si>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</si>
  <si>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</si>
  <si>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</si>
  <si>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</si>
  <si>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</si>
  <si>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</si>
  <si>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</si>
  <si>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</si>
  <si>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</si>
  <si>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</si>
  <si>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</si>
  <si>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</si>
  <si>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</si>
  <si>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</si>
  <si>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</si>
  <si>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</si>
  <si>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</si>
  <si>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</si>
  <si>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</si>
  <si>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</si>
  <si>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</si>
  <si>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</si>
  <si>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</si>
  <si>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</si>
  <si>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</si>
  <si>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</si>
  <si>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</si>
  <si>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</si>
  <si>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</si>
  <si>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</si>
  <si>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</si>
  <si>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</si>
  <si>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</si>
  <si>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</si>
  <si>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</si>
  <si>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</si>
  <si>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</si>
  <si>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</si>
  <si>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</si>
  <si>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</si>
  <si>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</si>
  <si>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</si>
  <si>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</si>
  <si>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</si>
  <si>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</si>
  <si>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</si>
  <si>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</si>
  <si>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</si>
  <si>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</si>
  <si>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</si>
  <si>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</si>
  <si>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</si>
  <si>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</si>
  <si>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</si>
  <si>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</si>
  <si>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</si>
  <si>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</si>
  <si>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</si>
  <si>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</si>
  <si>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</si>
  <si>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</si>
  <si>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</si>
  <si>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</si>
  <si>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</si>
  <si>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</si>
  <si>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</si>
  <si>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</si>
  <si>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</si>
  <si>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</si>
  <si>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</si>
  <si>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</si>
  <si>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</si>
  <si>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</si>
  <si>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</si>
  <si>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</si>
  <si>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</si>
  <si>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</si>
  <si>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</si>
  <si>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</si>
  <si>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</si>
  <si>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</si>
  <si>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</si>
  <si>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</si>
  <si>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</si>
  <si>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</si>
  <si>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</si>
  <si>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</si>
  <si>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</si>
  <si>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</si>
  <si>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</si>
  <si>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</si>
  <si>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</si>
  <si>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</si>
  <si>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</si>
  <si>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</si>
  <si>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</si>
  <si>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</si>
  <si>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</si>
  <si>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</si>
  <si>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</si>
  <si>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</si>
  <si>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</si>
  <si>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</si>
  <si>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</si>
  <si>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</si>
  <si>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</si>
  <si>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</si>
  <si>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</si>
  <si>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</si>
  <si>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</si>
  <si>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</si>
  <si>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</si>
  <si>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</si>
  <si>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</si>
  <si>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</si>
  <si>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</si>
  <si>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</si>
  <si>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</si>
  <si>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</si>
  <si>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</si>
  <si>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</si>
  <si>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</si>
  <si>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</si>
  <si>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</si>
  <si>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</si>
  <si>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</si>
  <si>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</si>
  <si>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</si>
  <si>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</si>
  <si>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</si>
  <si>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</si>
  <si>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</si>
  <si>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</si>
  <si>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</si>
  <si>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</si>
  <si>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</si>
  <si>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</si>
  <si>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</si>
  <si>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</si>
  <si>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</si>
  <si>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</si>
  <si>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</si>
  <si>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</si>
  <si>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</si>
  <si>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</si>
  <si>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</si>
  <si>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</si>
  <si>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</si>
  <si>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</si>
  <si>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</si>
  <si>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</si>
  <si>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</si>
  <si>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</si>
  <si>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</si>
  <si>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</si>
  <si>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</si>
  <si>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</si>
  <si>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</si>
  <si>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</si>
  <si>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</si>
  <si>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</si>
  <si>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</si>
  <si>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</si>
  <si>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</si>
  <si>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</si>
  <si>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</si>
  <si>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</si>
  <si>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</si>
  <si>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</si>
  <si>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</si>
  <si>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</si>
  <si>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</si>
  <si>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</si>
  <si>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</si>
  <si>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</si>
  <si>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</si>
  <si>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</si>
  <si>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</si>
  <si>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</si>
  <si>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</si>
  <si>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</si>
  <si>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</si>
  <si>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</si>
  <si>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</si>
  <si>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</si>
  <si>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</si>
  <si>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</si>
  <si>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</si>
  <si>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</si>
  <si>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</si>
  <si>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</si>
  <si>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</si>
  <si>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</si>
  <si>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</si>
  <si>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</si>
  <si>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</si>
  <si>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</si>
  <si>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</si>
  <si>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</si>
  <si>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</si>
  <si>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</si>
  <si>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</si>
  <si>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</si>
  <si>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</si>
  <si>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</si>
  <si>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</si>
  <si>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</si>
  <si>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</si>
  <si>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</si>
  <si>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</si>
  <si>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</si>
  <si>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</si>
  <si>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</si>
  <si>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</si>
  <si>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</si>
  <si>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</si>
  <si>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</si>
  <si>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</si>
  <si>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</si>
  <si>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</si>
  <si>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</si>
  <si>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</si>
  <si>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</si>
  <si>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</si>
  <si>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</si>
  <si>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</si>
  <si>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</si>
  <si>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</si>
  <si>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</si>
  <si>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</si>
  <si>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</si>
  <si>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</si>
  <si>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</si>
  <si>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</si>
  <si>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</si>
  <si>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</si>
  <si>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</si>
  <si>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</si>
  <si>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</si>
  <si>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</si>
  <si>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</si>
  <si>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</si>
  <si>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</si>
  <si>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</si>
  <si>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</si>
  <si>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</si>
  <si>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</si>
  <si>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</si>
  <si>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</si>
  <si>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</si>
  <si>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</si>
  <si>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</si>
  <si>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</si>
  <si>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</si>
  <si>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</si>
  <si>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</si>
  <si>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</si>
  <si>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</si>
  <si>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</si>
  <si>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</si>
  <si>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</si>
  <si>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</si>
  <si>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</si>
  <si>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</si>
  <si>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</si>
  <si>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</si>
  <si>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</si>
  <si>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</si>
  <si>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</si>
  <si>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</si>
  <si>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</si>
  <si>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</si>
  <si>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</si>
  <si>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</si>
  <si>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</si>
  <si>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</si>
  <si>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</si>
  <si>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</si>
  <si>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</si>
  <si>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</si>
  <si>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</si>
  <si>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</si>
  <si>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</si>
  <si>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</si>
  <si>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</si>
  <si>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</si>
  <si>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</si>
  <si>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</si>
  <si>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</si>
  <si>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</si>
  <si>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</si>
  <si>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</si>
  <si>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</si>
  <si>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</si>
  <si>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</si>
  <si>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</si>
  <si>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</si>
  <si>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</si>
  <si>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</si>
  <si>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</si>
  <si>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</si>
  <si>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</si>
  <si>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</si>
  <si>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</si>
  <si>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</si>
  <si>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</si>
  <si>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</si>
  <si>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</si>
  <si>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</si>
  <si>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</si>
  <si>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</si>
  <si>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</si>
  <si>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</si>
  <si>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</si>
  <si>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</si>
  <si>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</si>
  <si>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</si>
  <si>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</si>
  <si>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</si>
  <si>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</si>
  <si>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</si>
  <si>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</si>
  <si>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</si>
  <si>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</si>
  <si>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</si>
  <si>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</si>
  <si>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</si>
  <si>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</si>
  <si>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</si>
  <si>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</si>
  <si>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</si>
  <si>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</si>
  <si>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</si>
  <si>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</si>
  <si>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</si>
  <si>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</si>
  <si>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</si>
  <si>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</si>
  <si>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</si>
  <si>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</si>
  <si>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</si>
  <si>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</si>
  <si>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</si>
  <si>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</si>
  <si>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</si>
  <si>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</si>
  <si>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</si>
  <si>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</si>
  <si>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</si>
  <si>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</si>
  <si>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</si>
  <si>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</si>
  <si>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</si>
  <si>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</si>
  <si>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</si>
  <si>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</si>
  <si>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</si>
  <si>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</si>
  <si>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</si>
  <si>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</si>
  <si>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</si>
  <si>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</si>
  <si>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</si>
  <si>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</si>
  <si>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</si>
  <si>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</si>
  <si>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</si>
  <si>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</si>
  <si>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</si>
  <si>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</si>
  <si>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</si>
  <si>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</si>
  <si>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</si>
  <si>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</si>
  <si>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</si>
  <si>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</si>
  <si>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</si>
  <si>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</si>
  <si>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</si>
  <si>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</si>
  <si>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</si>
  <si>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</si>
  <si>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</si>
  <si>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</si>
  <si>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</si>
  <si>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</si>
  <si>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</si>
  <si>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</si>
  <si>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</si>
  <si>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</si>
  <si>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</si>
  <si>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</si>
  <si>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</si>
  <si>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</si>
  <si>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</si>
  <si>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</si>
  <si>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</si>
  <si>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</si>
  <si>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</si>
  <si>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</si>
  <si>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</si>
  <si>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</si>
  <si>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</si>
  <si>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</si>
  <si>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</si>
  <si>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</si>
  <si>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</si>
  <si>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</si>
  <si>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</si>
  <si>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</si>
  <si>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</si>
  <si>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</si>
  <si>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</si>
  <si>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</si>
  <si>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</si>
  <si>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</si>
  <si>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</si>
  <si>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</si>
  <si>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</si>
  <si>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</si>
  <si>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</si>
  <si>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</si>
  <si>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</si>
  <si>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</si>
  <si>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</si>
  <si>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</si>
  <si>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</si>
  <si>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</si>
  <si>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</si>
  <si>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</si>
  <si>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</si>
  <si>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</si>
  <si>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</si>
  <si>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</si>
  <si>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</si>
  <si>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</si>
  <si>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</si>
  <si>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</si>
  <si>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</si>
  <si>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</si>
  <si>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</si>
  <si>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</si>
  <si>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</si>
  <si>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</si>
  <si>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</si>
  <si>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</si>
  <si>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</si>
  <si>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</si>
  <si>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</si>
  <si>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</si>
  <si>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</si>
  <si>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</si>
  <si>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</si>
  <si>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</si>
  <si>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</si>
  <si>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</si>
  <si>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</si>
  <si>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</si>
  <si>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</si>
  <si>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</si>
  <si>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</si>
  <si>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</si>
  <si>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</si>
  <si>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</si>
  <si>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</si>
  <si>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</si>
  <si>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</si>
  <si>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</si>
  <si>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</si>
  <si>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</si>
  <si>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</si>
  <si>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</si>
  <si>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</si>
  <si>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</si>
  <si>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</si>
  <si>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</si>
  <si>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</si>
  <si>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</si>
  <si>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</si>
  <si>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</si>
  <si>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</si>
  <si>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</si>
  <si>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</si>
  <si>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</si>
  <si>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</si>
  <si>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</si>
  <si>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</si>
  <si>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</si>
  <si>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</si>
  <si>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</si>
  <si>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</si>
  <si>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</si>
  <si>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</si>
  <si>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</si>
  <si>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</si>
  <si>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</si>
  <si>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</si>
  <si>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</si>
  <si>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</si>
  <si>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</si>
  <si>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</si>
  <si>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</si>
  <si>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</si>
  <si>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</si>
  <si>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</si>
  <si>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</si>
  <si>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</si>
  <si>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</si>
  <si>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</si>
  <si>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</si>
  <si>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</si>
  <si>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</si>
  <si>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</si>
  <si>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</si>
  <si>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</si>
  <si>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</si>
  <si>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</si>
  <si>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</si>
  <si>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</si>
  <si>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</si>
  <si>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</si>
  <si>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</si>
  <si>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</si>
  <si>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</si>
  <si>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</si>
  <si>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</si>
  <si>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</si>
  <si>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</si>
  <si>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</si>
  <si>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</si>
  <si>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</si>
  <si>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</si>
  <si>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</si>
  <si>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</si>
  <si>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</si>
  <si>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</si>
  <si>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</si>
  <si>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</si>
  <si>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</si>
  <si>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</si>
  <si>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</si>
  <si>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</si>
  <si>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</si>
  <si>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</si>
  <si>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</si>
  <si>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</si>
  <si>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</si>
  <si>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</si>
  <si>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</si>
  <si>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</si>
  <si>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</si>
  <si>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</si>
  <si>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</si>
  <si>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</si>
  <si>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</si>
  <si>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</si>
  <si>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</si>
  <si>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</si>
  <si>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</si>
  <si>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</si>
  <si>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</si>
  <si>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</si>
  <si>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</si>
  <si>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</si>
  <si>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</si>
  <si>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</si>
  <si>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</si>
  <si>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</si>
  <si>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</si>
  <si>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</si>
  <si>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</si>
  <si>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</si>
  <si>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</si>
  <si>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</si>
  <si>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</si>
  <si>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</si>
  <si>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</si>
  <si>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</si>
  <si>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</si>
  <si>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</si>
  <si>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</si>
  <si>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</si>
  <si>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</si>
  <si>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</si>
  <si>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</si>
  <si>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</si>
  <si>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</si>
  <si>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</si>
  <si>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</si>
  <si>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</si>
  <si>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</si>
  <si>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</si>
  <si>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</si>
  <si>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</si>
  <si>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</si>
  <si>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</si>
  <si>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</si>
  <si>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</si>
  <si>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</si>
  <si>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</si>
  <si>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</si>
  <si>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</si>
  <si>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</si>
  <si>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</si>
  <si>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</si>
  <si>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</si>
  <si>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</si>
  <si>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</si>
  <si>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</si>
  <si>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</si>
  <si>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</si>
  <si>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</si>
  <si>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</si>
  <si>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</si>
  <si>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</si>
  <si>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</si>
  <si>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</si>
  <si>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</si>
  <si>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</si>
  <si>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</si>
  <si>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</si>
  <si>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</si>
  <si>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</si>
  <si>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</si>
  <si>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</si>
  <si>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</si>
  <si>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</si>
  <si>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</si>
  <si>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</si>
  <si>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</si>
  <si>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</si>
  <si>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</si>
  <si>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</si>
  <si>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</si>
  <si>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</si>
  <si>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</si>
  <si>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</si>
  <si>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</si>
  <si>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</si>
  <si>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</si>
  <si>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</si>
  <si>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</si>
  <si>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</si>
  <si>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</si>
  <si>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</si>
  <si>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</si>
  <si>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</si>
  <si>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</si>
  <si>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</si>
  <si>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</si>
  <si>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</si>
  <si>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</si>
  <si>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</si>
  <si>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</si>
  <si>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</si>
  <si>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</si>
  <si>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</si>
  <si>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</si>
  <si>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</si>
  <si>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</si>
  <si>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</si>
  <si>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</si>
  <si>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</si>
  <si>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</si>
  <si>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</si>
  <si>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</si>
  <si>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</si>
  <si>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</si>
  <si>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</si>
  <si>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</si>
  <si>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</si>
  <si>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</si>
  <si>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</si>
  <si>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</si>
  <si>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</si>
  <si>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</si>
  <si>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</si>
  <si>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</si>
  <si>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</si>
  <si>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</si>
  <si>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</si>
  <si>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</si>
  <si>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</si>
  <si>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</si>
  <si>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</si>
  <si>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</si>
  <si>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</si>
  <si>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</si>
  <si>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</si>
  <si>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</si>
  <si>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</si>
  <si>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</si>
  <si>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</si>
  <si>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</si>
  <si>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</si>
  <si>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</si>
  <si>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</si>
  <si>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</si>
  <si>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</si>
  <si>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</si>
  <si>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</si>
  <si>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</si>
  <si>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</si>
  <si>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</si>
  <si>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</si>
  <si>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</si>
  <si>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</si>
  <si>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</si>
  <si>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</si>
  <si>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</si>
  <si>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</si>
  <si>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</si>
  <si>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</si>
  <si>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</si>
  <si>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</si>
  <si>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</si>
  <si>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</si>
  <si>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</si>
  <si>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</si>
  <si>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</si>
  <si>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</si>
  <si>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</si>
  <si>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</si>
  <si>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</si>
  <si>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</si>
  <si>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</si>
  <si>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</si>
  <si>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</si>
  <si>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</si>
  <si>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</si>
  <si>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</si>
  <si>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</si>
  <si>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</si>
  <si>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</si>
  <si>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</si>
  <si>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</si>
  <si>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</si>
  <si>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</si>
  <si>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</si>
  <si>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</si>
  <si>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</si>
  <si>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</si>
  <si>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</si>
  <si>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</si>
  <si>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</si>
  <si>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</si>
  <si>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</si>
  <si>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</si>
  <si>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</si>
  <si>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</si>
  <si>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</si>
  <si>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</si>
  <si>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</si>
  <si>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</si>
  <si>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</si>
  <si>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</si>
  <si>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</si>
  <si>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</si>
  <si>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</si>
  <si>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</si>
  <si>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</si>
  <si>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</si>
  <si>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</si>
  <si>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</si>
  <si>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</si>
  <si>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</si>
  <si>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</si>
  <si>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</si>
  <si>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</si>
  <si>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</si>
  <si>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</si>
  <si>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</si>
  <si>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</si>
  <si>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</si>
  <si>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</si>
  <si>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</si>
  <si>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</si>
  <si>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</si>
  <si>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</si>
  <si>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</si>
  <si>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</si>
  <si>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</si>
  <si>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</si>
  <si>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</si>
  <si>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</si>
  <si>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</si>
  <si>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</si>
  <si>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</si>
  <si>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</si>
  <si>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</si>
  <si>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</si>
  <si>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</si>
  <si>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</si>
  <si>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</si>
  <si>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</si>
  <si>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</si>
  <si>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</si>
  <si>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</si>
  <si>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</si>
  <si>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</si>
  <si>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</si>
  <si>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</si>
  <si>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</si>
  <si>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</si>
  <si>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</si>
  <si>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</si>
  <si>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</si>
  <si>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</si>
  <si>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</si>
  <si>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</si>
  <si>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</si>
  <si>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</si>
  <si>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</si>
  <si>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</si>
  <si>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</si>
  <si>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</si>
  <si>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</si>
  <si>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</si>
  <si>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</si>
  <si>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</si>
  <si>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</si>
  <si>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</si>
  <si>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</si>
  <si>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</si>
  <si>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</si>
  <si>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</si>
  <si>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</si>
  <si>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</si>
  <si>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</si>
  <si>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</si>
  <si>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</si>
  <si>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</si>
  <si>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</si>
  <si>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</si>
  <si>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</si>
  <si>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</si>
  <si>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</si>
  <si>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</si>
  <si>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</si>
  <si>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</si>
  <si>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</si>
  <si>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</si>
  <si>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</si>
  <si>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</si>
  <si>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</si>
  <si>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</si>
  <si>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</si>
  <si>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</si>
  <si>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</si>
  <si>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</si>
  <si>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</si>
  <si>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</si>
  <si>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</si>
  <si>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</si>
  <si>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</si>
  <si>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</si>
  <si>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</si>
  <si>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</si>
  <si>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</si>
  <si>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</si>
  <si>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</si>
  <si>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</si>
  <si>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</si>
  <si>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</si>
  <si>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</si>
  <si>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</si>
  <si>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</si>
  <si>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</si>
  <si>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</si>
  <si>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</si>
  <si>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</si>
  <si>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</si>
  <si>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</si>
  <si>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</si>
  <si>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</si>
  <si>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</si>
  <si>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</si>
  <si>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</si>
  <si>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</si>
  <si>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</si>
  <si>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</si>
  <si>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</si>
  <si>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</si>
  <si>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</si>
  <si>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</si>
  <si>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</si>
  <si>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</si>
  <si>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</si>
  <si>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</si>
  <si>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</si>
  <si>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</si>
  <si>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</si>
  <si>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</si>
  <si>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</si>
  <si>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</si>
  <si>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</si>
  <si>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</si>
  <si>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</si>
  <si>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</si>
  <si>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</si>
  <si>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</si>
  <si>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</si>
  <si>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</si>
  <si>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</si>
  <si>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</si>
  <si>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</si>
  <si>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</si>
  <si>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</si>
  <si>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</si>
  <si>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</si>
  <si>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</si>
  <si>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</si>
  <si>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</si>
  <si>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</si>
  <si>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</si>
  <si>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</si>
  <si>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</si>
  <si>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</si>
  <si>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</si>
  <si>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</si>
  <si>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</si>
  <si>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</si>
  <si>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</si>
  <si>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</si>
  <si>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</si>
  <si>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</si>
  <si>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</si>
  <si>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</si>
  <si>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</si>
  <si>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</si>
  <si>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</si>
  <si>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</si>
  <si>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</si>
  <si>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</si>
  <si>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</si>
  <si>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</si>
  <si>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</si>
  <si>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</si>
  <si>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</si>
  <si>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</si>
  <si>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</si>
  <si>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</si>
  <si>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</si>
  <si>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</si>
  <si>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</si>
  <si>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</si>
  <si>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</si>
  <si>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</si>
  <si>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</si>
  <si>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</si>
  <si>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</si>
  <si>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</si>
  <si>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</si>
  <si>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</si>
  <si>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</si>
  <si>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</si>
  <si>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</si>
  <si>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</si>
  <si>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</si>
  <si>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</si>
  <si>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</si>
  <si>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</si>
  <si>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</si>
  <si>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</si>
  <si>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</si>
  <si>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</si>
  <si>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</si>
  <si>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</si>
  <si>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</si>
  <si>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</si>
  <si>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</si>
  <si>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</si>
  <si>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</si>
  <si>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</si>
  <si>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</si>
  <si>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</si>
  <si>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</si>
  <si>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</si>
  <si>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</si>
  <si>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</si>
  <si>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</si>
  <si>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</si>
  <si>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</si>
  <si>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</si>
  <si>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</si>
  <si>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</si>
  <si>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</si>
  <si>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</si>
  <si>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</si>
  <si>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</si>
  <si>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</si>
  <si>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</si>
  <si>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</si>
  <si>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</si>
  <si>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</si>
  <si>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</si>
  <si>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</si>
  <si>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</si>
  <si>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</si>
  <si>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</si>
  <si>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</si>
  <si>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</si>
  <si>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</si>
  <si>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</si>
  <si>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</si>
  <si>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</si>
  <si>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</si>
  <si>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</si>
  <si>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</si>
  <si>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</si>
  <si>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</si>
  <si>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</si>
  <si>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</si>
  <si>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</si>
  <si>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</si>
  <si>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</si>
  <si>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</si>
  <si>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</si>
  <si>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</si>
  <si>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</si>
  <si>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</si>
  <si>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</si>
  <si>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</si>
  <si>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</si>
  <si>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</si>
  <si>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</si>
  <si>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</si>
  <si>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</si>
  <si>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</si>
  <si>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</si>
  <si>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</si>
  <si>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</si>
  <si>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</si>
  <si>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</si>
  <si>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</si>
  <si>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</si>
  <si>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</si>
  <si>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</si>
  <si>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</si>
  <si>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</si>
  <si>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</si>
  <si>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</si>
  <si>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</si>
  <si>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</si>
  <si>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</si>
  <si>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</si>
  <si>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</si>
  <si>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</si>
  <si>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</si>
  <si>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</si>
  <si>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</si>
  <si>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</si>
  <si>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</si>
  <si>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</si>
  <si>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</si>
  <si>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</si>
  <si>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</si>
  <si>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</si>
  <si>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</si>
  <si>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</si>
  <si>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</si>
  <si>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</si>
  <si>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</si>
  <si>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</si>
  <si>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</si>
  <si>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</si>
  <si>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</si>
  <si>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</si>
  <si>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</si>
  <si>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</si>
  <si>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</si>
  <si>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</si>
  <si>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</si>
  <si>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</si>
  <si>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</si>
  <si>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</si>
  <si>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</si>
  <si>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</si>
  <si>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</si>
  <si>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</si>
  <si>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</si>
  <si>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</si>
  <si>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</si>
  <si>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</si>
  <si>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</si>
  <si>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</si>
  <si>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</si>
  <si>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</si>
  <si>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</si>
  <si>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</si>
  <si>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</si>
  <si>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</si>
  <si>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</si>
  <si>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</si>
  <si>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</si>
  <si>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</si>
  <si>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</si>
  <si>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</si>
  <si>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</si>
  <si>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</si>
  <si>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</si>
  <si>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</si>
  <si>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</si>
  <si>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</si>
  <si>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</si>
  <si>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</si>
  <si>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</si>
  <si>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</si>
  <si>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</si>
  <si>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</si>
  <si>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</si>
  <si>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</si>
  <si>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</si>
  <si>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</si>
  <si>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</si>
  <si>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</si>
  <si>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</si>
  <si>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</si>
  <si>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</si>
  <si>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</si>
  <si>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</si>
  <si>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</si>
  <si>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</si>
  <si>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</si>
  <si>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</si>
  <si>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</si>
  <si>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</si>
  <si>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</si>
  <si>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</si>
  <si>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</si>
  <si>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</si>
  <si>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</si>
  <si>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</si>
  <si>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</si>
  <si>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</si>
  <si>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</si>
  <si>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</si>
  <si>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</si>
  <si>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</si>
  <si>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</si>
  <si>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</si>
  <si>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</si>
  <si>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</si>
  <si>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</si>
  <si>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</si>
  <si>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</si>
  <si>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</si>
  <si>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</si>
  <si>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</si>
  <si>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</si>
  <si>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</si>
  <si>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</si>
  <si>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</si>
  <si>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</si>
  <si>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</si>
  <si>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</si>
  <si>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</si>
  <si>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</si>
  <si>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</si>
  <si>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</si>
  <si>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</si>
  <si>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</si>
  <si>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</si>
  <si>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</si>
  <si>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</si>
  <si>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</si>
  <si>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</si>
  <si>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</si>
  <si>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</si>
  <si>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</si>
  <si>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</si>
  <si>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</si>
  <si>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</si>
  <si>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</si>
  <si>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</si>
  <si>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</si>
  <si>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</si>
  <si>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</si>
  <si>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</si>
  <si>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</si>
  <si>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</si>
  <si>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</si>
  <si>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</si>
  <si>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</si>
  <si>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</si>
  <si>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</si>
  <si>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</si>
  <si>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</si>
  <si>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</si>
  <si>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</si>
  <si>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</si>
  <si>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</si>
  <si>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</si>
  <si>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</si>
  <si>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</si>
  <si>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</si>
  <si>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</si>
  <si>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</si>
  <si>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</si>
  <si>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</si>
  <si>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</si>
  <si>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</si>
  <si>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</si>
  <si>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</si>
  <si>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</si>
  <si>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</si>
  <si>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</si>
  <si>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</si>
  <si>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</si>
  <si>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</si>
  <si>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</si>
  <si>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</si>
  <si>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</si>
  <si>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</si>
  <si>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</si>
  <si>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</si>
  <si>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</si>
  <si>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</si>
  <si>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</si>
  <si>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</si>
  <si>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</si>
  <si>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</si>
  <si>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</si>
  <si>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</si>
  <si>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</si>
  <si>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</si>
  <si>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</si>
  <si>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</si>
  <si>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</si>
  <si>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</si>
  <si>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</si>
  <si>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</si>
  <si>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</si>
  <si>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</si>
  <si>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</si>
  <si>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</si>
  <si>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</si>
  <si>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</si>
  <si>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</si>
  <si>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</si>
  <si>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</si>
  <si>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</si>
  <si>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</si>
  <si>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</si>
  <si>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</si>
  <si>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</si>
  <si>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</si>
  <si>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</si>
  <si>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</si>
  <si>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</si>
  <si>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</si>
  <si>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</si>
  <si>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</si>
  <si>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</si>
  <si>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</si>
  <si>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</si>
  <si>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</si>
  <si>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</si>
  <si>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</si>
  <si>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</si>
  <si>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</si>
  <si>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</si>
  <si>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</si>
  <si>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</si>
  <si>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</si>
  <si>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</si>
  <si>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</si>
  <si>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</si>
  <si>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</si>
  <si>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</si>
  <si>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</si>
  <si>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</si>
  <si>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</si>
  <si>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</si>
  <si>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</si>
  <si>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</si>
  <si>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</si>
  <si>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</si>
  <si>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</si>
  <si>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</si>
  <si>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</si>
  <si>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</si>
  <si>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</si>
  <si>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</si>
  <si>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</si>
  <si>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</si>
  <si>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</si>
  <si>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</si>
  <si>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</si>
  <si>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</si>
  <si>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</si>
  <si>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</si>
  <si>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</si>
  <si>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</si>
  <si>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</si>
  <si>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</si>
  <si>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</si>
  <si>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</si>
  <si>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</si>
  <si>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</si>
  <si>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</si>
  <si>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</si>
  <si>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</si>
  <si>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</si>
  <si>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</si>
  <si>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</si>
  <si>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</si>
  <si>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</si>
  <si>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</si>
  <si>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</si>
  <si>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</si>
  <si>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</si>
  <si>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</si>
  <si>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</si>
  <si>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</si>
  <si>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</si>
  <si>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</si>
  <si>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</si>
  <si>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</si>
  <si>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</si>
  <si>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</si>
  <si>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</si>
  <si>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</si>
  <si>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</si>
  <si>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</si>
  <si>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</si>
  <si>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</si>
  <si>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</si>
  <si>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</si>
  <si>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</si>
  <si>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</si>
  <si>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</si>
  <si>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</si>
  <si>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</si>
  <si>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</si>
  <si>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</si>
  <si>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</si>
  <si>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</si>
  <si>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</si>
  <si>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</si>
  <si>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</si>
  <si>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</si>
  <si>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</si>
  <si>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</si>
  <si>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</si>
  <si>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</si>
  <si>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</si>
  <si>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</si>
  <si>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</si>
  <si>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</si>
  <si>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</si>
  <si>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</si>
  <si>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</si>
  <si>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</si>
  <si>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</si>
  <si>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</si>
  <si>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</si>
  <si>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</si>
  <si>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</si>
  <si>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</si>
  <si>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</si>
  <si>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</si>
  <si>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</si>
  <si>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</si>
  <si>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</si>
  <si>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</si>
  <si>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</si>
  <si>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</si>
  <si>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</si>
  <si>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</si>
  <si>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</si>
  <si>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</si>
  <si>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</si>
  <si>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</si>
  <si>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</si>
  <si>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</si>
  <si>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</si>
  <si>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</si>
  <si>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</si>
  <si>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</si>
  <si>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</si>
  <si>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</si>
  <si>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</si>
  <si>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</si>
  <si>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</si>
  <si>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</si>
  <si>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</si>
  <si>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</si>
  <si>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</si>
  <si>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</si>
  <si>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</si>
  <si>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</si>
  <si>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</si>
  <si>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</si>
  <si>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</si>
  <si>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</si>
  <si>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</si>
  <si>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</si>
  <si>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</si>
  <si>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</si>
  <si>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</si>
  <si>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</si>
  <si>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</si>
  <si>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</si>
  <si>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</si>
  <si>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</si>
  <si>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</si>
  <si>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</si>
  <si>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</si>
  <si>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</si>
  <si>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</si>
  <si>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</si>
  <si>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</si>
  <si>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</si>
  <si>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</si>
  <si>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</si>
  <si>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</si>
  <si>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</si>
  <si>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</si>
  <si>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</si>
  <si>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</si>
  <si>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</si>
  <si>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</si>
  <si>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</si>
  <si>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</si>
  <si>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</si>
  <si>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</si>
  <si>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</si>
  <si>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</si>
  <si>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</si>
  <si>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</si>
  <si>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</si>
  <si>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</si>
  <si>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</si>
  <si>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</si>
  <si>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</si>
  <si>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</si>
  <si>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</si>
  <si>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</si>
  <si>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</si>
  <si>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</si>
  <si>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</si>
  <si>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</si>
  <si>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</si>
  <si>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</si>
  <si>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</si>
  <si>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</si>
  <si>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</si>
  <si>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</si>
  <si>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</si>
  <si>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</si>
  <si>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</si>
  <si>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</si>
  <si>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</si>
  <si>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</si>
  <si>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</si>
  <si>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</si>
  <si>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</si>
  <si>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</si>
  <si>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</si>
  <si>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</si>
  <si>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</si>
  <si>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</si>
  <si>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</si>
  <si>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</si>
  <si>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</si>
  <si>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</si>
  <si>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</si>
  <si>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</si>
  <si>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</si>
  <si>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</si>
  <si>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</si>
  <si>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</si>
  <si>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</si>
  <si>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</si>
  <si>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</si>
  <si>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</si>
  <si>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</si>
  <si>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</si>
  <si>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</si>
  <si>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</si>
  <si>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</si>
  <si>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</si>
  <si>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</si>
  <si>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</si>
  <si>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</si>
  <si>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</si>
  <si>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</si>
  <si>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</si>
  <si>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</si>
  <si>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</si>
  <si>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</si>
  <si>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</si>
  <si>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</si>
  <si>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</si>
  <si>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</si>
  <si>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</si>
  <si>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</si>
  <si>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</si>
  <si>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</si>
  <si>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</si>
  <si>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</si>
  <si>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</si>
  <si>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</si>
  <si>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</si>
  <si>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</si>
  <si>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</si>
  <si>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</si>
  <si>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</si>
  <si>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</si>
  <si>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</si>
  <si>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</si>
  <si>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</si>
  <si>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</si>
  <si>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</si>
  <si>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</si>
  <si>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</si>
  <si>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</si>
  <si>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</si>
  <si>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</si>
  <si>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</si>
  <si>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</si>
  <si>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</si>
  <si>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</si>
  <si>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</si>
  <si>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</si>
  <si>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</si>
  <si>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</si>
  <si>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</si>
  <si>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</si>
  <si>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</si>
  <si>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</si>
  <si>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</si>
  <si>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</si>
  <si>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</si>
  <si>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</si>
  <si>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</si>
  <si>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</si>
  <si>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</si>
  <si>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</si>
  <si>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</si>
  <si>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</si>
  <si>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</si>
  <si>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</si>
  <si>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</si>
  <si>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</si>
  <si>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</si>
  <si>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</si>
  <si>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</si>
  <si>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</si>
  <si>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</si>
  <si>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</si>
  <si>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</si>
  <si>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</si>
  <si>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</si>
  <si>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</si>
  <si>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</si>
  <si>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</si>
  <si>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</si>
  <si>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</si>
  <si>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</si>
  <si>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</si>
  <si>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</si>
  <si>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</si>
  <si>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</si>
  <si>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</si>
  <si>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</si>
  <si>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</si>
  <si>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</si>
  <si>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</si>
  <si>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</si>
  <si>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</si>
  <si>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</si>
  <si>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</si>
  <si>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</si>
  <si>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</si>
  <si>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</si>
  <si>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</si>
  <si>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</si>
  <si>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</si>
  <si>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</si>
  <si>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</si>
  <si>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</si>
  <si>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</si>
  <si>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</si>
  <si>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</si>
  <si>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</si>
  <si>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</si>
  <si>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</si>
  <si>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</si>
  <si>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</si>
  <si>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</si>
  <si>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</si>
  <si>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</si>
  <si>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</si>
  <si>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</si>
  <si>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</si>
  <si>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</si>
  <si>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</si>
  <si>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</si>
  <si>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</si>
  <si>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</si>
  <si>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</si>
  <si>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</si>
  <si>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</si>
  <si>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</si>
  <si>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</si>
  <si>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</si>
  <si>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</si>
  <si>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</si>
  <si>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</si>
  <si>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</si>
  <si>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</si>
  <si>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</si>
  <si>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</si>
  <si>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</si>
  <si>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</si>
  <si>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</si>
  <si>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</si>
  <si>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</si>
  <si>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</si>
  <si>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</si>
  <si>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</si>
  <si>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</si>
  <si>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</si>
  <si>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</si>
  <si>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</si>
  <si>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</si>
  <si>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</si>
  <si>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</si>
  <si>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</si>
  <si>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</si>
  <si>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</si>
  <si>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</si>
  <si>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</si>
  <si>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</si>
  <si>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</si>
  <si>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</si>
  <si>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</si>
  <si>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</si>
  <si>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</si>
  <si>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</si>
  <si>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</si>
  <si>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</si>
  <si>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</si>
  <si>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</si>
  <si>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</si>
  <si>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</si>
  <si>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</si>
  <si>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</si>
  <si>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</si>
  <si>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</si>
  <si>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</si>
  <si>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</si>
  <si>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</si>
  <si>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</si>
  <si>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</si>
  <si>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</si>
  <si>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</si>
  <si>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</si>
  <si>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</si>
  <si>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</si>
  <si>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</si>
  <si>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</si>
  <si>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</si>
  <si>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</si>
  <si>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</si>
  <si>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</si>
  <si>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</si>
  <si>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</si>
  <si>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</si>
  <si>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</si>
  <si>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</si>
  <si>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</si>
  <si>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</si>
  <si>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</si>
  <si>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</si>
  <si>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</si>
  <si>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</si>
  <si>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</si>
  <si>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</si>
  <si>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</si>
  <si>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</si>
  <si>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</si>
  <si>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</si>
  <si>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</si>
  <si>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</si>
  <si>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</si>
  <si>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</si>
  <si>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</si>
  <si>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</si>
  <si>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</si>
  <si>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</si>
  <si>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</si>
  <si>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</si>
  <si>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</si>
  <si>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</si>
  <si>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</si>
  <si>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</si>
  <si>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</si>
  <si>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</si>
  <si>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</si>
  <si>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</si>
  <si>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</si>
  <si>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</si>
  <si>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</si>
  <si>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</si>
  <si>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</si>
  <si>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</si>
  <si>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</si>
  <si>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</si>
  <si>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</si>
  <si>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</si>
  <si>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</si>
  <si>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</si>
  <si>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</si>
  <si>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</si>
  <si>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</si>
  <si>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</si>
  <si>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</si>
  <si>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</si>
  <si>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</si>
  <si>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</si>
  <si>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</si>
  <si>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</si>
  <si>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</si>
  <si>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</si>
  <si>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</si>
  <si>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</si>
  <si>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</si>
  <si>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</si>
  <si>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</si>
  <si>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</si>
  <si>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</si>
  <si>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</si>
  <si>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</si>
  <si>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</si>
  <si>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</si>
  <si>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</si>
  <si>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</si>
  <si>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</si>
  <si>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</si>
  <si>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</si>
  <si>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</si>
  <si>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</si>
  <si>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</si>
  <si>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</si>
  <si>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</si>
  <si>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</si>
  <si>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</si>
  <si>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</si>
  <si>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</si>
  <si>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</si>
  <si>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</si>
  <si>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</si>
  <si>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</si>
  <si>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</si>
  <si>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</si>
  <si>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</si>
  <si>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</si>
  <si>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</si>
  <si>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</si>
  <si>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</si>
  <si>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</si>
  <si>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</si>
  <si>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</si>
  <si>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</si>
  <si>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</si>
  <si>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</si>
  <si>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</si>
  <si>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</si>
  <si>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</si>
  <si>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</si>
  <si>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</si>
  <si>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</si>
  <si>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</si>
  <si>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</si>
  <si>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</si>
  <si>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</si>
  <si>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</si>
  <si>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</si>
  <si>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</si>
  <si>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</si>
  <si>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</si>
  <si>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</si>
  <si>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</si>
  <si>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</si>
  <si>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</si>
  <si>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</si>
  <si>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</si>
  <si>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</si>
  <si>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</si>
  <si>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</si>
  <si>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</si>
  <si>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</si>
  <si>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</si>
  <si>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</si>
  <si>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</si>
  <si>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</si>
  <si>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</si>
  <si>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</si>
  <si>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</si>
  <si>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</si>
  <si>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</si>
  <si>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</si>
  <si>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</si>
  <si>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</si>
  <si>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</si>
  <si>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</si>
  <si>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</si>
  <si>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</si>
  <si>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</si>
  <si>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</si>
  <si>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</si>
  <si>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</si>
  <si>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</si>
  <si>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</si>
  <si>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</si>
  <si>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</si>
  <si>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</si>
  <si>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</si>
  <si>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</si>
  <si>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</si>
  <si>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</si>
  <si>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</si>
  <si>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</si>
  <si>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</si>
  <si>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</si>
  <si>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</si>
  <si>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</si>
  <si>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</si>
  <si>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</si>
  <si>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</si>
  <si>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</si>
  <si>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</si>
  <si>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</si>
  <si>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</si>
  <si>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</si>
  <si>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</si>
  <si>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</si>
  <si>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</si>
  <si>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</si>
  <si>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</si>
  <si>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</si>
  <si>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</si>
  <si>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</si>
  <si>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</si>
  <si>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</si>
  <si>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</si>
  <si>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</si>
  <si>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</si>
  <si>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</si>
  <si>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</si>
  <si>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</si>
  <si>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</si>
  <si>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</si>
  <si>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</si>
  <si>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</si>
  <si>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</si>
  <si>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</si>
  <si>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</si>
  <si>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</si>
  <si>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</si>
  <si>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</si>
  <si>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</si>
  <si>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</si>
  <si>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</si>
  <si>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</si>
  <si>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</si>
  <si>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</si>
  <si>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</si>
  <si>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</si>
  <si>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</si>
  <si>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</si>
  <si>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</si>
  <si>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</si>
  <si>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</si>
  <si>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</si>
  <si>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</si>
  <si>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</si>
  <si>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</si>
  <si>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</si>
  <si>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</si>
  <si>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</si>
  <si>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</si>
  <si>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</si>
  <si>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</si>
  <si>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</si>
  <si>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</si>
  <si>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</si>
  <si>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</si>
  <si>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</si>
  <si>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</si>
  <si>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</si>
  <si>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</si>
  <si>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</si>
  <si>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</si>
  <si>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</si>
  <si>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</si>
  <si>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</si>
  <si>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</si>
  <si>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</si>
  <si>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</si>
  <si>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</si>
  <si>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</si>
  <si>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</si>
  <si>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</si>
  <si>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</si>
  <si>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</si>
  <si>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</si>
  <si>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</si>
  <si>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</si>
  <si>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</si>
  <si>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</si>
  <si>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</si>
  <si>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</si>
  <si>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</si>
  <si>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</si>
  <si>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</si>
  <si>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</si>
  <si>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</si>
  <si>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</si>
  <si>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</si>
  <si>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</si>
  <si>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</si>
  <si>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</si>
  <si>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</si>
  <si>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</si>
  <si>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</si>
  <si>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</si>
  <si>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</si>
  <si>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</si>
  <si>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</si>
  <si>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</si>
  <si>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</si>
  <si>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</si>
  <si>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</si>
  <si>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</si>
  <si>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</si>
  <si>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</si>
  <si>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</si>
  <si>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</si>
  <si>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</si>
  <si>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</si>
  <si>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</si>
  <si>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</si>
  <si>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</si>
  <si>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</si>
  <si>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</si>
  <si>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</si>
  <si>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</si>
  <si>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</si>
  <si>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</si>
  <si>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</si>
  <si>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</si>
  <si>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</si>
  <si>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</si>
  <si>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</si>
  <si>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</si>
  <si>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</si>
  <si>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</si>
  <si>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</si>
  <si>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</si>
  <si>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</si>
  <si>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</si>
  <si>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</si>
  <si>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</si>
  <si>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</si>
  <si>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</si>
  <si>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</si>
  <si>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</si>
  <si>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</si>
  <si>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</si>
  <si>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</si>
  <si>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</si>
  <si>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</si>
  <si>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</si>
  <si>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</si>
  <si>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</si>
  <si>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</si>
  <si>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</si>
  <si>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</si>
  <si>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</si>
  <si>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</si>
  <si>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</si>
  <si>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</si>
  <si>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</si>
  <si>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</si>
  <si>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</si>
  <si>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</si>
  <si>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</si>
  <si>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</si>
  <si>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</si>
  <si>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</si>
  <si>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</si>
  <si>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</si>
  <si>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</si>
  <si>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</si>
  <si>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</si>
  <si>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</si>
  <si>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</si>
  <si>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</si>
  <si>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</si>
  <si>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</si>
  <si>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</si>
  <si>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</si>
  <si>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</si>
  <si>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</si>
  <si>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</si>
  <si>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</si>
  <si>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</si>
  <si>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</si>
  <si>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</si>
  <si>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</si>
  <si>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</si>
  <si>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</si>
  <si>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</si>
  <si>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</si>
  <si>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</si>
  <si>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</si>
  <si>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</si>
  <si>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</si>
  <si>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</si>
  <si>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</si>
  <si>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</si>
  <si>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</si>
  <si>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</si>
  <si>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</si>
  <si>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</si>
  <si>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</si>
  <si>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</si>
  <si>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</si>
  <si>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</si>
  <si>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</si>
  <si>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</si>
  <si>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</si>
  <si>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</si>
  <si>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</si>
  <si>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</si>
  <si>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</si>
  <si>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</si>
  <si>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</si>
  <si>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</si>
  <si>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</si>
  <si>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</si>
  <si>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</si>
  <si>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</si>
  <si>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</si>
  <si>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</si>
  <si>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</si>
  <si>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</si>
  <si>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</si>
  <si>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</si>
  <si>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</si>
  <si>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</si>
  <si>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</si>
  <si>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</si>
  <si>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</si>
  <si>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</si>
  <si>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</si>
  <si>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</si>
  <si>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</si>
  <si>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</si>
  <si>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</si>
  <si>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</si>
  <si>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</si>
  <si>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</si>
  <si>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</si>
  <si>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</si>
  <si>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</si>
  <si>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</si>
  <si>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</si>
  <si>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</si>
  <si>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</si>
  <si>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</si>
  <si>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</si>
  <si>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</si>
  <si>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</si>
  <si>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</si>
  <si>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</si>
  <si>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</si>
  <si>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</si>
  <si>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</si>
  <si>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</si>
  <si>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</si>
  <si>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</si>
  <si>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</si>
  <si>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</si>
  <si>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</si>
  <si>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</si>
  <si>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</si>
  <si>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</si>
  <si>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</si>
  <si>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</si>
  <si>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</si>
  <si>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</si>
  <si>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</si>
  <si>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</si>
  <si>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</si>
  <si>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</si>
  <si>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</si>
  <si>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</si>
  <si>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</si>
  <si>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</si>
  <si>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</si>
  <si>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</si>
  <si>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</si>
  <si>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</si>
  <si>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</si>
  <si>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</si>
  <si>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</si>
  <si>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</si>
  <si>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</si>
  <si>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</si>
  <si>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</si>
  <si>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</si>
  <si>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</si>
  <si>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</si>
  <si>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</si>
  <si>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</si>
  <si>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</si>
  <si>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</si>
  <si>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</si>
  <si>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</si>
  <si>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</si>
  <si>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</si>
  <si>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</si>
  <si>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</si>
  <si>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</si>
  <si>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</si>
  <si>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</si>
  <si>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</si>
  <si>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</si>
  <si>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</si>
  <si>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</si>
  <si>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</si>
  <si>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</si>
  <si>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</si>
  <si>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</si>
  <si>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</si>
  <si>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</si>
  <si>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</si>
  <si>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</si>
  <si>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</si>
  <si>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</si>
  <si>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</si>
  <si>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</si>
  <si>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</si>
  <si>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</si>
  <si>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</si>
  <si>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</si>
  <si>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</si>
  <si>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</si>
  <si>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</si>
  <si>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</si>
  <si>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</si>
  <si>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</si>
  <si>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</si>
  <si>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</si>
  <si>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</si>
  <si>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</si>
  <si>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</si>
  <si>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</si>
  <si>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</si>
  <si>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</si>
  <si>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</si>
  <si>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</si>
  <si>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</si>
  <si>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</si>
  <si>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</si>
  <si>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</si>
  <si>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</si>
  <si>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</si>
  <si>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</si>
  <si>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</si>
  <si>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</si>
  <si>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</si>
  <si>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</si>
  <si>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</si>
  <si>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</si>
  <si>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</si>
  <si>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</si>
  <si>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</si>
  <si>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</si>
  <si>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</si>
  <si>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</si>
  <si>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</si>
  <si>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</si>
  <si>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</si>
  <si>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</si>
  <si>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</si>
  <si>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</si>
  <si>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</si>
  <si>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</si>
  <si>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</si>
  <si>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</si>
  <si>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</si>
  <si>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</si>
  <si>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</si>
  <si>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</si>
  <si>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</si>
  <si>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</si>
  <si>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</si>
  <si>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</si>
  <si>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</si>
  <si>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</si>
  <si>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</si>
  <si>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</si>
  <si>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</si>
  <si>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</si>
  <si>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</si>
  <si>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</si>
  <si>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</si>
  <si>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</si>
  <si>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</si>
  <si>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</si>
  <si>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</si>
  <si>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</si>
  <si>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</si>
  <si>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</si>
  <si>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</si>
  <si>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</si>
  <si>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</si>
  <si>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</si>
  <si>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</si>
  <si>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</si>
  <si>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</si>
  <si>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</si>
  <si>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</si>
  <si>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</si>
  <si>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</si>
  <si>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</si>
  <si>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</si>
  <si>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</si>
  <si>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</si>
  <si>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</si>
  <si>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</si>
  <si>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</si>
  <si>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</si>
  <si>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</si>
  <si>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</si>
  <si>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</si>
  <si>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</si>
  <si>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</si>
  <si>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</si>
  <si>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</si>
  <si>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</si>
  <si>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</si>
  <si>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</si>
  <si>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</si>
  <si>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</si>
  <si>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</si>
  <si>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</si>
  <si>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</si>
  <si>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</si>
  <si>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</si>
  <si>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</si>
  <si>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</si>
  <si>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</si>
  <si>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</si>
  <si>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</si>
  <si>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</si>
  <si>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</si>
  <si>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</si>
  <si>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</si>
  <si>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</si>
  <si>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</si>
  <si>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</si>
  <si>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</si>
  <si>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</si>
  <si>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</si>
  <si>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</si>
  <si>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</si>
  <si>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</si>
  <si>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</si>
  <si>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</si>
  <si>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</si>
  <si>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</si>
  <si>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</si>
  <si>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</si>
  <si>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</si>
  <si>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</si>
  <si>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</si>
  <si>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</si>
  <si>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</si>
  <si>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</si>
  <si>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</si>
  <si>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</si>
  <si>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</si>
  <si>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</si>
  <si>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</si>
  <si>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</si>
  <si>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</si>
  <si>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</si>
  <si>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</si>
  <si>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</si>
  <si>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</si>
  <si>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</si>
  <si>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</si>
  <si>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</si>
  <si>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</si>
  <si>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</si>
  <si>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</si>
  <si>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</si>
  <si>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</si>
  <si>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</si>
  <si>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</si>
  <si>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</si>
  <si>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</si>
  <si>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</si>
  <si>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</si>
  <si>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</si>
  <si>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</si>
  <si>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</si>
  <si>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</si>
  <si>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</si>
  <si>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</si>
  <si>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</si>
  <si>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</si>
  <si>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</si>
  <si>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</si>
  <si>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</si>
  <si>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</si>
  <si>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</si>
  <si>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</si>
  <si>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</si>
  <si>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</si>
  <si>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</si>
  <si>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</si>
  <si>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</si>
  <si>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</si>
  <si>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</si>
  <si>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</si>
  <si>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</si>
  <si>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</si>
  <si>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</si>
  <si>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</si>
  <si>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</si>
  <si>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</si>
  <si>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</si>
  <si>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</si>
  <si>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</si>
  <si>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</si>
  <si>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</si>
  <si>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</si>
  <si>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</si>
  <si>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</si>
  <si>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</si>
  <si>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</si>
  <si>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</si>
  <si>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</si>
  <si>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</si>
  <si>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</si>
  <si>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</si>
  <si>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</si>
  <si>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</si>
  <si>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</si>
  <si>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</si>
  <si>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</si>
  <si>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</si>
  <si>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</si>
  <si>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</si>
  <si>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</si>
  <si>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</si>
  <si>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</si>
  <si>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</si>
  <si>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</si>
  <si>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</si>
  <si>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</si>
  <si>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</si>
  <si>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</si>
  <si>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</si>
  <si>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</si>
  <si>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</si>
  <si>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</si>
  <si>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</si>
  <si>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</si>
  <si>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</si>
  <si>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</si>
  <si>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</si>
  <si>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</si>
  <si>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</si>
  <si>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</si>
  <si>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</si>
  <si>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</si>
  <si>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</si>
  <si>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</si>
  <si>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</si>
  <si>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</si>
  <si>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</si>
  <si>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</si>
  <si>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</si>
  <si>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</si>
  <si>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</si>
  <si>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</si>
  <si>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</si>
  <si>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</si>
  <si>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</si>
  <si>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</si>
  <si>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</si>
  <si>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</si>
  <si>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</si>
  <si>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</si>
  <si>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</si>
  <si>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</si>
  <si>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</si>
  <si>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</si>
  <si>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</si>
  <si>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</si>
  <si>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</si>
  <si>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</si>
  <si>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</si>
  <si>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</si>
  <si>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</si>
  <si>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</si>
  <si>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</si>
  <si>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</si>
  <si>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</si>
  <si>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</si>
  <si>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</si>
  <si>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</si>
  <si>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</si>
  <si>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</si>
  <si>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</si>
  <si>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</si>
  <si>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</si>
  <si>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</si>
  <si>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</si>
  <si>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</si>
  <si>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</si>
  <si>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</si>
  <si>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</si>
  <si>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</si>
  <si>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</si>
  <si>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</si>
  <si>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</si>
  <si>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</si>
  <si>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</si>
  <si>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</si>
  <si>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</si>
  <si>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</si>
  <si>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</si>
  <si>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</si>
  <si>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</si>
  <si>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</si>
  <si>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</si>
  <si>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</si>
  <si>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</si>
  <si>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</si>
  <si>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</si>
  <si>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</si>
  <si>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</si>
  <si>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</si>
  <si>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</si>
  <si>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</si>
  <si>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</si>
  <si>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</si>
  <si>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</si>
  <si>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</si>
  <si>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</si>
  <si>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</si>
  <si>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</si>
  <si>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</si>
  <si>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</si>
  <si>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</si>
  <si>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</si>
  <si>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</si>
  <si>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</si>
  <si>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</si>
  <si>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</si>
  <si>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</si>
  <si>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</si>
  <si>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</si>
  <si>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</si>
  <si>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</si>
  <si>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</si>
  <si>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</si>
  <si>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</si>
  <si>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</si>
  <si>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</si>
  <si>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</si>
  <si>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</si>
  <si>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</si>
  <si>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</si>
  <si>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</si>
  <si>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</si>
  <si>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</si>
  <si>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</si>
  <si>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</si>
  <si>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</si>
  <si>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</si>
  <si>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</si>
  <si>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</si>
  <si>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</si>
  <si>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</si>
  <si>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</si>
  <si>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</si>
  <si>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</si>
  <si>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</si>
  <si>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</si>
  <si>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</si>
  <si>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</si>
  <si>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</si>
  <si>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</si>
  <si>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</si>
  <si>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</si>
  <si>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</si>
  <si>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</si>
  <si>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</si>
  <si>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</si>
  <si>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</si>
  <si>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</si>
  <si>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</si>
  <si>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</si>
  <si>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</si>
  <si>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</si>
  <si>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</si>
  <si>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</si>
  <si>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</si>
  <si>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</si>
  <si>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</si>
  <si>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</si>
  <si>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</si>
  <si>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</si>
  <si>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</si>
  <si>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</si>
  <si>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</si>
  <si>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</si>
  <si>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</si>
  <si>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</si>
  <si>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</si>
  <si>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</si>
  <si>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</si>
  <si>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</si>
  <si>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</si>
  <si>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</si>
  <si>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</si>
  <si>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</si>
  <si>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</si>
  <si>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</si>
  <si>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</si>
  <si>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</si>
  <si>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</si>
  <si>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</si>
  <si>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</si>
  <si>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</si>
  <si>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</si>
  <si>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</si>
  <si>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</si>
  <si>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</si>
  <si>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</si>
  <si>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</si>
  <si>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</si>
  <si>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</si>
  <si>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</si>
  <si>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</si>
  <si>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</si>
  <si>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</si>
  <si>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</si>
  <si>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</si>
  <si>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</si>
  <si>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</si>
  <si>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</si>
  <si>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</si>
  <si>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</si>
  <si>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</si>
  <si>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</si>
  <si>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</si>
  <si>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</si>
  <si>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</si>
  <si>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</si>
  <si>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</si>
  <si>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</si>
  <si>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</si>
  <si>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</si>
  <si>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</si>
  <si>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</si>
  <si>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</si>
  <si>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</si>
  <si>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</si>
  <si>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</si>
  <si>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</si>
  <si>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</si>
  <si>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</si>
  <si>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</si>
  <si>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</si>
  <si>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</si>
  <si>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</si>
  <si>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</si>
  <si>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</si>
  <si>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</si>
  <si>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</si>
  <si>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</si>
  <si>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</si>
  <si>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</si>
  <si>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</si>
  <si>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</si>
  <si>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</si>
  <si>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</si>
  <si>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</si>
  <si>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</si>
  <si>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</si>
  <si>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</si>
  <si>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</si>
  <si>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</si>
  <si>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</si>
  <si>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</si>
  <si>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</si>
  <si>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</si>
  <si>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</si>
  <si>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</si>
  <si>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</si>
  <si>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</si>
  <si>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</si>
  <si>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</si>
  <si>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</si>
  <si>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</si>
  <si>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</si>
  <si>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</si>
  <si>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</si>
  <si>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</si>
  <si>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</si>
  <si>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</si>
  <si>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</si>
  <si>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</si>
  <si>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</si>
  <si>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</si>
  <si>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</si>
  <si>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</si>
  <si>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</si>
  <si>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</si>
  <si>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</si>
  <si>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</si>
  <si>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</si>
  <si>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</si>
  <si>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</si>
  <si>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</si>
  <si>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</si>
  <si>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</si>
  <si>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</si>
  <si>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</si>
  <si>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</si>
  <si>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</si>
  <si>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</si>
  <si>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</si>
  <si>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</si>
  <si>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</si>
  <si>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</si>
  <si>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</si>
  <si>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</si>
  <si>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</si>
  <si>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</si>
  <si>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</si>
  <si>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</si>
  <si>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</si>
  <si>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</si>
  <si>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</si>
  <si>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</si>
  <si>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</si>
  <si>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</si>
  <si>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</si>
  <si>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</si>
  <si>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</si>
  <si>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</si>
  <si>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</si>
  <si>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</si>
  <si>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</si>
  <si>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</si>
  <si>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</si>
  <si>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</si>
  <si>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</si>
  <si>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</si>
  <si>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</si>
  <si>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</si>
  <si>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</si>
  <si>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</si>
  <si>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</si>
  <si>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</si>
  <si>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</si>
  <si>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</si>
  <si>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</si>
  <si>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</si>
  <si>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</si>
  <si>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</si>
  <si>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</si>
  <si>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</si>
  <si>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</si>
  <si>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</si>
  <si>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</si>
  <si>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</si>
  <si>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</si>
  <si>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</si>
  <si>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</si>
  <si>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</si>
  <si>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</si>
  <si>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</si>
  <si>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</si>
  <si>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</si>
  <si>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</si>
  <si>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</si>
  <si>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</si>
  <si>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</si>
  <si>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</si>
  <si>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</si>
  <si>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</si>
  <si>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</si>
  <si>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</si>
  <si>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</si>
  <si>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</si>
  <si>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</si>
  <si>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</si>
  <si>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</si>
  <si>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</si>
  <si>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</si>
  <si>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</si>
  <si>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</si>
  <si>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</si>
  <si>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</si>
  <si>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</si>
  <si>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</si>
  <si>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</si>
  <si>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</si>
  <si>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</si>
  <si>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</si>
  <si>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</si>
  <si>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</si>
  <si>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</si>
  <si>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</si>
  <si>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</si>
  <si>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</si>
  <si>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</si>
  <si>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</si>
  <si>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</si>
  <si>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</si>
  <si>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</si>
  <si>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</si>
  <si>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</si>
  <si>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</si>
  <si>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</si>
  <si>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</si>
  <si>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</si>
  <si>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</si>
  <si>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</si>
  <si>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</si>
  <si>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</si>
  <si>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</si>
  <si>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</si>
  <si>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</si>
  <si>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</si>
  <si>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</si>
  <si>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</si>
  <si>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</si>
  <si>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</si>
  <si>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</si>
  <si>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</si>
  <si>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</si>
  <si>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</si>
  <si>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</si>
  <si>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</si>
  <si>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</si>
  <si>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</si>
  <si>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</si>
  <si>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</si>
  <si>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</si>
  <si>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</si>
  <si>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</si>
  <si>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</si>
  <si>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</si>
  <si>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</si>
  <si>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</si>
  <si>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</si>
  <si>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</si>
  <si>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</si>
  <si>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</si>
  <si>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</si>
  <si>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</si>
  <si>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</si>
  <si>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</si>
  <si>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</si>
  <si>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</si>
  <si>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</si>
  <si>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</si>
  <si>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</si>
  <si>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</si>
  <si>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</si>
  <si>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</si>
  <si>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</si>
  <si>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</si>
  <si>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</si>
  <si>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</si>
  <si>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</si>
  <si>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</si>
  <si>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</si>
  <si>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</si>
  <si>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</si>
  <si>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</si>
  <si>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</si>
  <si>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</si>
  <si>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</si>
  <si>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</si>
  <si>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</si>
  <si>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</si>
  <si>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</si>
  <si>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</si>
  <si>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</si>
  <si>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</si>
  <si>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</si>
  <si>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</si>
  <si>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</si>
  <si>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</si>
  <si>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</si>
  <si>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</si>
  <si>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</si>
  <si>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</si>
  <si>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</si>
  <si>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</si>
  <si>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</si>
  <si>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</si>
  <si>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</si>
  <si>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</si>
  <si>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</si>
  <si>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</si>
  <si>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</si>
  <si>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</si>
  <si>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</si>
  <si>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</si>
  <si>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</si>
  <si>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</si>
  <si>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</si>
  <si>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</si>
  <si>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</si>
  <si>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</si>
  <si>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</si>
  <si>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</si>
  <si>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</si>
  <si>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</si>
  <si>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</si>
  <si>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</si>
  <si>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</si>
  <si>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</si>
  <si>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</si>
  <si>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</si>
  <si>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</si>
  <si>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</si>
  <si>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</si>
  <si>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</si>
  <si>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</si>
  <si>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</si>
  <si>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</si>
  <si>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</si>
  <si>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</si>
  <si>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</si>
  <si>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</si>
  <si>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</si>
  <si>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</si>
  <si>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</si>
  <si>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</si>
  <si>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</si>
  <si>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</si>
  <si>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</si>
  <si>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</si>
  <si>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</si>
  <si>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</si>
  <si>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</si>
  <si>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</si>
  <si>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</si>
  <si>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</si>
  <si>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</si>
  <si>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</si>
  <si>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</si>
  <si>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</si>
  <si>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</si>
  <si>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</si>
  <si>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</si>
  <si>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</si>
  <si>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</si>
  <si>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</si>
  <si>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</si>
  <si>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</si>
  <si>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</si>
  <si>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</si>
  <si>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</si>
  <si>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</si>
  <si>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</si>
  <si>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</si>
  <si>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</si>
  <si>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</si>
  <si>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</si>
  <si>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</si>
  <si>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</si>
  <si>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</si>
  <si>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</si>
  <si>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</si>
  <si>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</si>
  <si>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</si>
  <si>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</si>
  <si>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</si>
  <si>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</si>
  <si>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</si>
  <si>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</si>
  <si>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</si>
  <si>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</si>
  <si>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</si>
  <si>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</si>
  <si>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</si>
  <si>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</si>
  <si>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</si>
  <si>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</si>
  <si>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</si>
  <si>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</si>
  <si>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</si>
  <si>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</si>
  <si>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</si>
  <si>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</si>
  <si>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</si>
  <si>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</si>
  <si>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</si>
  <si>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</si>
  <si>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</si>
  <si>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</si>
  <si>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</si>
  <si>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</si>
  <si>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</si>
  <si>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</si>
  <si>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</si>
  <si>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</si>
  <si>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</si>
  <si>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</si>
  <si>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</si>
  <si>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</si>
  <si>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</si>
  <si>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</si>
  <si>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</si>
  <si>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</si>
  <si>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</si>
  <si>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</si>
  <si>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</si>
  <si>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</si>
  <si>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</si>
  <si>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</si>
  <si>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</si>
  <si>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</si>
  <si>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</si>
  <si>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</si>
  <si>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</si>
  <si>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</si>
  <si>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</si>
  <si>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</si>
  <si>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</si>
  <si>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</si>
  <si>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</si>
  <si>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</si>
  <si>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</si>
  <si>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</si>
  <si>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</si>
  <si>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</si>
  <si>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</si>
  <si>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</si>
  <si>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</si>
  <si>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</si>
  <si>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</si>
  <si>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</si>
  <si>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</si>
  <si>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</si>
  <si>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</si>
  <si>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</si>
  <si>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</si>
  <si>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</si>
  <si>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</si>
  <si>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</si>
  <si>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</si>
  <si>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</si>
  <si>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</si>
  <si>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</si>
  <si>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</si>
  <si>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</si>
  <si>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</si>
  <si>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</si>
  <si>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</si>
  <si>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</si>
  <si>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</si>
  <si>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</si>
  <si>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</si>
  <si>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</si>
  <si>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</si>
  <si>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</si>
  <si>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</si>
  <si>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</si>
  <si>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</si>
  <si>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</si>
  <si>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</si>
  <si>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</si>
  <si>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</si>
  <si>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</si>
  <si>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</si>
  <si>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</si>
  <si>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</si>
  <si>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</si>
  <si>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</si>
  <si>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</si>
  <si>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</si>
  <si>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</si>
  <si>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</si>
  <si>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</si>
  <si>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</si>
  <si>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</si>
  <si>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</si>
  <si>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</si>
  <si>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</si>
  <si>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</si>
  <si>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</si>
  <si>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</si>
  <si>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</si>
  <si>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</si>
  <si>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</si>
  <si>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</si>
  <si>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</si>
  <si>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</si>
  <si>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</si>
  <si>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</si>
  <si>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</si>
  <si>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</si>
  <si>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</si>
  <si>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</si>
  <si>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</si>
  <si>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</si>
  <si>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</si>
  <si>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</si>
  <si>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</si>
  <si>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</si>
  <si>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</si>
  <si>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</si>
  <si>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</si>
  <si>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</si>
  <si>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</si>
  <si>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</si>
  <si>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</si>
  <si>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</si>
  <si>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</si>
  <si>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</si>
  <si>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</si>
  <si>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</si>
  <si>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</si>
  <si>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</si>
  <si>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</si>
  <si>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</si>
  <si>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</si>
  <si>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</si>
  <si>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</si>
  <si>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</si>
  <si>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</si>
  <si>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</si>
  <si>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</si>
  <si>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</si>
  <si>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</si>
  <si>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</si>
  <si>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</si>
  <si>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</si>
  <si>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</si>
  <si>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</si>
  <si>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</si>
  <si>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</si>
  <si>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</si>
  <si>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</si>
  <si>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</si>
  <si>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</si>
  <si>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</si>
  <si>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</si>
  <si>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</si>
  <si>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</si>
  <si>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</si>
  <si>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</si>
  <si>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</si>
  <si>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</si>
  <si>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</si>
  <si>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</si>
  <si>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</si>
  <si>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</si>
  <si>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</si>
  <si>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</si>
  <si>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</si>
  <si>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</si>
  <si>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</si>
  <si>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</si>
  <si>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</si>
  <si>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</si>
  <si>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</si>
  <si>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</si>
  <si>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</si>
  <si>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</si>
  <si>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</si>
  <si>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</si>
  <si>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</si>
  <si>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</si>
  <si>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</si>
  <si>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</si>
  <si>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</si>
  <si>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</si>
  <si>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</si>
  <si>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</si>
  <si>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</si>
  <si>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</si>
  <si>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</si>
  <si>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</si>
  <si>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</si>
  <si>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</si>
  <si>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</si>
  <si>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</si>
  <si>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</si>
  <si>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</si>
  <si>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</si>
  <si>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</si>
  <si>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</si>
  <si>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</si>
  <si>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</si>
  <si>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</si>
  <si>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</si>
  <si>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</si>
  <si>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</si>
  <si>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</si>
  <si>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</si>
  <si>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</si>
  <si>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</si>
  <si>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</si>
  <si>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</si>
  <si>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</si>
  <si>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</si>
  <si>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</si>
  <si>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</si>
  <si>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</si>
  <si>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</si>
  <si>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</si>
  <si>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</si>
  <si>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</si>
  <si>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</si>
  <si>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</si>
  <si>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</si>
  <si>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</si>
  <si>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</si>
  <si>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</si>
  <si>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</si>
  <si>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</si>
  <si>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</si>
  <si>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</si>
  <si>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</si>
  <si>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</si>
  <si>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</si>
  <si>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</si>
  <si>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</si>
  <si>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</si>
  <si>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</si>
  <si>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</si>
  <si>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</si>
  <si>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</si>
  <si>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</si>
  <si>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</si>
  <si>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</si>
  <si>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</si>
  <si>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</si>
  <si>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</si>
  <si>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</si>
  <si>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</si>
  <si>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</si>
  <si>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</si>
  <si>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</si>
  <si>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</si>
  <si>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</si>
  <si>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</si>
  <si>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</si>
  <si>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</si>
  <si>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</si>
  <si>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</si>
  <si>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</si>
  <si>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</si>
  <si>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</si>
  <si>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</si>
  <si>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</si>
  <si>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</si>
  <si>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</si>
  <si>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</si>
  <si>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</si>
  <si>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</si>
  <si>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</si>
  <si>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</si>
  <si>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</si>
  <si>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</si>
  <si>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</si>
  <si>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</si>
  <si>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</si>
  <si>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</si>
  <si>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</si>
  <si>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</si>
  <si>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</si>
  <si>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</si>
  <si>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</si>
  <si>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</si>
  <si>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</si>
  <si>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</si>
  <si>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</si>
  <si>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</si>
  <si>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</si>
  <si>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</si>
  <si>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</si>
  <si>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</si>
  <si>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</si>
  <si>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</si>
  <si>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</si>
  <si>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</si>
  <si>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</si>
  <si>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</si>
  <si>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</si>
  <si>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</si>
  <si>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</si>
  <si>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</si>
  <si>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</si>
  <si>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</si>
  <si>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</si>
  <si>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</si>
  <si>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</si>
  <si>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</si>
  <si>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</si>
  <si>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</si>
  <si>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</si>
  <si>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</si>
  <si>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</si>
  <si>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</si>
  <si>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</si>
  <si>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</si>
  <si>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</si>
  <si>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</si>
  <si>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</si>
  <si>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</si>
  <si>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</si>
  <si>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</si>
  <si>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</si>
  <si>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</si>
  <si>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</si>
  <si>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</si>
  <si>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</si>
  <si>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</si>
  <si>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</si>
  <si>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</si>
  <si>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</si>
  <si>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</si>
  <si>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</si>
  <si>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</si>
  <si>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</si>
  <si>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</si>
  <si>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</si>
  <si>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</si>
  <si>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</si>
  <si>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</si>
  <si>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</si>
  <si>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</si>
  <si>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</si>
  <si>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</si>
  <si>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</si>
  <si>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</si>
  <si>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</si>
  <si>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</si>
  <si>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</si>
  <si>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</si>
  <si>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</si>
  <si>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</si>
  <si>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</si>
  <si>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</si>
  <si>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</si>
  <si>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</si>
  <si>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</si>
  <si>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</si>
  <si>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</si>
  <si>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</si>
  <si>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</si>
  <si>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</si>
  <si>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</si>
  <si>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</si>
  <si>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</si>
  <si>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</si>
  <si>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</si>
  <si>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</si>
  <si>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</si>
  <si>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</si>
  <si>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</si>
  <si>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</si>
  <si>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</si>
  <si>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</si>
  <si>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</si>
  <si>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</si>
  <si>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</si>
  <si>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</si>
  <si>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</si>
  <si>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</si>
  <si>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</si>
  <si>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</si>
  <si>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</si>
  <si>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</si>
  <si>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</si>
  <si>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</si>
  <si>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</si>
  <si>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</si>
  <si>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</si>
  <si>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</si>
  <si>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</si>
  <si>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</si>
  <si>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</si>
  <si>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</si>
  <si>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</si>
  <si>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</si>
  <si>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</si>
  <si>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</si>
  <si>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</si>
  <si>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</si>
  <si>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</si>
  <si>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</si>
  <si>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</si>
  <si>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</si>
  <si>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</si>
  <si>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</si>
  <si>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</si>
  <si>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</si>
  <si>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</si>
  <si>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</si>
  <si>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</si>
  <si>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</si>
  <si>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</si>
  <si>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</si>
  <si>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</si>
  <si>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</si>
  <si>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</si>
  <si>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</si>
  <si>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</si>
  <si>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</si>
  <si>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</si>
  <si>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</si>
  <si>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</si>
  <si>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</si>
  <si>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</si>
  <si>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</si>
  <si>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</si>
  <si>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</si>
  <si>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</si>
  <si>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</si>
  <si>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</si>
  <si>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</si>
  <si>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</si>
  <si>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</si>
  <si>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</si>
  <si>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</si>
  <si>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</si>
  <si>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</si>
  <si>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</si>
  <si>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</si>
  <si>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</si>
  <si>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</si>
  <si>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</si>
  <si>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</si>
  <si>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</si>
  <si>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</si>
  <si>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</si>
  <si>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</si>
  <si>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</si>
  <si>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</si>
  <si>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</si>
  <si>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</si>
  <si>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</si>
  <si>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</si>
  <si>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</si>
  <si>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</si>
  <si>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</si>
  <si>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</si>
  <si>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</si>
  <si>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</si>
  <si>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</si>
  <si>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</si>
  <si>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</si>
  <si>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</si>
  <si>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</si>
  <si>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</si>
  <si>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</si>
  <si>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</si>
  <si>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</si>
  <si>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</si>
  <si>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</si>
  <si>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</si>
  <si>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</si>
  <si>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</si>
  <si>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</si>
  <si>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</si>
  <si>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</si>
  <si>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</si>
  <si>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</si>
  <si>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</si>
  <si>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</si>
  <si>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</si>
  <si>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</si>
  <si>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</si>
  <si>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</si>
  <si>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</si>
  <si>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</si>
  <si>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</si>
  <si>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</si>
  <si>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</si>
  <si>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</si>
  <si>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</si>
  <si>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</si>
  <si>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</si>
  <si>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</si>
  <si>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</si>
  <si>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</si>
  <si>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</si>
  <si>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</si>
  <si>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</si>
  <si>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</si>
  <si>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</si>
  <si>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</si>
  <si>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</si>
  <si>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</si>
  <si>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</si>
  <si>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</si>
  <si>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</si>
  <si>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</si>
  <si>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</si>
  <si>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</si>
  <si>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</si>
  <si>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</si>
  <si>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</si>
  <si>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</si>
  <si>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</si>
  <si>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</si>
  <si>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</si>
  <si>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</si>
  <si>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</si>
  <si>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</si>
  <si>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</si>
  <si>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</si>
  <si>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</si>
  <si>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</si>
  <si>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</si>
  <si>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</si>
  <si>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</si>
  <si>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</si>
  <si>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</si>
  <si>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</si>
  <si>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</si>
  <si>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</si>
  <si>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</si>
  <si>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</si>
  <si>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</si>
  <si>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</si>
  <si>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</si>
  <si>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</si>
  <si>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</si>
  <si>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</si>
  <si>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</si>
  <si>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</si>
  <si>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</si>
  <si>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</si>
  <si>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</si>
  <si>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</si>
  <si>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</si>
  <si>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</si>
  <si>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</si>
  <si>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</si>
  <si>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</si>
  <si>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</si>
  <si>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</si>
  <si>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</si>
  <si>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</si>
  <si>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</si>
  <si>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</si>
  <si>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</si>
  <si>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</si>
  <si>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</si>
  <si>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</si>
  <si>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</si>
  <si>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</si>
  <si>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</si>
  <si>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</si>
  <si>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</si>
  <si>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</si>
  <si>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</si>
  <si>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</si>
  <si>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</si>
  <si>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</si>
  <si>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</si>
  <si>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</si>
  <si>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</si>
  <si>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</si>
  <si>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</si>
  <si>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</si>
  <si>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</si>
  <si>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</si>
  <si>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</si>
  <si>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</si>
  <si>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</si>
  <si>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</si>
  <si>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</si>
  <si>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</si>
  <si>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</si>
  <si>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</si>
  <si>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</si>
  <si>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</si>
  <si>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</si>
  <si>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</si>
  <si>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</si>
  <si>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</si>
  <si>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</si>
  <si>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</si>
  <si>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</si>
  <si>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</si>
  <si>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</si>
  <si>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</si>
  <si>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</si>
  <si>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</si>
  <si>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</si>
  <si>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</si>
  <si>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</si>
  <si>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</si>
  <si>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</si>
  <si>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</si>
  <si>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</si>
  <si>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</si>
  <si>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</si>
  <si>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</si>
  <si>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</si>
  <si>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</si>
  <si>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</si>
  <si>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</si>
  <si>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</si>
  <si>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</si>
  <si>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</si>
  <si>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</si>
  <si>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</si>
  <si>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</si>
  <si>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</si>
  <si>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</si>
  <si>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</si>
  <si>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</si>
  <si>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</si>
  <si>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</si>
  <si>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</si>
  <si>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</si>
  <si>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</si>
  <si>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</si>
  <si>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</si>
  <si>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</si>
  <si>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</si>
  <si>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</si>
  <si>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</si>
  <si>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</si>
  <si>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</si>
  <si>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</si>
  <si>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</si>
  <si>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</si>
  <si>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</si>
  <si>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</si>
  <si>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</si>
  <si>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</si>
  <si>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</si>
  <si>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</si>
  <si>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</si>
  <si>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</si>
  <si>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</si>
  <si>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</si>
  <si>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</si>
  <si>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</si>
  <si>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</si>
  <si>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</si>
  <si>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</si>
  <si>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</si>
  <si>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</si>
  <si>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</si>
  <si>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</si>
  <si>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</si>
  <si>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</si>
  <si>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</si>
  <si>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</si>
  <si>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</si>
  <si>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</si>
  <si>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</si>
  <si>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</si>
  <si>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</si>
  <si>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</si>
  <si>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</si>
  <si>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</si>
  <si>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</si>
  <si>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</si>
  <si>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</si>
  <si>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</si>
  <si>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</si>
  <si>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</si>
  <si>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</si>
  <si>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</si>
  <si>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</si>
  <si>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</si>
  <si>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</si>
  <si>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</si>
  <si>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</si>
  <si>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</si>
  <si>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</si>
  <si>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</si>
  <si>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</si>
  <si>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</si>
  <si>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</si>
  <si>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</si>
  <si>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</si>
  <si>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</si>
  <si>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</si>
  <si>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</si>
  <si>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</si>
  <si>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</si>
  <si>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</si>
  <si>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</si>
  <si>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</si>
  <si>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</si>
  <si>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</si>
  <si>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</si>
  <si>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</si>
  <si>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</si>
  <si>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</si>
  <si>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</si>
  <si>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</si>
  <si>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</si>
  <si>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</si>
  <si>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</si>
  <si>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</si>
  <si>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</si>
  <si>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</si>
  <si>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</si>
  <si>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</si>
  <si>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</si>
  <si>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</si>
  <si>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</si>
  <si>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</si>
  <si>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</si>
  <si>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</si>
  <si>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</si>
  <si>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</si>
  <si>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</si>
  <si>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</si>
  <si>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</si>
  <si>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</si>
  <si>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</si>
  <si>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</si>
  <si>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</si>
  <si>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</si>
  <si>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</si>
  <si>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</si>
  <si>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</si>
  <si>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</si>
  <si>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</si>
  <si>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</si>
  <si>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</si>
  <si>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</si>
  <si>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</si>
  <si>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</si>
  <si>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</si>
  <si>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</si>
  <si>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</si>
  <si>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</si>
  <si>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</si>
  <si>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</si>
  <si>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</si>
  <si>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</si>
  <si>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</si>
  <si>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</si>
  <si>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</si>
  <si>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</si>
  <si>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</si>
  <si>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</si>
  <si>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</si>
  <si>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</si>
  <si>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</si>
  <si>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</si>
  <si>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</si>
  <si>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</si>
  <si>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</si>
  <si>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</si>
  <si>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</si>
  <si>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</si>
  <si>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</si>
  <si>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</si>
  <si>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</si>
  <si>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</si>
  <si>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</si>
  <si>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</si>
  <si>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</si>
  <si>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</si>
  <si>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</si>
  <si>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</si>
  <si>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</si>
  <si>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</si>
  <si>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</si>
  <si>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</si>
  <si>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</si>
  <si>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</si>
  <si>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</si>
  <si>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</si>
  <si>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</si>
  <si>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</si>
  <si>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</si>
  <si>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</si>
  <si>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</si>
  <si>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</si>
  <si>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</si>
  <si>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</si>
  <si>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</si>
  <si>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</si>
  <si>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</si>
  <si>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</si>
  <si>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</si>
  <si>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</si>
  <si>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</si>
  <si>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</si>
  <si>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</si>
  <si>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</si>
  <si>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</si>
  <si>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</si>
  <si>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</si>
  <si>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</si>
  <si>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</si>
  <si>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</si>
  <si>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</si>
  <si>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</si>
  <si>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</si>
  <si>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</si>
  <si>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</si>
  <si>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</si>
  <si>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</si>
  <si>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</si>
  <si>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</si>
  <si>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</si>
  <si>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</si>
  <si>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</si>
  <si>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</si>
  <si>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</si>
  <si>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</si>
  <si>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</si>
  <si>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</si>
  <si>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</si>
  <si>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</si>
  <si>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</si>
  <si>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</si>
  <si>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</si>
  <si>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</si>
  <si>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</si>
  <si>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</si>
  <si>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</si>
  <si>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</si>
  <si>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</si>
  <si>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</si>
  <si>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</si>
  <si>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</si>
  <si>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</si>
  <si>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</si>
  <si>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</si>
  <si>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</si>
  <si>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</si>
  <si>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</si>
  <si>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</si>
  <si>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</si>
  <si>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</si>
  <si>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</si>
  <si>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</si>
  <si>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</si>
  <si>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</si>
  <si>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</si>
  <si>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</si>
  <si>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</si>
  <si>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</si>
  <si>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</si>
  <si>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</si>
  <si>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</si>
  <si>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</si>
  <si>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</si>
  <si>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</si>
  <si>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</si>
  <si>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</si>
  <si>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</si>
  <si>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</si>
  <si>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</si>
  <si>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</si>
  <si>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</si>
  <si>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</si>
  <si>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</si>
  <si>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</si>
  <si>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</si>
  <si>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</si>
  <si>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</si>
  <si>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</si>
  <si>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</si>
  <si>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</si>
  <si>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</si>
  <si>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</si>
  <si>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</si>
  <si>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</si>
  <si>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</si>
  <si>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</si>
  <si>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</si>
  <si>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</si>
  <si>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</si>
  <si>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</si>
  <si>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</si>
  <si>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</si>
  <si>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</si>
  <si>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</si>
  <si>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</si>
  <si>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</si>
  <si>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</si>
  <si>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</si>
  <si>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</si>
  <si>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</si>
  <si>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</si>
  <si>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</si>
  <si>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</si>
  <si>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</si>
  <si>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</si>
  <si>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</si>
  <si>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</si>
  <si>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</si>
  <si>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</si>
  <si>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</si>
  <si>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</si>
  <si>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</si>
  <si>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</si>
  <si>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</si>
  <si>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</si>
  <si>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</si>
  <si>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</si>
  <si>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</si>
  <si>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</si>
  <si>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</si>
  <si>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</si>
  <si>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</si>
  <si>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</si>
  <si>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</si>
  <si>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</si>
  <si>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</si>
  <si>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</si>
  <si>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</si>
  <si>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</si>
  <si>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</si>
  <si>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</si>
  <si>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</si>
  <si>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</si>
  <si>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</si>
  <si>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</si>
  <si>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</si>
  <si>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</si>
  <si>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</si>
  <si>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</si>
  <si>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</si>
  <si>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</si>
  <si>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</si>
  <si>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</si>
  <si>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</si>
  <si>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</si>
  <si>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</si>
  <si>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</si>
  <si>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</si>
  <si>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</si>
  <si>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</si>
  <si>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</si>
  <si>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</si>
  <si>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</si>
  <si>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</si>
  <si>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</si>
  <si>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</si>
  <si>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</si>
  <si>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</si>
  <si>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</si>
  <si>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</si>
  <si>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</si>
  <si>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</si>
  <si>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</si>
  <si>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</si>
  <si>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</si>
  <si>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</si>
  <si>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</si>
  <si>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</si>
  <si>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</si>
  <si>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</si>
  <si>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</si>
  <si>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</si>
  <si>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</si>
  <si>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</si>
  <si>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</si>
  <si>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</si>
  <si>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</si>
  <si>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</si>
  <si>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</si>
  <si>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</si>
  <si>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</si>
  <si>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</si>
  <si>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</si>
  <si>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</si>
  <si>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</si>
  <si>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</si>
  <si>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</si>
  <si>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</si>
  <si>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</si>
  <si>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</si>
  <si>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</si>
  <si>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</si>
  <si>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</si>
  <si>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</si>
  <si>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</si>
  <si>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</si>
  <si>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</si>
  <si>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</si>
  <si>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</si>
  <si>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</si>
  <si>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</si>
  <si>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</si>
  <si>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</si>
  <si>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</si>
  <si>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</si>
  <si>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</si>
  <si>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</si>
  <si>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</si>
  <si>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</si>
  <si>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</si>
  <si>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</si>
  <si>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</si>
  <si>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</si>
  <si>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</si>
  <si>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</si>
  <si>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</si>
  <si>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</si>
  <si>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</si>
  <si>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</si>
  <si>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</si>
  <si>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</si>
  <si>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</si>
  <si>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</si>
  <si>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</si>
  <si>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</si>
  <si>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</si>
  <si>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</si>
  <si>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</si>
  <si>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</si>
  <si>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</si>
  <si>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</si>
  <si>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</si>
  <si>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</si>
  <si>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</si>
  <si>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</si>
  <si>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</si>
  <si>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</si>
  <si>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</si>
  <si>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</si>
  <si>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</si>
  <si>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</si>
  <si>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</si>
  <si>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</si>
  <si>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</si>
  <si>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</si>
  <si>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</si>
  <si>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</si>
  <si>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</si>
  <si>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</si>
  <si>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</si>
  <si>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</si>
  <si>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</si>
  <si>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</si>
  <si>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</si>
  <si>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</si>
  <si>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</si>
  <si>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</si>
  <si>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</si>
  <si>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</si>
  <si>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</si>
  <si>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</si>
  <si>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</si>
  <si>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</si>
  <si>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</si>
  <si>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</si>
  <si>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</si>
  <si>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</si>
  <si>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</si>
  <si>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</si>
  <si>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</si>
  <si>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</si>
  <si>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</si>
  <si>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</si>
  <si>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</si>
  <si>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</si>
  <si>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</si>
  <si>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</si>
  <si>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</si>
  <si>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</si>
  <si>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</si>
  <si>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</si>
  <si>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</si>
  <si>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</si>
  <si>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</si>
  <si>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</si>
  <si>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</si>
  <si>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</si>
  <si>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</si>
  <si>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</si>
  <si>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</si>
  <si>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</si>
  <si>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</si>
  <si>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</si>
  <si>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</si>
  <si>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</si>
  <si>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</si>
  <si>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</si>
  <si>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</si>
  <si>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</si>
  <si>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</si>
  <si>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</si>
  <si>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</si>
  <si>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</si>
  <si>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</si>
  <si>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</si>
  <si>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</si>
  <si>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</si>
  <si>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</si>
  <si>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</si>
  <si>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</si>
  <si>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</si>
  <si>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</si>
  <si>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</si>
  <si>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</si>
  <si>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</si>
  <si>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</si>
  <si>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</si>
  <si>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</si>
  <si>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</si>
  <si>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</si>
  <si>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</si>
  <si>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</si>
  <si>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</si>
  <si>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</si>
  <si>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</si>
  <si>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</si>
  <si>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</si>
  <si>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</si>
  <si>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</si>
  <si>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</si>
  <si>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</si>
  <si>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</si>
  <si>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</si>
  <si>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</si>
  <si>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</si>
  <si>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</si>
  <si>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</si>
  <si>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</si>
  <si>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</si>
  <si>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</si>
  <si>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</si>
  <si>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</si>
  <si>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</si>
  <si>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</si>
  <si>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</si>
  <si>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</si>
  <si>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</si>
  <si>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</si>
  <si>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</si>
  <si>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</si>
  <si>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</si>
  <si>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</si>
  <si>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</si>
  <si>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</si>
  <si>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</si>
  <si>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</si>
  <si>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</si>
  <si>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</si>
  <si>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</si>
  <si>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</si>
  <si>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</si>
  <si>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</si>
  <si>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</si>
  <si>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</si>
  <si>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</si>
  <si>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</si>
  <si>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</si>
  <si>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</si>
  <si>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</si>
  <si>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</si>
  <si>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</si>
  <si>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</si>
  <si>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</si>
  <si>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</si>
  <si>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</si>
  <si>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</si>
  <si>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</si>
  <si>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</si>
  <si>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</si>
  <si>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</si>
  <si>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</si>
  <si>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</si>
  <si>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</si>
  <si>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</si>
  <si>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</si>
  <si>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</si>
  <si>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</si>
  <si>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</si>
  <si>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</si>
  <si>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</si>
  <si>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</si>
  <si>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</si>
  <si>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</si>
  <si>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</si>
  <si>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</si>
  <si>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</si>
  <si>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</si>
  <si>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</si>
  <si>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</si>
  <si>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</si>
  <si>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</si>
  <si>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</si>
  <si>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</si>
  <si>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</si>
  <si>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</si>
  <si>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</si>
  <si>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</si>
  <si>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</si>
  <si>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</si>
  <si>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</si>
  <si>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</si>
  <si>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</si>
  <si>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</si>
  <si>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</si>
  <si>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</si>
  <si>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</si>
  <si>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</si>
  <si>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</si>
  <si>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</si>
  <si>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</si>
  <si>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</si>
  <si>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</si>
  <si>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</si>
  <si>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</si>
  <si>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</si>
  <si>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</si>
  <si>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</si>
  <si>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</si>
  <si>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</si>
  <si>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</si>
  <si>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</si>
  <si>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</si>
  <si>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</si>
  <si>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</si>
  <si>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</si>
  <si>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</si>
  <si>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</si>
  <si>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</si>
  <si>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</si>
  <si>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</si>
  <si>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</si>
  <si>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</si>
  <si>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</si>
  <si>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</si>
  <si>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</si>
  <si>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</si>
  <si>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</si>
  <si>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</si>
  <si>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</si>
  <si>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</si>
  <si>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</si>
  <si>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</si>
  <si>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</si>
  <si>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</si>
  <si>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</si>
  <si>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</si>
  <si>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</si>
  <si>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</si>
  <si>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</si>
  <si>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</si>
  <si>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</si>
  <si>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</si>
  <si>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</si>
  <si>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</si>
  <si>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</si>
  <si>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</si>
  <si>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</si>
  <si>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</si>
  <si>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</si>
  <si>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</si>
  <si>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</si>
  <si>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</si>
  <si>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</si>
  <si>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</si>
  <si>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</si>
  <si>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</si>
  <si>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</si>
  <si>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</si>
  <si>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</si>
  <si>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</si>
  <si>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</si>
  <si>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</si>
  <si>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</si>
  <si>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</si>
  <si>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</si>
  <si>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</si>
  <si>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</si>
  <si>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</si>
  <si>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</si>
  <si>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</si>
  <si>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</si>
  <si>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</si>
  <si>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</si>
  <si>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</si>
  <si>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</si>
  <si>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</si>
  <si>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</si>
  <si>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</si>
  <si>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</si>
  <si>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</si>
  <si>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</si>
  <si>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</si>
  <si>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</si>
  <si>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</si>
  <si>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</si>
  <si>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</si>
  <si>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</si>
  <si>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</si>
  <si>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</si>
  <si>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</si>
  <si>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</si>
  <si>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</si>
  <si>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</si>
  <si>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</si>
  <si>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</si>
  <si>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</si>
  <si>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</si>
  <si>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</si>
  <si>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</si>
  <si>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</si>
  <si>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</si>
  <si>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</si>
  <si>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</si>
  <si>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</si>
  <si>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</si>
  <si>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</si>
  <si>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</si>
  <si>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</si>
  <si>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</si>
  <si>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</si>
  <si>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</si>
  <si>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</si>
  <si>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</si>
  <si>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</si>
  <si>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</si>
  <si>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</si>
  <si>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</si>
  <si>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</si>
  <si>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</si>
  <si>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</si>
  <si>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</si>
  <si>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</si>
  <si>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</si>
  <si>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</si>
  <si>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</si>
  <si>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</si>
  <si>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</si>
  <si>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</si>
  <si>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</si>
  <si>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</si>
  <si>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</si>
  <si>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</si>
  <si>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</si>
  <si>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</si>
  <si>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</si>
  <si>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</si>
  <si>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</si>
  <si>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</si>
  <si>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</si>
  <si>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</si>
  <si>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</si>
  <si>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</si>
  <si>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</si>
  <si>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</si>
  <si>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</si>
  <si>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</si>
  <si>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</si>
  <si>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</si>
  <si>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</si>
  <si>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</si>
  <si>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</si>
  <si>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</si>
  <si>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</si>
  <si>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</si>
  <si>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</si>
  <si>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</si>
  <si>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</si>
  <si>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</si>
  <si>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</si>
  <si>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</si>
  <si>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</si>
  <si>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</si>
  <si>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</si>
  <si>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</si>
  <si>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</si>
  <si>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</si>
  <si>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</si>
  <si>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</si>
  <si>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</si>
  <si>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</si>
  <si>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</si>
  <si>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</si>
  <si>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</si>
  <si>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</si>
  <si>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</si>
  <si>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</si>
  <si>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</si>
  <si>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</si>
  <si>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</si>
  <si>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</si>
  <si>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</si>
  <si>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</si>
  <si>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</si>
  <si>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</si>
  <si>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</si>
  <si>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</si>
  <si>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</si>
  <si>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</si>
  <si>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</si>
  <si>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</si>
  <si>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</si>
  <si>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</si>
  <si>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</si>
  <si>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</si>
  <si>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</si>
  <si>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</si>
  <si>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</si>
  <si>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</si>
  <si>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</si>
  <si>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</si>
  <si>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</si>
  <si>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</si>
  <si>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</si>
  <si>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</si>
  <si>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</si>
  <si>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</si>
  <si>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</si>
  <si>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</si>
  <si>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</si>
  <si>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</si>
  <si>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</si>
  <si>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</si>
  <si>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</si>
  <si>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</si>
  <si>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</si>
  <si>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</si>
  <si>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</si>
  <si>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</si>
  <si>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</si>
  <si>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</si>
  <si>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</si>
  <si>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</si>
  <si>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</si>
  <si>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</si>
  <si>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</si>
  <si>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</si>
  <si>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</si>
  <si>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</si>
  <si>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</si>
  <si>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</si>
  <si>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</si>
  <si>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</si>
  <si>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</si>
  <si>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</si>
  <si>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</si>
  <si>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</si>
  <si>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</si>
  <si>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</si>
  <si>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</si>
  <si>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</si>
  <si>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</si>
  <si>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</si>
  <si>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</si>
  <si>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</si>
  <si>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</si>
  <si>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</si>
  <si>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</si>
  <si>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</si>
  <si>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</si>
  <si>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</si>
  <si>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</si>
  <si>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</si>
  <si>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</si>
  <si>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</si>
  <si>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</si>
  <si>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</si>
  <si>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</si>
  <si>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</si>
  <si>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</si>
  <si>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</si>
  <si>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</si>
  <si>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</si>
  <si>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</si>
  <si>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</si>
  <si>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</si>
  <si>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</si>
  <si>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</si>
  <si>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</si>
  <si>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</si>
  <si>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</si>
  <si>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</si>
  <si>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</si>
  <si>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</si>
  <si>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</si>
  <si>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</si>
  <si>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</si>
  <si>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</si>
  <si>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</si>
  <si>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</si>
  <si>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</si>
  <si>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</si>
  <si>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</si>
  <si>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</si>
  <si>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</si>
  <si>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</si>
  <si>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</si>
  <si>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</si>
  <si>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</si>
  <si>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</si>
  <si>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</si>
  <si>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</si>
  <si>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</si>
  <si>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</si>
  <si>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</si>
  <si>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</si>
  <si>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</si>
  <si>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</si>
  <si>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</si>
  <si>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</si>
  <si>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</si>
  <si>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</si>
  <si>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</si>
  <si>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</si>
  <si>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</si>
  <si>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</si>
  <si>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</si>
  <si>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</si>
  <si>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</si>
  <si>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</si>
  <si>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</si>
  <si>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</si>
  <si>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</si>
  <si>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</si>
  <si>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</si>
  <si>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</si>
  <si>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</si>
  <si>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</si>
  <si>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</si>
  <si>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</si>
  <si>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</si>
  <si>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</si>
  <si>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</si>
  <si>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</si>
  <si>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</si>
  <si>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</si>
  <si>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</si>
  <si>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</si>
  <si>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</si>
  <si>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</si>
  <si>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</si>
  <si>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</si>
  <si>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</si>
  <si>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</si>
  <si>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</si>
  <si>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</si>
  <si>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</si>
  <si>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</si>
  <si>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</si>
  <si>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</si>
  <si>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</si>
  <si>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</si>
  <si>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</si>
  <si>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</si>
  <si>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</si>
  <si>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</si>
  <si>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</si>
  <si>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</si>
  <si>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</si>
  <si>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</si>
  <si>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</si>
  <si>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</si>
  <si>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</si>
  <si>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</si>
  <si>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</si>
  <si>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</si>
  <si>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</si>
  <si>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</si>
  <si>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</si>
  <si>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</si>
  <si>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</si>
  <si>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</si>
  <si>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</si>
  <si>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</si>
  <si>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</si>
  <si>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</si>
  <si>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</si>
  <si>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</si>
  <si>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</si>
  <si>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</si>
  <si>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</si>
  <si>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</si>
  <si>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</si>
  <si>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</si>
  <si>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</si>
  <si>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</si>
  <si>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</si>
  <si>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</si>
  <si>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</si>
  <si>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</si>
  <si>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</si>
  <si>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</si>
  <si>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</si>
  <si>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</si>
  <si>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</si>
  <si>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</si>
  <si>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</si>
  <si>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</si>
  <si>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</si>
  <si>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</si>
  <si>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</si>
  <si>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</si>
  <si>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</si>
  <si>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</si>
  <si>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</si>
  <si>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</si>
  <si>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</si>
  <si>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</si>
  <si>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</si>
  <si>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</si>
  <si>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</si>
  <si>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</si>
  <si>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</si>
  <si>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</si>
  <si>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</si>
  <si>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</si>
  <si>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</si>
  <si>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</si>
  <si>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</si>
  <si>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</si>
  <si>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</si>
  <si>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</si>
  <si>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</si>
  <si>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</si>
  <si>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</si>
  <si>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</si>
  <si>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</si>
  <si>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</si>
  <si>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</si>
  <si>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</si>
  <si>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</si>
  <si>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</si>
  <si>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</si>
  <si>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</si>
  <si>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</si>
  <si>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</si>
  <si>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</si>
  <si>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</si>
  <si>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</si>
  <si>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</si>
  <si>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</si>
  <si>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</si>
  <si>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</si>
  <si>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</si>
  <si>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</si>
  <si>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</si>
  <si>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</si>
  <si>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</si>
  <si>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</si>
  <si>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</si>
  <si>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</si>
  <si>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</si>
  <si>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</si>
  <si>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</si>
  <si>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</si>
  <si>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</si>
  <si>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</si>
  <si>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</si>
  <si>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</si>
  <si>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</si>
  <si>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</si>
  <si>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</si>
  <si>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</si>
  <si>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</si>
  <si>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</si>
  <si>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</si>
  <si>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</si>
  <si>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</si>
  <si>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</si>
  <si>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</si>
  <si>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</si>
  <si>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</si>
  <si>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</si>
  <si>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</si>
  <si>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</si>
  <si>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</si>
  <si>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</si>
  <si>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</si>
  <si>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</si>
  <si>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</si>
  <si>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</si>
  <si>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</si>
  <si>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</si>
  <si>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</si>
  <si>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</si>
  <si>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</si>
  <si>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</si>
  <si>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</si>
  <si>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</si>
  <si>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</si>
  <si>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</si>
  <si>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</si>
  <si>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</si>
  <si>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</si>
  <si>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</si>
  <si>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</si>
  <si>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</si>
  <si>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</si>
  <si>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</si>
  <si>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</si>
  <si>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</si>
  <si>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</si>
  <si>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</si>
  <si>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</si>
  <si>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</si>
  <si>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</si>
  <si>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</si>
  <si>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</si>
  <si>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</si>
  <si>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</si>
  <si>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</si>
  <si>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</si>
  <si>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</si>
  <si>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</si>
  <si>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</si>
  <si>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</si>
  <si>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</si>
  <si>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</si>
  <si>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</si>
  <si>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</si>
  <si>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</si>
  <si>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</si>
  <si>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</si>
  <si>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</si>
  <si>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</si>
  <si>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</si>
  <si>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</si>
  <si>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</si>
  <si>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</si>
  <si>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</si>
  <si>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</si>
  <si>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</si>
  <si>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</si>
  <si>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</si>
  <si>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</si>
  <si>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</si>
  <si>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</si>
  <si>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</si>
  <si>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</si>
  <si>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</si>
  <si>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</si>
  <si>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</si>
  <si>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</si>
  <si>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</si>
  <si>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</si>
  <si>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</si>
  <si>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</si>
  <si>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</si>
  <si>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</si>
  <si>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</si>
  <si>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</si>
  <si>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</si>
  <si>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</si>
  <si>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</si>
  <si>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</si>
  <si>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</si>
  <si>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</si>
  <si>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</si>
  <si>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</si>
  <si>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</si>
  <si>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</si>
  <si>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</si>
  <si>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</si>
  <si>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</si>
  <si>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</si>
  <si>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</si>
  <si>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</si>
  <si>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</si>
  <si>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</si>
  <si>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</si>
  <si>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</si>
  <si>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</si>
  <si>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</si>
  <si>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</si>
  <si>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</si>
  <si>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</si>
  <si>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</si>
  <si>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</si>
  <si>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</si>
  <si>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</si>
  <si>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</si>
  <si>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</si>
  <si>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</si>
  <si>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</si>
  <si>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</si>
  <si>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</si>
  <si>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</si>
  <si>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</si>
  <si>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</si>
  <si>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</si>
  <si>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</si>
  <si>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</si>
  <si>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</si>
  <si>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</si>
  <si>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</si>
  <si>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</si>
  <si>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</si>
  <si>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</si>
  <si>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</si>
  <si>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</si>
  <si>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</si>
  <si>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</si>
  <si>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</si>
  <si>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</si>
  <si>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</si>
  <si>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</si>
  <si>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</si>
  <si>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</si>
  <si>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</si>
  <si>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</si>
  <si>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</si>
  <si>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</si>
  <si>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</si>
  <si>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</si>
  <si>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</si>
  <si>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</si>
  <si>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</si>
  <si>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</si>
  <si>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</si>
  <si>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</si>
  <si>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</si>
  <si>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</si>
  <si>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</si>
  <si>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</si>
  <si>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</si>
  <si>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</si>
  <si>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</si>
  <si>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</si>
  <si>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</si>
  <si>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</si>
  <si>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</si>
  <si>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</si>
  <si>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</si>
  <si>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</si>
  <si>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</si>
  <si>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</si>
  <si>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</si>
  <si>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</si>
  <si>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</si>
  <si>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</si>
  <si>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</si>
  <si>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</si>
  <si>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</si>
  <si>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</si>
  <si>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</si>
  <si>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</si>
  <si>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</si>
  <si>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</si>
  <si>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</si>
  <si>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</si>
  <si>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</si>
  <si>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</si>
  <si>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</si>
  <si>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</si>
  <si>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</si>
  <si>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</si>
  <si>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</si>
  <si>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</si>
  <si>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</si>
  <si>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</si>
  <si>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</si>
  <si>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</si>
  <si>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</si>
  <si>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</si>
  <si>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</si>
  <si>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</si>
  <si>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</si>
  <si>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</si>
  <si>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</si>
  <si>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</si>
  <si>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</si>
  <si>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</si>
  <si>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</si>
  <si>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</si>
  <si>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</si>
  <si>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</si>
  <si>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</si>
  <si>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</si>
  <si>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</si>
  <si>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</si>
  <si>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</si>
  <si>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</si>
  <si>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</si>
  <si>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</si>
  <si>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</si>
  <si>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</si>
  <si>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</si>
  <si>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</si>
  <si>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</si>
  <si>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</si>
  <si>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</si>
  <si>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</si>
  <si>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</si>
  <si>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</si>
  <si>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</si>
  <si>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</si>
  <si>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</si>
  <si>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</si>
  <si>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</si>
  <si>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</si>
  <si>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</si>
  <si>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</si>
  <si>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</si>
  <si>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</si>
  <si>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</si>
  <si>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</si>
  <si>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</si>
  <si>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</si>
  <si>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</si>
  <si>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</si>
  <si>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</si>
  <si>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</si>
  <si>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</si>
  <si>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</si>
  <si>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</si>
  <si>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</si>
  <si>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</si>
  <si>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</si>
  <si>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</si>
  <si>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</si>
  <si>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</si>
  <si>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</si>
  <si>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</si>
  <si>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</si>
  <si>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</si>
  <si>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</si>
  <si>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</si>
  <si>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</si>
  <si>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</si>
  <si>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</si>
  <si>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</si>
  <si>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</si>
  <si>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</si>
  <si>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</si>
  <si>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</si>
  <si>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</si>
  <si>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</si>
  <si>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</si>
  <si>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</si>
  <si>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</si>
  <si>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</si>
  <si>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</si>
  <si>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</si>
  <si>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</si>
  <si>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</si>
  <si>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</si>
  <si>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</si>
  <si>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</si>
  <si>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</si>
  <si>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</si>
  <si>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</si>
  <si>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</si>
  <si>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</si>
  <si>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</si>
  <si>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</si>
  <si>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</si>
  <si>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</si>
  <si>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</si>
  <si>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</si>
  <si>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</si>
  <si>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</si>
  <si>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</si>
  <si>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</si>
  <si>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</si>
  <si>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</si>
  <si>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</si>
  <si>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</si>
  <si>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</si>
  <si>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</si>
  <si>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</si>
  <si>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</si>
  <si>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</si>
  <si>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</si>
  <si>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</si>
  <si>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</si>
  <si>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</si>
  <si>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</si>
  <si>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</si>
  <si>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</si>
  <si>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</si>
  <si>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</si>
  <si>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</si>
  <si>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</si>
  <si>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</si>
  <si>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</si>
  <si>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</si>
  <si>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</si>
  <si>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</si>
  <si>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</si>
  <si>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</si>
  <si>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</si>
  <si>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</si>
  <si>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</si>
  <si>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</si>
  <si>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</si>
  <si>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</si>
  <si>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</si>
  <si>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</si>
  <si>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</si>
  <si>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</si>
  <si>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</si>
  <si>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</si>
  <si>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</si>
  <si>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</si>
  <si>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</si>
  <si>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</si>
  <si>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</si>
  <si>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</si>
  <si>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</si>
  <si>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</si>
  <si>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</si>
  <si>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</si>
  <si>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</si>
  <si>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</si>
  <si>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</si>
  <si>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</si>
  <si>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</si>
  <si>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</si>
  <si>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</si>
  <si>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</si>
  <si>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</si>
  <si>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</si>
  <si>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</si>
  <si>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</si>
  <si>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</si>
  <si>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</si>
  <si>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</si>
  <si>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</si>
  <si>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</si>
  <si>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</si>
  <si>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</si>
  <si>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</si>
  <si>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</si>
  <si>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</si>
  <si>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</si>
  <si>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</si>
  <si>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</si>
  <si>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</si>
  <si>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</si>
  <si>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</si>
  <si>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</si>
  <si>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</si>
  <si>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</si>
  <si>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</si>
  <si>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</si>
  <si>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</si>
  <si>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</si>
  <si>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</si>
  <si>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</si>
  <si>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</si>
  <si>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</si>
  <si>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</si>
  <si>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</si>
  <si>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</si>
  <si>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</si>
  <si>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</si>
  <si>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</si>
  <si>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</si>
  <si>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</si>
  <si>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</si>
  <si>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</si>
  <si>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</si>
  <si>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</si>
  <si>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</si>
  <si>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</si>
  <si>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</si>
  <si>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</si>
  <si>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</si>
  <si>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</si>
  <si>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</si>
  <si>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</si>
  <si>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</si>
  <si>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</si>
  <si>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</si>
  <si>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</si>
  <si>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</si>
  <si>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</si>
  <si>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</si>
  <si>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</si>
  <si>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</si>
  <si>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</si>
  <si>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</si>
  <si>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</si>
  <si>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</si>
  <si>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</si>
  <si>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</si>
  <si>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</si>
  <si>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</si>
  <si>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</si>
  <si>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</si>
  <si>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</si>
  <si>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</si>
  <si>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</si>
  <si>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</si>
  <si>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</si>
  <si>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</si>
  <si>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</si>
  <si>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</si>
  <si>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</si>
  <si>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</si>
  <si>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</si>
  <si>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</si>
  <si>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</si>
  <si>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</si>
  <si>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</si>
  <si>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</si>
  <si>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</si>
  <si>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</si>
  <si>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</si>
  <si>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</si>
  <si>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</si>
  <si>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</si>
  <si>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</si>
  <si>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</si>
  <si>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</si>
  <si>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</si>
  <si>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</si>
  <si>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</si>
  <si>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</si>
  <si>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</si>
  <si>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</si>
  <si>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</si>
  <si>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</si>
  <si>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</si>
  <si>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</si>
  <si>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</si>
  <si>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</si>
  <si>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</si>
  <si>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</si>
  <si>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</si>
  <si>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</si>
  <si>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</si>
  <si>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</si>
  <si>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</si>
  <si>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</si>
  <si>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</si>
  <si>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</si>
  <si>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</si>
  <si>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</si>
  <si>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</si>
  <si>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</si>
  <si>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</si>
  <si>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</si>
  <si>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</si>
  <si>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</si>
  <si>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</si>
  <si>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</si>
  <si>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</si>
  <si>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</si>
  <si>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</si>
  <si>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</si>
  <si>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</si>
  <si>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</si>
  <si>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</si>
  <si>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</si>
  <si>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</si>
  <si>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</si>
  <si>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</si>
  <si>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</si>
  <si>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</si>
  <si>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</si>
  <si>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</si>
  <si>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</si>
  <si>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</si>
  <si>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</si>
  <si>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</si>
  <si>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</si>
  <si>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</si>
  <si>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</si>
  <si>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</si>
  <si>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</si>
  <si>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</si>
  <si>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</si>
  <si>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</si>
  <si>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</si>
  <si>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</si>
  <si>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</si>
  <si>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</si>
  <si>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</si>
  <si>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</si>
  <si>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</si>
  <si>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</si>
  <si>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</si>
  <si>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</si>
  <si>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</si>
  <si>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</si>
  <si>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</si>
  <si>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</si>
  <si>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</si>
  <si>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</si>
  <si>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</si>
  <si>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</si>
  <si>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</si>
  <si>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</si>
  <si>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</si>
  <si>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</si>
  <si>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</si>
  <si>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</si>
  <si>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</si>
  <si>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</si>
  <si>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</si>
  <si>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</si>
  <si>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</si>
  <si>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</si>
  <si>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</si>
  <si>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</si>
  <si>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</si>
  <si>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</si>
  <si>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</si>
  <si>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</si>
  <si>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</si>
  <si>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</si>
  <si>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</si>
  <si>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</si>
  <si>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</si>
  <si>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</si>
  <si>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</si>
  <si>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</si>
  <si>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</si>
  <si>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</si>
  <si>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</si>
  <si>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</si>
  <si>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</si>
  <si>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</si>
  <si>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</si>
  <si>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</si>
  <si>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</si>
  <si>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</si>
  <si>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</si>
  <si>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</si>
  <si>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</si>
  <si>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</si>
  <si>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</si>
  <si>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</si>
  <si>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</si>
  <si>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</si>
  <si>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</si>
  <si>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</si>
  <si>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</si>
  <si>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</si>
  <si>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</si>
  <si>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</si>
  <si>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</si>
  <si>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</si>
  <si>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</si>
  <si>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</si>
  <si>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</si>
  <si>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</si>
  <si>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</si>
  <si>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</si>
  <si>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</si>
  <si>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</si>
  <si>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</si>
  <si>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</si>
  <si>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</si>
  <si>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</si>
  <si>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</si>
  <si>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</si>
  <si>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</si>
  <si>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</si>
  <si>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</si>
  <si>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</si>
  <si>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</si>
  <si>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</si>
  <si>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</si>
  <si>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</si>
  <si>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</si>
  <si>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</si>
  <si>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</si>
  <si>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</si>
  <si>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</si>
  <si>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</si>
  <si>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</si>
  <si>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</si>
  <si>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</si>
  <si>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</si>
  <si>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</si>
  <si>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</si>
  <si>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</si>
  <si>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</si>
  <si>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</si>
  <si>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</si>
  <si>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</si>
  <si>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</si>
  <si>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</si>
  <si>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</si>
  <si>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</si>
  <si>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</si>
  <si>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</si>
  <si>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</si>
  <si>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</si>
  <si>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</si>
  <si>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</si>
  <si>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</si>
  <si>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</si>
  <si>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</si>
  <si>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</si>
  <si>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</si>
  <si>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</si>
  <si>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</si>
  <si>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</si>
  <si>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</si>
  <si>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</si>
  <si>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</si>
  <si>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</si>
  <si>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</si>
  <si>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</si>
  <si>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</si>
  <si>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</si>
  <si>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</si>
  <si>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</si>
  <si>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</si>
  <si>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</si>
  <si>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</si>
  <si>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</si>
  <si>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</si>
  <si>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</si>
  <si>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</si>
  <si>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</si>
  <si>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</si>
  <si>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</si>
  <si>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</si>
  <si>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</si>
  <si>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</si>
  <si>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</si>
  <si>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</si>
  <si>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</si>
  <si>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</si>
  <si>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</si>
  <si>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</si>
  <si>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</si>
  <si>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</si>
  <si>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</si>
  <si>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</si>
  <si>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</si>
  <si>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</si>
  <si>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</si>
  <si>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</si>
  <si>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</si>
  <si>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</si>
  <si>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</si>
  <si>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</si>
  <si>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</si>
  <si>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</si>
  <si>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</si>
  <si>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</si>
  <si>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</si>
  <si>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</si>
  <si>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</si>
  <si>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</si>
  <si>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</si>
  <si>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</si>
  <si>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</si>
  <si>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</si>
  <si>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</si>
  <si>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</si>
  <si>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</si>
  <si>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</si>
  <si>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</si>
  <si>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</si>
  <si>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</si>
  <si>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</si>
  <si>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</si>
  <si>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</si>
  <si>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</si>
  <si>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</si>
  <si>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</si>
  <si>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</si>
  <si>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</si>
  <si>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</si>
  <si>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</si>
  <si>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</si>
  <si>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</si>
  <si>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</si>
  <si>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</si>
  <si>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</si>
  <si>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</si>
  <si>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</si>
  <si>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</si>
  <si>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</si>
  <si>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</si>
  <si>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</si>
  <si>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</si>
  <si>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</si>
  <si>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</si>
  <si>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</si>
  <si>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</si>
  <si>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</si>
  <si>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</si>
  <si>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</si>
  <si>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</si>
  <si>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</si>
  <si>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</si>
  <si>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</si>
  <si>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</si>
  <si>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</si>
  <si>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</si>
  <si>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</si>
  <si>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</si>
  <si>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</si>
  <si>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</si>
  <si>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</si>
  <si>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</si>
  <si>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</si>
  <si>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</si>
  <si>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</si>
  <si>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</si>
  <si>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</si>
  <si>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</si>
  <si>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</si>
  <si>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</si>
  <si>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</si>
  <si>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</si>
  <si>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</si>
  <si>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</si>
  <si>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</si>
  <si>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</si>
  <si>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</si>
  <si>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</si>
  <si>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</si>
  <si>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</si>
  <si>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</si>
  <si>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</si>
  <si>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</si>
  <si>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</si>
  <si>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</si>
  <si>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</si>
  <si>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</si>
  <si>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</si>
  <si>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</si>
  <si>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</si>
  <si>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</si>
  <si>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</si>
  <si>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</si>
  <si>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</si>
  <si>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</si>
  <si>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</si>
  <si>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</si>
  <si>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</si>
  <si>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</si>
  <si>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</si>
  <si>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</si>
  <si>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</si>
  <si>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</si>
  <si>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</si>
  <si>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</si>
  <si>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</si>
  <si>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</si>
  <si>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</si>
  <si>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</si>
  <si>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</si>
  <si>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</si>
  <si>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</si>
  <si>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</si>
  <si>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</si>
  <si>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</si>
  <si>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</si>
  <si>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</si>
  <si>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</si>
  <si>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</si>
  <si>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</si>
  <si>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</si>
  <si>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</si>
  <si>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</si>
  <si>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</si>
  <si>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</si>
  <si>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</si>
  <si>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</si>
  <si>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</si>
  <si>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</si>
  <si>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</si>
  <si>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</si>
  <si>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</si>
  <si>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</si>
  <si>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</si>
  <si>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</si>
  <si>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</si>
  <si>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</si>
  <si>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</si>
  <si>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</si>
  <si>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</si>
  <si>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</si>
  <si>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</si>
  <si>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</si>
  <si>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</si>
  <si>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</si>
  <si>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</si>
  <si>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</si>
  <si>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</si>
  <si>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</si>
  <si>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</si>
  <si>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</si>
  <si>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</si>
  <si>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</si>
  <si>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</si>
  <si>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</si>
  <si>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</si>
  <si>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</si>
  <si>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</si>
  <si>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</si>
  <si>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</si>
  <si>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</si>
  <si>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</si>
  <si>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</si>
  <si>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</si>
  <si>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</si>
  <si>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</si>
  <si>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</si>
  <si>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</si>
  <si>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</si>
  <si>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</si>
  <si>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</si>
  <si>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</si>
  <si>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</si>
  <si>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</si>
  <si>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</si>
  <si>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</si>
  <si>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</si>
  <si>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</si>
  <si>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</si>
  <si>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</si>
  <si>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</si>
  <si>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</si>
  <si>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</si>
  <si>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</si>
  <si>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</si>
  <si>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</si>
  <si>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</si>
  <si>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</si>
  <si>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</si>
  <si>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</si>
  <si>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</si>
  <si>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</si>
  <si>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</si>
  <si>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</si>
  <si>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</si>
  <si>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</si>
  <si>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</si>
  <si>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</si>
  <si>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</si>
  <si>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</si>
  <si>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</si>
  <si>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</si>
  <si>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</si>
  <si>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</si>
  <si>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</si>
  <si>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</si>
  <si>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</si>
  <si>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</si>
  <si>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</si>
  <si>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</si>
  <si>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</si>
  <si>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</si>
  <si>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</si>
  <si>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</si>
  <si>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</si>
  <si>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</si>
  <si>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</si>
  <si>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</si>
  <si>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</si>
  <si>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</si>
  <si>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</si>
  <si>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</si>
  <si>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</si>
  <si>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</si>
  <si>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</si>
  <si>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</si>
  <si>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</si>
  <si>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</si>
  <si>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</si>
  <si>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</si>
  <si>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</si>
  <si>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</si>
  <si>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</si>
  <si>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</si>
  <si>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</si>
  <si>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</si>
  <si>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</si>
  <si>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</si>
  <si>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</si>
  <si>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</si>
  <si>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</si>
  <si>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</si>
  <si>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</si>
  <si>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</si>
  <si>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</si>
  <si>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</si>
  <si>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</si>
  <si>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</si>
  <si>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</si>
  <si>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</si>
  <si>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</si>
  <si>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</si>
  <si>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</si>
  <si>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</si>
  <si>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</si>
  <si>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</si>
  <si>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</si>
  <si>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</si>
  <si>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</si>
  <si>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</si>
  <si>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</si>
  <si>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</si>
  <si>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</si>
  <si>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</si>
  <si>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</si>
  <si>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</si>
  <si>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</si>
  <si>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</si>
  <si>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</si>
  <si>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</si>
  <si>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</si>
  <si>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</si>
  <si>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</si>
  <si>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</si>
  <si>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</si>
  <si>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</si>
  <si>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</si>
  <si>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</si>
  <si>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</si>
  <si>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</si>
  <si>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</si>
  <si>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</si>
  <si>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</si>
  <si>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</si>
  <si>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</si>
  <si>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</si>
  <si>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</si>
  <si>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</si>
  <si>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</si>
  <si>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</si>
  <si>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</si>
  <si>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</si>
  <si>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</si>
  <si>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</si>
  <si>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</si>
  <si>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</si>
  <si>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</si>
  <si>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</si>
  <si>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</si>
  <si>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</si>
  <si>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</si>
  <si>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</si>
  <si>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</si>
  <si>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</si>
  <si>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</si>
  <si>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</si>
  <si>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</si>
  <si>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</si>
  <si>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</si>
  <si>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</si>
  <si>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</si>
  <si>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</si>
  <si>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</si>
  <si>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</si>
  <si>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</si>
  <si>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</si>
  <si>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</si>
  <si>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</si>
  <si>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</si>
  <si>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</si>
  <si>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</si>
  <si>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</si>
  <si>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</si>
  <si>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</si>
  <si>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</si>
  <si>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</si>
  <si>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</si>
  <si>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</si>
  <si>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</si>
  <si>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</si>
  <si>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</si>
  <si>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</si>
  <si>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</si>
  <si>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</si>
  <si>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</si>
  <si>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</si>
  <si>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</si>
  <si>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</si>
  <si>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</si>
  <si>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</si>
  <si>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</si>
  <si>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</si>
  <si>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</si>
  <si>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</si>
  <si>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</si>
  <si>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</si>
  <si>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</si>
  <si>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</si>
  <si>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</si>
  <si>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</si>
  <si>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</si>
  <si>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</si>
  <si>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</si>
  <si>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</si>
  <si>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</si>
  <si>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</si>
  <si>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</si>
  <si>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</si>
  <si>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</si>
  <si>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</si>
  <si>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</si>
  <si>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</si>
  <si>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</si>
  <si>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</si>
  <si>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</si>
  <si>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</si>
  <si>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</si>
  <si>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</si>
  <si>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</si>
  <si>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</si>
  <si>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</si>
  <si>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</si>
  <si>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</si>
  <si>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</si>
  <si>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</si>
  <si>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</si>
  <si>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</si>
  <si>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</si>
  <si>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</si>
  <si>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</si>
  <si>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</si>
  <si>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</si>
  <si>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</si>
  <si>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</si>
  <si>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</si>
  <si>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</si>
  <si>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</si>
  <si>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</si>
  <si>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</si>
  <si>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</si>
  <si>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</si>
  <si>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</si>
  <si>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</si>
  <si>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</si>
  <si>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</si>
  <si>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</si>
  <si>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</si>
  <si>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</si>
  <si>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</si>
  <si>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</si>
  <si>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</si>
  <si>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</si>
  <si>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</si>
  <si>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</si>
  <si>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</si>
  <si>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</si>
  <si>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</si>
  <si>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</si>
  <si>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</si>
  <si>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</si>
  <si>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</si>
  <si>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</si>
  <si>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</si>
  <si>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</si>
  <si>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</si>
  <si>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</si>
  <si>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</si>
  <si>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</si>
  <si>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</si>
  <si>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</si>
  <si>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</si>
  <si>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</si>
  <si>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</si>
  <si>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</si>
  <si>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</si>
  <si>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</si>
  <si>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</si>
  <si>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</si>
  <si>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</si>
  <si>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</si>
  <si>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</si>
  <si>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</si>
  <si>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</si>
  <si>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</si>
  <si>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</si>
  <si>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</si>
  <si>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</si>
  <si>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</si>
  <si>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</si>
  <si>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</si>
  <si>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</si>
  <si>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</si>
  <si>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</si>
  <si>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</si>
  <si>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</si>
  <si>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</si>
  <si>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</si>
  <si>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</si>
  <si>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</si>
  <si>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</si>
  <si>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</si>
  <si>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</si>
  <si>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</si>
  <si>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</si>
  <si>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</si>
  <si>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</si>
  <si>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</si>
  <si>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</si>
  <si>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</si>
  <si>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</si>
  <si>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</si>
  <si>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</si>
  <si>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</si>
  <si>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</si>
  <si>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</si>
  <si>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</si>
  <si>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</si>
  <si>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</si>
  <si>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</si>
  <si>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</si>
  <si>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</si>
  <si>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</si>
  <si>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</si>
  <si>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</si>
  <si>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</si>
  <si>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</si>
  <si>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</si>
  <si>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</si>
  <si>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</si>
  <si>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</si>
  <si>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</si>
  <si>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</si>
  <si>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</si>
  <si>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</si>
  <si>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</si>
  <si>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</si>
  <si>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</si>
  <si>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</si>
  <si>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</si>
  <si>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</si>
  <si>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</si>
  <si>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</si>
  <si>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</si>
  <si>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</si>
  <si>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</si>
  <si>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</si>
  <si>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</si>
  <si>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</si>
  <si>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</si>
  <si>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</si>
  <si>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</si>
  <si>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</si>
  <si>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</si>
  <si>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</si>
  <si>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</si>
  <si>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</si>
  <si>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</si>
  <si>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</si>
  <si>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</si>
  <si>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</si>
  <si>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</si>
  <si>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</si>
  <si>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</si>
  <si>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</si>
  <si>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</si>
  <si>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</si>
  <si>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</si>
  <si>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</si>
  <si>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</si>
  <si>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</si>
  <si>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</si>
  <si>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</si>
  <si>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</si>
  <si>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</si>
  <si>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</si>
  <si>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</si>
  <si>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</si>
  <si>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</si>
  <si>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</si>
  <si>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</si>
  <si>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</si>
  <si>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</si>
  <si>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</si>
  <si>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</si>
  <si>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</si>
  <si>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</si>
  <si>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</si>
  <si>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</si>
  <si>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</si>
  <si>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</si>
  <si>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</si>
  <si>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</si>
  <si>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</si>
  <si>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</si>
  <si>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</si>
  <si>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</si>
  <si>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</si>
  <si>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</si>
  <si>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</si>
  <si>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</si>
  <si>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</si>
  <si>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</si>
  <si>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</si>
  <si>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</si>
  <si>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</si>
  <si>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</si>
  <si>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</si>
  <si>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</si>
  <si>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</si>
  <si>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</si>
  <si>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</si>
  <si>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</si>
  <si>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</si>
  <si>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</si>
  <si>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</si>
  <si>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</si>
  <si>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</si>
  <si>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</si>
  <si>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</si>
  <si>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</si>
  <si>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</si>
  <si>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</si>
  <si>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</si>
  <si>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</si>
  <si>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</si>
  <si>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</si>
  <si>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</si>
  <si>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</si>
  <si>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</si>
  <si>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</si>
  <si>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</si>
  <si>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</si>
  <si>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</si>
  <si>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</si>
  <si>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</si>
  <si>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</si>
  <si>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</si>
  <si>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</si>
  <si>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</si>
  <si>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</si>
  <si>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</si>
  <si>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</si>
  <si>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</si>
  <si>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</si>
  <si>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</si>
  <si>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</si>
  <si>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</si>
  <si>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</si>
  <si>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</si>
  <si>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</si>
  <si>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</si>
  <si>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</si>
  <si>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</si>
  <si>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</si>
  <si>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</si>
  <si>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</si>
  <si>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</si>
  <si>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</si>
  <si>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</si>
  <si>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</si>
  <si>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</si>
  <si>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</si>
  <si>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</si>
  <si>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</si>
  <si>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</si>
  <si>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</si>
  <si>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</si>
  <si>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</si>
  <si>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</si>
  <si>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</si>
  <si>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</si>
  <si>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</si>
  <si>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</si>
  <si>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</si>
  <si>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</si>
  <si>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</si>
  <si>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</si>
  <si>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</si>
  <si>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</si>
  <si>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</si>
  <si>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</si>
  <si>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</si>
  <si>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</si>
  <si>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</si>
  <si>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</si>
  <si>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</si>
  <si>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</si>
  <si>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</si>
  <si>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</si>
  <si>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</si>
  <si>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</si>
  <si>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</si>
  <si>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</si>
  <si>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</si>
  <si>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</si>
  <si>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</si>
  <si>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</si>
  <si>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</si>
  <si>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</si>
  <si>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</si>
  <si>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</si>
  <si>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</si>
  <si>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</si>
  <si>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</si>
  <si>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</si>
  <si>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</si>
  <si>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</si>
  <si>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</si>
  <si>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</si>
  <si>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</si>
  <si>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</si>
  <si>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</si>
  <si>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</si>
  <si>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</si>
  <si>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</si>
  <si>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</si>
  <si>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</si>
  <si>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</si>
  <si>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</si>
  <si>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</si>
  <si>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</si>
  <si>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</si>
  <si>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</si>
  <si>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</si>
  <si>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</si>
  <si>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</si>
  <si>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</si>
  <si>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</si>
  <si>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</si>
  <si>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</si>
  <si>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</si>
  <si>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</si>
  <si>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</si>
  <si>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</si>
  <si>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</si>
  <si>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</si>
  <si>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</si>
  <si>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</si>
  <si>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</si>
  <si>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</si>
  <si>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</si>
  <si>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</si>
  <si>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</si>
  <si>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</si>
  <si>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</si>
  <si>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</si>
  <si>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</si>
  <si>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</si>
  <si>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</si>
  <si>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</si>
  <si>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</si>
  <si>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</si>
  <si>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</si>
  <si>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</si>
  <si>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</si>
  <si>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</si>
  <si>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</si>
  <si>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</si>
  <si>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</si>
  <si>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</si>
  <si>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</si>
  <si>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</si>
  <si>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</si>
  <si>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</si>
  <si>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</si>
  <si>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</si>
  <si>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</si>
  <si>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</si>
  <si>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</si>
  <si>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</si>
  <si>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</si>
  <si>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</si>
  <si>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</si>
  <si>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</si>
  <si>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</si>
  <si>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</si>
  <si>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</si>
  <si>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</si>
  <si>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</si>
  <si>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</si>
  <si>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</si>
  <si>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</si>
  <si>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</si>
  <si>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</si>
  <si>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</si>
  <si>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</si>
  <si>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</si>
  <si>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</si>
  <si>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</si>
  <si>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</si>
  <si>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</si>
  <si>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</si>
  <si>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</si>
  <si>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</si>
  <si>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</si>
  <si>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</si>
  <si>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</si>
  <si>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</si>
  <si>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</si>
  <si>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</si>
  <si>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</si>
  <si>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</si>
  <si>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</si>
  <si>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</si>
  <si>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</si>
  <si>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</si>
  <si>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</si>
  <si>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</si>
  <si>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</si>
  <si>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</si>
  <si>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</si>
  <si>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</si>
  <si>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</si>
  <si>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</si>
  <si>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</si>
  <si>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</si>
  <si>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</si>
  <si>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</si>
  <si>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</si>
  <si>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</si>
  <si>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</si>
  <si>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</si>
  <si>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</si>
  <si>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</si>
  <si>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</si>
  <si>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</si>
  <si>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</si>
  <si>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</si>
  <si>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</si>
  <si>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</si>
  <si>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</si>
  <si>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</si>
  <si>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</si>
  <si>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</si>
  <si>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</si>
  <si>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</si>
  <si>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</si>
  <si>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</si>
  <si>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</si>
  <si>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</si>
  <si>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</si>
  <si>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</si>
  <si>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</si>
  <si>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</si>
  <si>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</si>
  <si>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</si>
  <si>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</si>
  <si>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</si>
  <si>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</si>
  <si>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</si>
  <si>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</si>
  <si>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</si>
  <si>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</si>
  <si>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</si>
  <si>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</si>
  <si>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</si>
  <si>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</si>
  <si>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</si>
  <si>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</si>
  <si>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</si>
  <si>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</si>
  <si>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</si>
  <si>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</si>
  <si>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</si>
  <si>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</si>
  <si>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</si>
  <si>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</si>
  <si>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</si>
  <si>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</si>
  <si>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</si>
  <si>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</si>
  <si>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</si>
  <si>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</si>
  <si>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</si>
  <si>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</si>
  <si>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</si>
  <si>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</si>
  <si>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</si>
  <si>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</si>
  <si>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</si>
  <si>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</si>
  <si>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</si>
  <si>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</si>
  <si>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</si>
  <si>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</si>
  <si>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</si>
  <si>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</si>
  <si>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</si>
  <si>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</si>
  <si>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</si>
  <si>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</si>
  <si>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</si>
  <si>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</si>
  <si>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</si>
  <si>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</si>
  <si>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</si>
  <si>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</si>
  <si>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</si>
  <si>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</si>
  <si>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</si>
  <si>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</si>
  <si>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</si>
  <si>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</si>
  <si>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</si>
  <si>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</si>
  <si>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</si>
  <si>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</si>
  <si>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</si>
  <si>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</si>
  <si>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</si>
  <si>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</si>
  <si>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</si>
  <si>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</si>
  <si>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</si>
  <si>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</si>
  <si>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</si>
  <si>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</si>
  <si>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</si>
  <si>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</si>
  <si>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</si>
  <si>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</si>
  <si>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</si>
  <si>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</si>
  <si>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</si>
  <si>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</si>
  <si>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</si>
  <si>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</si>
  <si>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</si>
  <si>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</si>
  <si>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</si>
  <si>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</si>
  <si>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</si>
  <si>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</si>
  <si>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</si>
  <si>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</si>
  <si>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</si>
  <si>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</si>
  <si>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</si>
  <si>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</si>
  <si>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</si>
  <si>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</si>
  <si>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</si>
  <si>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</si>
  <si>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</si>
  <si>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</si>
  <si>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</si>
  <si>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</si>
  <si>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</si>
  <si>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</si>
  <si>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</si>
  <si>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</si>
  <si>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</si>
  <si>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</si>
  <si>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</si>
  <si>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</si>
  <si>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</si>
  <si>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</si>
  <si>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</si>
  <si>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</si>
  <si>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</si>
  <si>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</si>
  <si>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</si>
  <si>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</si>
  <si>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</si>
  <si>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</si>
  <si>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</si>
  <si>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</si>
  <si>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</si>
  <si>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</si>
  <si>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</si>
  <si>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</si>
  <si>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</si>
  <si>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</si>
  <si>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</si>
  <si>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</si>
  <si>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</si>
  <si>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</si>
  <si>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</si>
  <si>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</si>
  <si>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</si>
  <si>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</si>
  <si>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</si>
  <si>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</si>
  <si>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</si>
  <si>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</si>
  <si>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</si>
  <si>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</si>
  <si>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</si>
  <si>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</si>
  <si>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</si>
  <si>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</si>
  <si>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</si>
  <si>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</si>
  <si>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</si>
  <si>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</si>
  <si>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</si>
  <si>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</si>
  <si>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</si>
  <si>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</si>
  <si>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</si>
  <si>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</si>
  <si>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</si>
  <si>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</si>
  <si>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</si>
  <si>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</si>
  <si>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</si>
  <si>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</si>
  <si>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</si>
  <si>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</si>
  <si>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</si>
  <si>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</si>
  <si>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</si>
  <si>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</si>
  <si>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</si>
  <si>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</si>
  <si>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</si>
  <si>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</si>
  <si>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</si>
  <si>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</si>
  <si>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</si>
  <si>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</si>
  <si>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</si>
  <si>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</si>
  <si>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</si>
  <si>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</si>
  <si>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</si>
  <si>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</si>
  <si>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</si>
  <si>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</si>
  <si>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</si>
  <si>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</si>
  <si>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</si>
  <si>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</si>
  <si>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</si>
  <si>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</si>
  <si>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</si>
  <si>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</si>
  <si>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</si>
  <si>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</si>
  <si>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</si>
  <si>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</si>
  <si>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</si>
  <si>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</si>
  <si>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</si>
  <si>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</si>
  <si>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</si>
  <si>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</si>
  <si>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</si>
  <si>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</si>
  <si>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</si>
  <si>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</si>
  <si>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</si>
  <si>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</si>
  <si>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</si>
  <si>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</si>
  <si>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</si>
  <si>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</si>
  <si>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</si>
  <si>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</si>
  <si>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</si>
  <si>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</si>
  <si>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</si>
  <si>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</si>
  <si>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</si>
  <si>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</si>
  <si>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</si>
  <si>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</si>
  <si>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</si>
  <si>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</si>
  <si>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</si>
  <si>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</si>
  <si>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</si>
  <si>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</si>
  <si>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</si>
  <si>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</si>
  <si>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</si>
  <si>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</si>
  <si>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</si>
  <si>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</si>
  <si>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</si>
  <si>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</si>
  <si>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</si>
  <si>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</si>
  <si>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</si>
  <si>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</si>
  <si>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</si>
  <si>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</si>
  <si>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</si>
  <si>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</si>
  <si>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</si>
  <si>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</si>
  <si>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</si>
  <si>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</si>
  <si>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</si>
  <si>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</si>
  <si>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</si>
  <si>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</si>
  <si>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</si>
  <si>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</si>
  <si>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</si>
  <si>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</si>
  <si>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</si>
  <si>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</si>
  <si>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</si>
  <si>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</si>
  <si>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</si>
  <si>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</si>
  <si>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</si>
  <si>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</si>
  <si>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</si>
  <si>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</si>
  <si>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</si>
  <si>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</si>
  <si>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</si>
  <si>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</si>
  <si>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</si>
  <si>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</si>
  <si>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</si>
  <si>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</si>
  <si>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</si>
  <si>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</si>
  <si>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</si>
  <si>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</si>
  <si>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</si>
  <si>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</si>
  <si>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</si>
  <si>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</si>
  <si>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</si>
  <si>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</si>
  <si>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</si>
  <si>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</si>
  <si>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</si>
  <si>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</si>
  <si>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</si>
  <si>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</si>
  <si>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</si>
  <si>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</si>
  <si>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</si>
  <si>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</si>
  <si>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</si>
  <si>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</si>
  <si>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</si>
  <si>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</si>
  <si>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</si>
  <si>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</si>
  <si>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</si>
  <si>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</si>
  <si>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</si>
  <si>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</si>
  <si>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</si>
  <si>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</si>
  <si>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</si>
  <si>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</si>
  <si>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</si>
  <si>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</si>
  <si>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</si>
  <si>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</si>
  <si>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</si>
  <si>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</si>
  <si>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</si>
  <si>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</si>
  <si>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</si>
  <si>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</si>
  <si>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</si>
  <si>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</si>
  <si>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</si>
  <si>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</si>
  <si>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</si>
  <si>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</si>
  <si>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</si>
  <si>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</si>
  <si>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</si>
  <si>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</si>
  <si>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</si>
  <si>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</si>
  <si>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</si>
  <si>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</si>
  <si>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</si>
  <si>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</si>
  <si>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</si>
  <si>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</si>
  <si>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</si>
  <si>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</si>
  <si>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</si>
  <si>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</si>
  <si>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</si>
  <si>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</si>
  <si>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</si>
  <si>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</si>
  <si>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</si>
  <si>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</si>
  <si>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</si>
  <si>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</si>
  <si>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</si>
  <si>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</si>
  <si>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</si>
  <si>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</si>
  <si>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</si>
  <si>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</si>
  <si>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</si>
  <si>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</si>
  <si>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</si>
  <si>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</si>
  <si>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</si>
  <si>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</si>
  <si>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</si>
  <si>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</si>
  <si>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</si>
  <si>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</si>
  <si>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</si>
  <si>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</si>
  <si>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</si>
  <si>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</si>
  <si>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</si>
  <si>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</si>
  <si>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</si>
  <si>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</si>
  <si>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</si>
  <si>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</si>
  <si>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</si>
  <si>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</si>
  <si>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</si>
  <si>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</si>
  <si>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</si>
  <si>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</si>
  <si>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</si>
  <si>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</si>
  <si>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</si>
  <si>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</si>
  <si>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</si>
  <si>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</si>
  <si>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</si>
  <si>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</si>
  <si>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</si>
  <si>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</si>
  <si>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</si>
  <si>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</si>
  <si>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</si>
  <si>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</si>
  <si>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</si>
  <si>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</si>
  <si>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</si>
  <si>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</si>
  <si>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</si>
  <si>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</si>
  <si>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</si>
  <si>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</si>
  <si>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</si>
  <si>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</si>
  <si>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</si>
  <si>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</si>
  <si>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</si>
  <si>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</si>
  <si>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</si>
  <si>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</si>
  <si>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</si>
  <si>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</si>
  <si>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</si>
  <si>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</si>
  <si>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</si>
  <si>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</si>
  <si>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</si>
  <si>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</si>
  <si>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</si>
  <si>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</si>
  <si>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</si>
  <si>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</si>
  <si>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</si>
  <si>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</si>
  <si>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</si>
  <si>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</si>
  <si>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</si>
  <si>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</si>
  <si>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</si>
  <si>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</si>
  <si>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</si>
  <si>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</si>
  <si>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</si>
  <si>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</si>
  <si>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</si>
  <si>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</si>
  <si>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</si>
  <si>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</si>
  <si>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</si>
  <si>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</si>
  <si>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</si>
  <si>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</si>
  <si>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</si>
  <si>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</si>
  <si>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</si>
  <si>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</si>
  <si>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</si>
  <si>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</si>
  <si>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</si>
  <si>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</si>
  <si>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</si>
  <si>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</si>
  <si>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</si>
  <si>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</si>
  <si>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</si>
  <si>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</si>
  <si>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</si>
  <si>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</si>
  <si>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</si>
  <si>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</si>
  <si>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</si>
  <si>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</si>
  <si>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</si>
  <si>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</si>
  <si>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</si>
  <si>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</si>
  <si>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</si>
  <si>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</si>
  <si>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</si>
  <si>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</si>
  <si>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</si>
  <si>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</si>
  <si>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</si>
  <si>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</si>
  <si>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</si>
  <si>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</si>
  <si>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</si>
  <si>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</si>
  <si>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</si>
  <si>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</si>
  <si>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</si>
  <si>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</si>
  <si>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</si>
  <si>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</si>
  <si>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</si>
  <si>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</si>
  <si>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</si>
  <si>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</si>
  <si>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</si>
  <si>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</si>
  <si>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</si>
  <si>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</si>
  <si>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</si>
  <si>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</si>
  <si>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</si>
  <si>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</si>
  <si>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</si>
  <si>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</si>
  <si>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</si>
  <si>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</si>
  <si>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</si>
  <si>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</si>
  <si>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</si>
  <si>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</si>
  <si>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</si>
  <si>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</si>
  <si>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</si>
  <si>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</si>
  <si>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</si>
  <si>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</si>
  <si>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</si>
  <si>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</si>
  <si>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</si>
  <si>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</si>
  <si>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</si>
  <si>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</si>
  <si>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</si>
  <si>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</si>
  <si>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</si>
  <si>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</si>
  <si>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</si>
  <si>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</si>
  <si>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</si>
  <si>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</si>
  <si>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</si>
  <si>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</si>
  <si>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</si>
  <si>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</si>
  <si>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</si>
  <si>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</si>
  <si>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</si>
  <si>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</si>
  <si>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</si>
  <si>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</si>
  <si>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</si>
  <si>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</si>
  <si>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</si>
  <si>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</si>
  <si>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</si>
  <si>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</si>
  <si>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</si>
  <si>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</si>
  <si>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</si>
  <si>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</si>
  <si>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</si>
  <si>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</si>
  <si>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</si>
  <si>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</si>
  <si>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</si>
  <si>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</si>
  <si>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</si>
  <si>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</si>
  <si>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</si>
  <si>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</si>
  <si>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</si>
  <si>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</si>
  <si>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</si>
  <si>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</si>
  <si>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</si>
  <si>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</si>
  <si>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</si>
  <si>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</si>
  <si>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</si>
  <si>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</si>
  <si>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</si>
  <si>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</si>
  <si>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</si>
  <si>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</si>
  <si>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</si>
  <si>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</si>
  <si>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</si>
  <si>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</si>
  <si>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</si>
  <si>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</si>
  <si>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</si>
  <si>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</si>
  <si>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</si>
  <si>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</si>
  <si>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</si>
  <si>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</si>
  <si>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</si>
  <si>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</si>
  <si>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</si>
  <si>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</si>
  <si>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</si>
  <si>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</si>
  <si>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</si>
  <si>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</si>
  <si>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</si>
  <si>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</si>
  <si>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</si>
  <si>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</si>
  <si>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</si>
  <si>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</si>
  <si>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</si>
  <si>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</si>
  <si>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</si>
  <si>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</si>
  <si>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</si>
  <si>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</si>
  <si>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</si>
  <si>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</si>
  <si>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</si>
  <si>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</si>
  <si>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</si>
  <si>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</si>
  <si>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</si>
  <si>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</si>
  <si>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</si>
  <si>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</si>
  <si>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</si>
  <si>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</si>
  <si>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</si>
  <si>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</si>
  <si>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</si>
  <si>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</si>
  <si>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</si>
  <si>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</si>
  <si>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</si>
  <si>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</si>
  <si>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</si>
  <si>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</si>
  <si>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</si>
  <si>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</si>
  <si>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</si>
  <si>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</si>
  <si>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</si>
  <si>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</si>
  <si>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</si>
  <si>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</si>
  <si>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</si>
  <si>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</si>
  <si>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</si>
  <si>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</si>
  <si>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</si>
  <si>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</si>
  <si>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</si>
  <si>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</si>
  <si>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</si>
  <si>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</si>
  <si>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</si>
  <si>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</si>
  <si>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</si>
  <si>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 (CST)</t>
  </si>
  <si>
    <t>date ended conversion (CST)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</si>
  <si>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</si>
  <si>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</si>
  <si>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</si>
  <si>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</si>
  <si>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</si>
  <si>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</si>
  <si>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</si>
  <si>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</si>
  <si>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</si>
  <si>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</si>
  <si>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</si>
  <si>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</si>
  <si>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</si>
  <si>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**picture on github has LIVE state filtered out, this pivot chart/table does not as instructions do not say to do so.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</si>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</sst>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[$-F400]h:mm:ss\ AM/PM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[HomeworkWeek1.xlsx]pivot-category_state!PivotTable2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'pivot-category_state'!$B$3:$B$4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'pivot-category_state'!$A$5:$A$14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'pivot-category_state'!$B$5:$B$14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6-3148-8BF5-3BB6CD08CB93}"/>
            </c:ext>
          </c:extLst>
        </c:ser>
        <c:ser>
          <c:idx val="1"/>
          <c:order val="1"/>
          <c:tx>
            <c:strRef>
              <c:f>'pivot-category_state'!$C$3:$C$4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'pivot-category_state'!$A$5:$A$14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'pivot-category_state'!$C$5:$C$14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A6-3148-8BF5-3BB6CD08CB93}"/>
            </c:ext>
          </c:extLst>
        </c:ser>
        <c:ser>
          <c:idx val="2"/>
          <c:order val="2"/>
          <c:tx>
            <c:strRef>
              <c:f>'pivot-category_state'!$D$3:$D$4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'pivot-category_state'!$A$5:$A$14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'pivot-category_state'!$D$5:$D$14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A6-3148-8BF5-3BB6CD08CB93}"/>
            </c:ext>
          </c:extLst>
        </c:ser>
        <c:ser>
          <c:idx val="3"/>
          <c:order val="3"/>
          <c:tx>
            <c:strRef>
              <c:f>'pivot-category_state'!$E$3:$E$4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'pivot-category_state'!$A$5:$A$14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'pivot-category_state'!$E$5:$E$14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A6-3148-8BF5-3BB6CD08C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904832"/>
        <c:axId val="205082224"/>
      </c:barChart>
      <c:catAx>
        <c:axId val="20490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2224"/>
        <c:crosses val="autoZero"/>
        <c:auto val="1"/>
        <c:lblAlgn val="ctr"/>
        <c:lblOffset val="100"/>
        <c:noMultiLvlLbl val="0"/>
      </c:catAx>
      <c:valAx>
        <c:axId val="2050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[HomeworkWeek1.xlsx]pivot-subcat_state!PivotTable3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'pivot-subcat_state'!$B$4:$B$5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'pivot-subcat_state'!$A$6:$A$47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'pivot-subcat_state'!$B$6:$B$47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5-9040-95EA-3CD10701EFE6}"/>
            </c:ext>
          </c:extLst>
        </c:ser>
        <c:ser>
          <c:idx val="1"/>
          <c:order val="1"/>
          <c:tx>
            <c:strRef>
              <c:f>'pivot-subcat_state'!$C$4:$C$5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'pivot-subcat_state'!$A$6:$A$47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'pivot-subcat_state'!$C$6:$C$47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15-9040-95EA-3CD10701EFE6}"/>
            </c:ext>
          </c:extLst>
        </c:ser>
        <c:ser>
          <c:idx val="2"/>
          <c:order val="2"/>
          <c:tx>
            <c:strRef>
              <c:f>'pivot-subcat_state'!$D$4:$D$5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'pivot-subcat_state'!$A$6:$A$47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'pivot-subcat_state'!$D$6:$D$47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15-9040-95EA-3CD10701EFE6}"/>
            </c:ext>
          </c:extLst>
        </c:ser>
        <c:ser>
          <c:idx val="3"/>
          <c:order val="3"/>
          <c:tx>
            <c:strRef>
              <c:f>'pivot-subcat_state'!$E$4:$E$5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'pivot-subcat_state'!$A$6:$A$47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'pivot-subcat_state'!$E$6:$E$47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15-9040-95EA-3CD10701E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73424"/>
        <c:axId val="205775120"/>
      </c:barChart>
      <c:catAx>
        <c:axId val="20577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75120"/>
        <c:crosses val="autoZero"/>
        <c:auto val="1"/>
        <c:lblAlgn val="ctr"/>
        <c:lblOffset val="100"/>
        <c:noMultiLvlLbl val="0"/>
      </c:catAx>
      <c:valAx>
        <c:axId val="2057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[HomeworkWeek1.xlsx]pivot-date_state!PivotTable4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'pivot-date_state'!$B$4:$B$5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'pivot-date_state'!$A$6:$A$18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'pivot-date_state'!$B$6:$B$18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A-C844-A33A-09CAD24162A3}"/>
            </c:ext>
          </c:extLst>
        </c:ser>
        <c:ser>
          <c:idx val="1"/>
          <c:order val="1"/>
          <c:tx>
            <c:strRef>
              <c:f>'pivot-date_state'!$C$4:$C$5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'pivot-date_state'!$A$6:$A$18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'pivot-date_state'!$C$6:$C$18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A-C844-A33A-09CAD24162A3}"/>
            </c:ext>
          </c:extLst>
        </c:ser>
        <c:ser>
          <c:idx val="2"/>
          <c:order val="2"/>
          <c:tx>
            <c:strRef>
              <c:f>'pivot-date_state'!$D$4:$D$5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'pivot-date_state'!$A$6:$A$18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'pivot-date_state'!$D$6:$D$18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AA-C844-A33A-09CAD24162A3}"/>
            </c:ext>
          </c:extLst>
        </c:ser>
        <c:ser>
          <c:idx val="3"/>
          <c:order val="3"/>
          <c:tx>
            <c:strRef>
              <c:f>'pivot-date_state'!$E$4:$E$5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'pivot-date_state'!$A$6:$A$18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'pivot-date_state'!$E$6:$E$18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AA-C844-A33A-09CAD241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95136"/>
        <c:axId val="207478272"/>
      </c:lineChart>
      <c:catAx>
        <c:axId val="2065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8272"/>
        <c:crosses val="autoZero"/>
        <c:auto val="1"/>
        <c:lblAlgn val="ctr"/>
        <c:lblOffset val="100"/>
        <c:noMultiLvlLbl val="0"/>
      </c:catAx>
      <c:valAx>
        <c:axId val="2074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B-F341-9ED9-C2E9B0AD965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B-F341-9ED9-C2E9B0AD965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B-F341-9ED9-C2E9B0AD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60736"/>
        <c:axId val="208095040"/>
      </c:lineChart>
      <c:catAx>
        <c:axId val="2052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5040"/>
        <c:crosses val="autoZero"/>
        <c:auto val="1"/>
        <c:lblAlgn val="ctr"/>
        <c:lblOffset val="100"/>
        <c:noMultiLvlLbl val="0"/>
      </c:catAx>
      <c:valAx>
        <c:axId val="2080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101600</xdr:rowOff>
    </xdr:from>
    <xdr:to>
      <xdr:col>13</xdr:col>
      <xdr:colOff>342900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613C4-DD1C-CF4F-84A7-A2B795DB5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0</xdr:row>
      <xdr:rowOff>152400</xdr:rowOff>
    </xdr:from>
    <xdr:to>
      <xdr:col>13</xdr:col>
      <xdr:colOff>152400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4DE4E-F312-7A47-9DF5-C87147F5C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76200</xdr:rowOff>
    </xdr:from>
    <xdr:to>
      <xdr:col>13</xdr:col>
      <xdr:colOff>292100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1BC6B-7D65-5D41-93E0-307224C50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13</xdr:row>
      <xdr:rowOff>152400</xdr:rowOff>
    </xdr:from>
    <xdr:to>
      <xdr:col>5</xdr:col>
      <xdr:colOff>1117600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56C25-EBC6-8F45-9C29-DEEE10EB5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ko stankovich" refreshedDate="43121.93779062500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ko stankovich" refreshedDate="43121.96097141203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(CST)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(CST)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L1" zoomScale="90" zoomScaleNormal="90" workbookViewId="0">
      <selection activeCell="S2" sqref="S2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10.33203125" bestFit="1" customWidth="1"/>
    <col min="18" max="18" width="11.1640625" bestFit="1" customWidth="1"/>
    <col min="19" max="19" width="24.1640625" bestFit="1" customWidth="1"/>
    <col min="20" max="20" width="23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conditionalFormatting sqref="F2:F4115">
    <cfRule type="cellIs" dxfId="4" priority="2" operator="equal">
      <formula>"canceled"</formula>
    </cfRule>
    <cfRule type="containsText" dxfId="3" priority="3" operator="containsText" text="live">
      <formula>NOT(ISERROR(SEARCH("live",F2)))</formula>
    </cfRule>
    <cfRule type="containsText" dxfId="2" priority="4" operator="containsText" text="cancelled">
      <formula>NOT(ISERROR(SEARCH("cancelled",F2)))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2" sqref="F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E2" sqref="E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8379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0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0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0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">
      <c r="A10" s="10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">
      <c r="A11" s="10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0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0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0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0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0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">
      <c r="A17" s="10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0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B21" s="11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8" sqref="H18"/>
    </sheetView>
  </sheetViews>
  <sheetFormatPr baseColWidth="10" defaultRowHeight="15" x14ac:dyDescent="0.2"/>
  <cols>
    <col min="1" max="1" width="24.5" bestFit="1" customWidth="1"/>
    <col min="2" max="2" width="15.33203125" bestFit="1" customWidth="1"/>
    <col min="3" max="3" width="12" bestFit="1" customWidth="1"/>
    <col min="4" max="4" width="14.6640625" bestFit="1" customWidth="1"/>
    <col min="5" max="5" width="11.5" bestFit="1" customWidth="1"/>
    <col min="6" max="6" width="18.1640625" bestFit="1" customWidth="1"/>
    <col min="7" max="7" width="14.6640625" bestFit="1" customWidth="1"/>
    <col min="8" max="8" width="17.5" bestFit="1" customWidth="1"/>
  </cols>
  <sheetData>
    <row r="1" spans="1:8" s="11" customFormat="1" x14ac:dyDescent="0.2">
      <c r="A1" s="11" t="s">
        <v>8216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COUNTIFS(Sheet1!$F:$F,"=successful",Sheet1!$D:$D,"&gt;999",Sheet1!$D:$D,"&lt;5000")</f>
        <v>932</v>
      </c>
      <c r="C3">
        <f>COUNTIFS(Sheet1!$F:$F,"=failed",Sheet1!$D:$D,"&gt;999",Sheet1!$D:$D,"&lt;5000")</f>
        <v>420</v>
      </c>
      <c r="D3">
        <f>COUNTIFS(Sheet1!$F:$F,"=canceled",Sheet1!$D:$D,"&gt;999",Sheet1!$D:$D,"&lt;5000")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COUNTIFS(Sheet1!$F:$F,"=successful",Sheet1!$D:$D,"&gt;4999",Sheet1!$D:$D,"&lt;10000")</f>
        <v>381</v>
      </c>
      <c r="C4">
        <f>COUNTIFS(Sheet1!$F:$F,"=failed",Sheet1!$D:$D,"&gt;4999",Sheet1!$D:$D,"&lt;10000")</f>
        <v>283</v>
      </c>
      <c r="D4">
        <f>COUNTIFS(Sheet1!$F:$F,"=canceled",Sheet1!$D:$D,"&gt;4999",Sheet1!$D:$D,"&lt;10000")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COUNTIFS(Sheet1!$F:$F,"=successful",Sheet1!$D:$D,"&gt;9999",Sheet1!$D:$D,"&lt;15000")</f>
        <v>168</v>
      </c>
      <c r="C5">
        <f>COUNTIFS(Sheet1!$F:$F,"=failed",Sheet1!$D:$D,"&gt;9999",Sheet1!$D:$D,"&lt;15000")</f>
        <v>144</v>
      </c>
      <c r="D5">
        <f>COUNTIFS(Sheet1!$F:$F,"=canceled",Sheet1!$D:$D,"&gt;9999",Sheet1!$D:$D,"&lt;15000")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COUNTIFS(Sheet1!$F:$F,"=successful",Sheet1!$D:$D,"&gt;14999",Sheet1!$D:$D,"&lt;20000")</f>
        <v>94</v>
      </c>
      <c r="C6">
        <f>COUNTIFS(Sheet1!$F:$F,"=failed",Sheet1!$D:$D,"&gt;14999",Sheet1!$D:$D,"&lt;20000")</f>
        <v>90</v>
      </c>
      <c r="D6">
        <f>COUNTIFS(Sheet1!$F:$F,"=canceled",Sheet1!$D:$D,"&gt;14999",Sheet1!$D:$D,"&lt;20000")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COUNTIFS(Sheet1!$F:$F,"=successful",Sheet1!$D:$D,"&gt;19999",Sheet1!$D:$D,"&lt;25000")</f>
        <v>62</v>
      </c>
      <c r="C7">
        <f>COUNTIFS(Sheet1!$F:$F,"=failed",Sheet1!$D:$D,"&gt;19999",Sheet1!$D:$D,"&lt;25000")</f>
        <v>72</v>
      </c>
      <c r="D7">
        <f>COUNTIFS(Sheet1!$F:$F,"=canceled",Sheet1!$D:$D,"&gt;19999",Sheet1!$D:$D,"&lt;25000")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COUNTIFS(Sheet1!$F:$F,"=successful",Sheet1!$D:$D,"&gt;24999",Sheet1!$D:$D,"&lt;30000")</f>
        <v>55</v>
      </c>
      <c r="C8">
        <f>COUNTIFS(Sheet1!$F:$F,"=failed",Sheet1!$D:$D,"&gt;24999",Sheet1!$D:$D,"&lt;30000")</f>
        <v>64</v>
      </c>
      <c r="D8">
        <f>COUNTIFS(Sheet1!$F:$F,"=canceled",Sheet1!$D:$D,"&gt;24999",Sheet1!$D:$D,"&lt;30000")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COUNTIFS(Sheet1!$F:$F,"=successful",Sheet1!$D:$D,"&gt;29999",Sheet1!$D:$D,"&lt;35000")</f>
        <v>32</v>
      </c>
      <c r="C9">
        <f>COUNTIFS(Sheet1!$F:$F,"=failed",Sheet1!$D:$D,"&gt;29999",Sheet1!$D:$D,"&lt;35000")</f>
        <v>37</v>
      </c>
      <c r="D9">
        <f>COUNTIFS(Sheet1!$F:$F,"=canceled",Sheet1!$D:$D,"&gt;29999",Sheet1!$D:$D,"&lt;35000")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COUNTIFS(Sheet1!$F:$F,"=successful",Sheet1!$D:$D,"&gt;34999",Sheet1!$D:$D,"&lt;40000")</f>
        <v>26</v>
      </c>
      <c r="C10">
        <f>COUNTIFS(Sheet1!$F:$F,"=failed",Sheet1!$D:$D,"&gt;34999",Sheet1!$D:$D,"&lt;40000")</f>
        <v>22</v>
      </c>
      <c r="D10">
        <f>COUNTIFS(Sheet1!$F:$F,"=canceled",Sheet1!$D:$D,"&gt;34999",Sheet1!$D:$D,"&lt;40000")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COUNTIFS(Sheet1!$F:$F,"=successful",Sheet1!$D:$D,"&gt;39999",Sheet1!$D:$D,"&lt;45000")</f>
        <v>21</v>
      </c>
      <c r="C11">
        <f>COUNTIFS(Sheet1!$F:$F,"=failed",Sheet1!$D:$D,"&gt;39999",Sheet1!$D:$D,"&lt;45000")</f>
        <v>16</v>
      </c>
      <c r="D11">
        <f>COUNTIFS(Sheet1!$F:$F,"=canceled",Sheet1!$D:$D,"&gt;39999",Sheet1!$D:$D,"&lt;45000")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COUNTIFS(Sheet1!$F:$F,"=successful",Sheet1!$D:$D,"&gt;44999",Sheet1!$D:$D,"&lt;50000")</f>
        <v>6</v>
      </c>
      <c r="C12">
        <f>COUNTIFS(Sheet1!$F:$F,"=failed",Sheet1!$D:$D,"&gt;44999",Sheet1!$D:$D,"&lt;50000")</f>
        <v>11</v>
      </c>
      <c r="D12">
        <f>COUNTIFS(Sheet1!$F:$F,"=canceled",Sheet1!$D:$D,"&gt;44999",Sheet1!$D:$D,"&lt;50000")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COUNTIFS(Sheet1!$F:$F,"=successful",Sheet1!$D:$D,"&gt;49999")</f>
        <v>86</v>
      </c>
      <c r="C13">
        <f>COUNTIFS(Sheet1!$F:$F,"=failed",Sheet1!$D:$D,"&gt;49999")</f>
        <v>258</v>
      </c>
      <c r="D13">
        <f>COUNTIFS(Sheet1!$F:$F,"=canceled",Sheet1!$D:$D,"&gt;49999")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pivot-category_state</vt:lpstr>
      <vt:lpstr>pivot-subcat_state</vt:lpstr>
      <vt:lpstr>pivot-date_state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marko stankovich</cp:lastModifiedBy>
  <dcterms:created xsi:type="dcterms:W3CDTF">2017-04-20T15:17:24Z</dcterms:created>
  <dcterms:modified xsi:type="dcterms:W3CDTF">2018-01-23T00:19:56Z</dcterms:modified>
</cp:coreProperties>
</file>